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drawings/drawing9.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450" yWindow="-240" windowWidth="22695" windowHeight="16440" tabRatio="770"/>
  </bookViews>
  <sheets>
    <sheet name="Instructions for Use" sheetId="59" r:id="rId1"/>
    <sheet name="Notebook Comparative Tool" sheetId="36" r:id="rId2"/>
    <sheet name="Notebook Database" sheetId="34" state="hidden" r:id="rId3"/>
    <sheet name="Notebook Cheat Sheet" sheetId="44" r:id="rId4"/>
    <sheet name="Desktop Comparative Tool" sheetId="38" r:id="rId5"/>
    <sheet name="Desktop DataBase" sheetId="39" state="hidden" r:id="rId6"/>
    <sheet name="Desktop Cheat Sheet" sheetId="45" r:id="rId7"/>
    <sheet name="Workstation Comparative Tool" sheetId="42" r:id="rId8"/>
    <sheet name="Workstation DataBase" sheetId="43" state="hidden" r:id="rId9"/>
    <sheet name="Workstation Cheat Sheet" sheetId="55" r:id="rId10"/>
    <sheet name="Server Competitive Tool" sheetId="60" r:id="rId11"/>
    <sheet name="Server DataBase" sheetId="46" state="hidden" r:id="rId12"/>
    <sheet name="Win8 Tablet Comparative Tool" sheetId="56" state="hidden" r:id="rId13"/>
    <sheet name="Win8 Tablet Database" sheetId="57" state="hidden" r:id="rId14"/>
    <sheet name="Tablet Comparative Tool" sheetId="49" state="hidden" r:id="rId15"/>
    <sheet name="Tablet Database" sheetId="48" state="hidden" r:id="rId16"/>
    <sheet name="Thin Client Comparative Tool" sheetId="53" state="hidden" r:id="rId17"/>
    <sheet name="Thin Client Database" sheetId="54" state="hidden" r:id="rId18"/>
    <sheet name="Win8 Landscape" sheetId="58" state="hidden" r:id="rId19"/>
  </sheets>
  <definedNames>
    <definedName name="models" localSheetId="5">'Desktop DataBase'!$A:$A</definedName>
    <definedName name="models">'Notebook Database'!$A:$A</definedName>
    <definedName name="models1desk">'Desktop DataBase'!$A$2:$A$302</definedName>
    <definedName name="models1note">'Notebook Database'!$A$3:$A$239</definedName>
    <definedName name="models1server">'Server DataBase'!$A$2:$A$127</definedName>
    <definedName name="models1tablet">'Tablet Database'!$A$2:$A$62</definedName>
    <definedName name="models1thin">'Thin Client Database'!$A$2:$A$100</definedName>
    <definedName name="models1win8tablet">'Win8 Tablet Database'!$A$2:$A$63</definedName>
    <definedName name="models1work">'Workstation DataBase'!$A$2:$A$137</definedName>
    <definedName name="_xlnm.Print_Area" localSheetId="4">'Desktop Comparative Tool'!$B$1:$G$73</definedName>
    <definedName name="_xlnm.Print_Area" localSheetId="1">'Notebook Comparative Tool'!$B$1:$G$57</definedName>
    <definedName name="_xlnm.Print_Area" localSheetId="14">'Tablet Comparative Tool'!$B$1:$G$58</definedName>
    <definedName name="_xlnm.Print_Area" localSheetId="16">'Thin Client Comparative Tool'!$B$1:$G$49</definedName>
    <definedName name="_xlnm.Print_Area" localSheetId="12">'Win8 Tablet Comparative Tool'!$B$1:$G$63</definedName>
    <definedName name="_xlnm.Print_Area" localSheetId="7">'Workstation Comparative Tool'!$B$1:$G$68</definedName>
  </definedNames>
  <calcPr calcId="125725"/>
</workbook>
</file>

<file path=xl/calcChain.xml><?xml version="1.0" encoding="utf-8"?>
<calcChain xmlns="http://schemas.openxmlformats.org/spreadsheetml/2006/main">
  <c r="D31" i="36"/>
  <c r="E31"/>
  <c r="F31"/>
  <c r="G31"/>
  <c r="E55" l="1"/>
  <c r="E44" l="1"/>
  <c r="D44"/>
  <c r="G43"/>
  <c r="G44"/>
  <c r="F43"/>
  <c r="F44"/>
  <c r="E43"/>
  <c r="D43"/>
  <c r="D58" i="56" l="1"/>
  <c r="E58"/>
  <c r="F58"/>
  <c r="G58"/>
  <c r="D59"/>
  <c r="E59"/>
  <c r="F59"/>
  <c r="G59"/>
  <c r="G10"/>
  <c r="F10"/>
  <c r="E10"/>
  <c r="D10"/>
  <c r="D60"/>
  <c r="E60"/>
  <c r="F60"/>
  <c r="G60"/>
  <c r="D61"/>
  <c r="E61"/>
  <c r="F61"/>
  <c r="G61"/>
  <c r="D62"/>
  <c r="E62"/>
  <c r="F62"/>
  <c r="G62"/>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G63"/>
  <c r="F63"/>
  <c r="E63"/>
  <c r="D63"/>
  <c r="J66" i="54"/>
  <c r="J65"/>
  <c r="J63"/>
  <c r="J62"/>
  <c r="J61"/>
  <c r="J59"/>
  <c r="J58"/>
  <c r="J57"/>
  <c r="J56"/>
  <c r="J55"/>
  <c r="J54"/>
  <c r="J53"/>
  <c r="J52"/>
  <c r="J50"/>
  <c r="J49"/>
  <c r="J48"/>
  <c r="J47"/>
  <c r="J46"/>
  <c r="J43"/>
  <c r="J42"/>
  <c r="J41"/>
  <c r="J40"/>
  <c r="J39"/>
  <c r="J36"/>
  <c r="J32"/>
  <c r="F19" i="53" s="1"/>
  <c r="J31" i="54"/>
  <c r="J30"/>
  <c r="J28"/>
  <c r="J25"/>
  <c r="J24"/>
  <c r="J23"/>
  <c r="J22"/>
  <c r="J21"/>
  <c r="J20"/>
  <c r="G14" i="53"/>
  <c r="G15"/>
  <c r="G16"/>
  <c r="G17"/>
  <c r="G18"/>
  <c r="G19"/>
  <c r="G20"/>
  <c r="G21"/>
  <c r="G22"/>
  <c r="G23"/>
  <c r="G24"/>
  <c r="G25"/>
  <c r="G26"/>
  <c r="G27"/>
  <c r="G28"/>
  <c r="G29"/>
  <c r="G30"/>
  <c r="G31"/>
  <c r="G32"/>
  <c r="G33"/>
  <c r="G34"/>
  <c r="G35"/>
  <c r="G36"/>
  <c r="G37"/>
  <c r="G38"/>
  <c r="G39"/>
  <c r="G40"/>
  <c r="G41"/>
  <c r="G42"/>
  <c r="G43"/>
  <c r="G44"/>
  <c r="G45"/>
  <c r="G46"/>
  <c r="G47"/>
  <c r="G48"/>
  <c r="G49"/>
  <c r="F14"/>
  <c r="F15"/>
  <c r="F16"/>
  <c r="F17"/>
  <c r="F18"/>
  <c r="F20"/>
  <c r="F21"/>
  <c r="F22"/>
  <c r="F23"/>
  <c r="F24"/>
  <c r="F25"/>
  <c r="F26"/>
  <c r="F27"/>
  <c r="F28"/>
  <c r="F29"/>
  <c r="F30"/>
  <c r="F31"/>
  <c r="F32"/>
  <c r="F33"/>
  <c r="F34"/>
  <c r="F35"/>
  <c r="F36"/>
  <c r="F37"/>
  <c r="F38"/>
  <c r="F39"/>
  <c r="F40"/>
  <c r="F41"/>
  <c r="F42"/>
  <c r="F43"/>
  <c r="F44"/>
  <c r="F45"/>
  <c r="F46"/>
  <c r="F47"/>
  <c r="F48"/>
  <c r="F49"/>
  <c r="E14"/>
  <c r="E15"/>
  <c r="E16"/>
  <c r="E17"/>
  <c r="E18"/>
  <c r="E19"/>
  <c r="E20"/>
  <c r="E21"/>
  <c r="E22"/>
  <c r="E23"/>
  <c r="E24"/>
  <c r="E25"/>
  <c r="E26"/>
  <c r="E27"/>
  <c r="E28"/>
  <c r="E29"/>
  <c r="E30"/>
  <c r="E31"/>
  <c r="E32"/>
  <c r="E33"/>
  <c r="E34"/>
  <c r="E35"/>
  <c r="E36"/>
  <c r="E37"/>
  <c r="E38"/>
  <c r="E39"/>
  <c r="E40"/>
  <c r="E41"/>
  <c r="E42"/>
  <c r="E43"/>
  <c r="E44"/>
  <c r="E45"/>
  <c r="E46"/>
  <c r="E47"/>
  <c r="E48"/>
  <c r="E49"/>
  <c r="D14"/>
  <c r="D15"/>
  <c r="D16"/>
  <c r="D17"/>
  <c r="D18"/>
  <c r="D19"/>
  <c r="D20"/>
  <c r="D21"/>
  <c r="D22"/>
  <c r="D23"/>
  <c r="D24"/>
  <c r="D25"/>
  <c r="D26"/>
  <c r="D27"/>
  <c r="D28"/>
  <c r="D29"/>
  <c r="D30"/>
  <c r="D31"/>
  <c r="D32"/>
  <c r="D33"/>
  <c r="D34"/>
  <c r="D35"/>
  <c r="D36"/>
  <c r="D37"/>
  <c r="D38"/>
  <c r="D39"/>
  <c r="D40"/>
  <c r="D41"/>
  <c r="D42"/>
  <c r="D43"/>
  <c r="D44"/>
  <c r="D45"/>
  <c r="D46"/>
  <c r="D47"/>
  <c r="D48"/>
  <c r="D49"/>
  <c r="G13"/>
  <c r="F13"/>
  <c r="E13"/>
  <c r="D13"/>
  <c r="G12"/>
  <c r="F12"/>
  <c r="E12"/>
  <c r="D12"/>
  <c r="G10"/>
  <c r="F10"/>
  <c r="E10"/>
  <c r="D10"/>
  <c r="G50"/>
  <c r="F50"/>
  <c r="E50"/>
  <c r="D50"/>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G14" i="49"/>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13"/>
  <c r="E10"/>
  <c r="F10"/>
  <c r="G10"/>
  <c r="D10"/>
  <c r="G12"/>
  <c r="F12"/>
  <c r="E12"/>
  <c r="D12"/>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G58"/>
  <c r="F58"/>
  <c r="E58"/>
  <c r="D58"/>
  <c r="E51" i="42"/>
  <c r="G62"/>
  <c r="G63"/>
  <c r="G64"/>
  <c r="G65"/>
  <c r="F62"/>
  <c r="F63"/>
  <c r="F64"/>
  <c r="F65"/>
  <c r="E62"/>
  <c r="E63"/>
  <c r="E64"/>
  <c r="E65"/>
  <c r="D65"/>
  <c r="G24"/>
  <c r="G25"/>
  <c r="G26"/>
  <c r="G27"/>
  <c r="G28"/>
  <c r="G29"/>
  <c r="G30"/>
  <c r="G31"/>
  <c r="G32"/>
  <c r="G33"/>
  <c r="G34"/>
  <c r="G35"/>
  <c r="G36"/>
  <c r="G37"/>
  <c r="G38"/>
  <c r="G39"/>
  <c r="G40"/>
  <c r="G41"/>
  <c r="G42"/>
  <c r="G43"/>
  <c r="G44"/>
  <c r="G45"/>
  <c r="G46"/>
  <c r="G47"/>
  <c r="G48"/>
  <c r="G49"/>
  <c r="G50"/>
  <c r="G51"/>
  <c r="G52"/>
  <c r="G53"/>
  <c r="F23"/>
  <c r="F24"/>
  <c r="F25"/>
  <c r="F26"/>
  <c r="F27"/>
  <c r="F28"/>
  <c r="F29"/>
  <c r="F30"/>
  <c r="F31"/>
  <c r="F32"/>
  <c r="F33"/>
  <c r="F34"/>
  <c r="F35"/>
  <c r="F36"/>
  <c r="F37"/>
  <c r="F38"/>
  <c r="F39"/>
  <c r="F40"/>
  <c r="F41"/>
  <c r="F42"/>
  <c r="F43"/>
  <c r="F44"/>
  <c r="F45"/>
  <c r="F46"/>
  <c r="F47"/>
  <c r="F48"/>
  <c r="F49"/>
  <c r="F50"/>
  <c r="F51"/>
  <c r="F52"/>
  <c r="D42"/>
  <c r="D43"/>
  <c r="D44"/>
  <c r="D45"/>
  <c r="D46"/>
  <c r="D47"/>
  <c r="D48"/>
  <c r="D49"/>
  <c r="D50"/>
  <c r="D51"/>
  <c r="E14"/>
  <c r="E15"/>
  <c r="E16"/>
  <c r="E17"/>
  <c r="E18"/>
  <c r="E19"/>
  <c r="E20"/>
  <c r="E21"/>
  <c r="E22"/>
  <c r="E23"/>
  <c r="E24"/>
  <c r="E25"/>
  <c r="E26"/>
  <c r="E27"/>
  <c r="E28"/>
  <c r="E29"/>
  <c r="E30"/>
  <c r="E31"/>
  <c r="E32"/>
  <c r="E33"/>
  <c r="E34"/>
  <c r="E35"/>
  <c r="E36"/>
  <c r="E37"/>
  <c r="E38"/>
  <c r="E39"/>
  <c r="E40"/>
  <c r="E41"/>
  <c r="E42"/>
  <c r="E43"/>
  <c r="E44"/>
  <c r="D14"/>
  <c r="D15"/>
  <c r="D16"/>
  <c r="D17"/>
  <c r="D18"/>
  <c r="D19"/>
  <c r="D20"/>
  <c r="D21"/>
  <c r="D22"/>
  <c r="D23"/>
  <c r="D24"/>
  <c r="D25"/>
  <c r="D26"/>
  <c r="D27"/>
  <c r="D28"/>
  <c r="D29"/>
  <c r="D30"/>
  <c r="D31"/>
  <c r="D32"/>
  <c r="D33"/>
  <c r="D34"/>
  <c r="D35"/>
  <c r="D36"/>
  <c r="G16"/>
  <c r="F16"/>
  <c r="D63"/>
  <c r="F17"/>
  <c r="G17"/>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G68"/>
  <c r="F68"/>
  <c r="E68"/>
  <c r="D68"/>
  <c r="G67"/>
  <c r="F67"/>
  <c r="E67"/>
  <c r="D67"/>
  <c r="G66"/>
  <c r="F66"/>
  <c r="E66"/>
  <c r="D66"/>
  <c r="D64"/>
  <c r="D62"/>
  <c r="G61"/>
  <c r="F61"/>
  <c r="E61"/>
  <c r="D61"/>
  <c r="G60"/>
  <c r="F60"/>
  <c r="E60"/>
  <c r="D60"/>
  <c r="G59"/>
  <c r="F59"/>
  <c r="E59"/>
  <c r="D59"/>
  <c r="G58"/>
  <c r="F58"/>
  <c r="E58"/>
  <c r="D58"/>
  <c r="G57"/>
  <c r="F57"/>
  <c r="E57"/>
  <c r="D57"/>
  <c r="G56"/>
  <c r="F56"/>
  <c r="E56"/>
  <c r="D56"/>
  <c r="G55"/>
  <c r="F55"/>
  <c r="E55"/>
  <c r="D55"/>
  <c r="G54"/>
  <c r="F54"/>
  <c r="E54"/>
  <c r="D54"/>
  <c r="F53"/>
  <c r="E53"/>
  <c r="D53"/>
  <c r="E52"/>
  <c r="D52"/>
  <c r="E50"/>
  <c r="E49"/>
  <c r="E48"/>
  <c r="E47"/>
  <c r="E46"/>
  <c r="E45"/>
  <c r="D41"/>
  <c r="D40"/>
  <c r="D39"/>
  <c r="D38"/>
  <c r="D37"/>
  <c r="G23"/>
  <c r="G22"/>
  <c r="F22"/>
  <c r="G21"/>
  <c r="F21"/>
  <c r="G20"/>
  <c r="F20"/>
  <c r="G19"/>
  <c r="F19"/>
  <c r="G18"/>
  <c r="F18"/>
  <c r="G15"/>
  <c r="F15"/>
  <c r="G14"/>
  <c r="F14"/>
  <c r="G13"/>
  <c r="F13"/>
  <c r="E13"/>
  <c r="D13"/>
  <c r="G12"/>
  <c r="F12"/>
  <c r="E12"/>
  <c r="D12"/>
  <c r="G10"/>
  <c r="F10"/>
  <c r="E10"/>
  <c r="D10"/>
  <c r="D453" i="38"/>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G73"/>
  <c r="F73"/>
  <c r="E73"/>
  <c r="D73"/>
  <c r="G72"/>
  <c r="F72"/>
  <c r="E72"/>
  <c r="D72"/>
  <c r="G71"/>
  <c r="F71"/>
  <c r="E71"/>
  <c r="D71"/>
  <c r="G70"/>
  <c r="F70"/>
  <c r="E70"/>
  <c r="D70"/>
  <c r="G69"/>
  <c r="F69"/>
  <c r="E69"/>
  <c r="D69"/>
  <c r="G68"/>
  <c r="F68"/>
  <c r="E68"/>
  <c r="D68"/>
  <c r="G67"/>
  <c r="F67"/>
  <c r="E67"/>
  <c r="D67"/>
  <c r="G66"/>
  <c r="F66"/>
  <c r="E66"/>
  <c r="D66"/>
  <c r="G65"/>
  <c r="F65"/>
  <c r="E65"/>
  <c r="D65"/>
  <c r="G64"/>
  <c r="F64"/>
  <c r="E64"/>
  <c r="D64"/>
  <c r="G63"/>
  <c r="F63"/>
  <c r="E63"/>
  <c r="D63"/>
  <c r="G62"/>
  <c r="F62"/>
  <c r="E62"/>
  <c r="D62"/>
  <c r="G61"/>
  <c r="F61"/>
  <c r="E61"/>
  <c r="D61"/>
  <c r="G60"/>
  <c r="F60"/>
  <c r="E60"/>
  <c r="D60"/>
  <c r="G59"/>
  <c r="F59"/>
  <c r="E59"/>
  <c r="D59"/>
  <c r="G58"/>
  <c r="F58"/>
  <c r="E58"/>
  <c r="D58"/>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 r="D438" i="36"/>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G57"/>
  <c r="F57"/>
  <c r="E57"/>
  <c r="D57"/>
  <c r="G56"/>
  <c r="F56"/>
  <c r="E56"/>
  <c r="D56"/>
  <c r="G55"/>
  <c r="F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alcChain>
</file>

<file path=xl/sharedStrings.xml><?xml version="1.0" encoding="utf-8"?>
<sst xmlns="http://schemas.openxmlformats.org/spreadsheetml/2006/main" count="31249" uniqueCount="6769">
  <si>
    <t>Lenovo</t>
  </si>
  <si>
    <t>Chipset</t>
  </si>
  <si>
    <t>Chassis Format</t>
  </si>
  <si>
    <t>8GB</t>
  </si>
  <si>
    <t>SATA 3.0Gb/s 7200 rpm</t>
  </si>
  <si>
    <t>Ethernet / ASF</t>
  </si>
  <si>
    <t>Security Chip</t>
  </si>
  <si>
    <t xml:space="preserve">Internal Speaker </t>
  </si>
  <si>
    <t>1 (ext 5,25")</t>
  </si>
  <si>
    <t>HD</t>
  </si>
  <si>
    <t>1 (int 3,5")</t>
  </si>
  <si>
    <t>1 (ext 3,5")</t>
  </si>
  <si>
    <t>Slots</t>
  </si>
  <si>
    <t>Serial</t>
  </si>
  <si>
    <t>PS/2</t>
  </si>
  <si>
    <t>External SATA</t>
  </si>
  <si>
    <t>VGA</t>
  </si>
  <si>
    <t>DVI-D</t>
  </si>
  <si>
    <t>Display Port</t>
  </si>
  <si>
    <t>Small Form Factor</t>
  </si>
  <si>
    <t>240W</t>
  </si>
  <si>
    <t>TPM 1.2</t>
  </si>
  <si>
    <t>Intel Q57 Express</t>
  </si>
  <si>
    <t xml:space="preserve">9.9 x 31.7 x 35.5 </t>
  </si>
  <si>
    <t>7.5 kg</t>
  </si>
  <si>
    <t>PC3-10600 1333-MHz DDR3</t>
  </si>
  <si>
    <t>2 x 3</t>
  </si>
  <si>
    <t>1 (Low Profile)</t>
  </si>
  <si>
    <t>2 (Low Profile)</t>
  </si>
  <si>
    <t>Tower</t>
  </si>
  <si>
    <t>41.4 X 17.5 X 44.2</t>
  </si>
  <si>
    <t>11.0 kg</t>
  </si>
  <si>
    <t>280W</t>
  </si>
  <si>
    <t>2 (ext 5,25")</t>
  </si>
  <si>
    <t>2 (int 3,5")</t>
  </si>
  <si>
    <t>4 x 5</t>
  </si>
  <si>
    <t>Small Desktop</t>
  </si>
  <si>
    <t>4 x 3</t>
  </si>
  <si>
    <t>Intel Q45 Express</t>
  </si>
  <si>
    <t>Mini-Tower/ Micro Tower</t>
  </si>
  <si>
    <t>40.2 x 17.5 x 44.0</t>
  </si>
  <si>
    <t>9.9 x 31.7 x 35.5</t>
  </si>
  <si>
    <t>PC3-8500 1066MHz DDR3</t>
  </si>
  <si>
    <t>9.9 x 31.7 x 35</t>
  </si>
  <si>
    <t>4GB</t>
  </si>
  <si>
    <t>Gigabit</t>
  </si>
  <si>
    <t>1 (low profile)</t>
  </si>
  <si>
    <t>11.0kg</t>
  </si>
  <si>
    <t xml:space="preserve">PC2-6400 800-MHz DDR2 </t>
  </si>
  <si>
    <t>No</t>
  </si>
  <si>
    <t>4 x 4</t>
  </si>
  <si>
    <t>Yes</t>
  </si>
  <si>
    <t>HP</t>
  </si>
  <si>
    <t>Dell</t>
  </si>
  <si>
    <t>Intel 82578DM /Gigabit</t>
  </si>
  <si>
    <t xml:space="preserve">Intel 82578DM Gigabit </t>
  </si>
  <si>
    <t>39.2 x 16 x 35.5</t>
  </si>
  <si>
    <t>Intel G41</t>
  </si>
  <si>
    <t>Realtek RTL8111DL Gigabit</t>
  </si>
  <si>
    <t>16GB</t>
  </si>
  <si>
    <t>280W 85% Auto</t>
  </si>
  <si>
    <t>PC3-10600 1333-MHz DDR23</t>
  </si>
  <si>
    <t>Optional</t>
  </si>
  <si>
    <t>Micro Tower</t>
  </si>
  <si>
    <t>AMD 760G</t>
  </si>
  <si>
    <t>240W 85% Auto</t>
  </si>
  <si>
    <t>38.8 x 16.0 x 42.2</t>
  </si>
  <si>
    <t>9.4kg</t>
  </si>
  <si>
    <t>33.5 x 9.9 x 44.0</t>
  </si>
  <si>
    <t>M90 SFF</t>
  </si>
  <si>
    <t>M90p SFF</t>
  </si>
  <si>
    <t>M58 SFF</t>
  </si>
  <si>
    <t>M58p SFF</t>
  </si>
  <si>
    <t>M75e SFF</t>
  </si>
  <si>
    <t>Desktop</t>
  </si>
  <si>
    <t>33.5 x 9.9 x 38.2</t>
  </si>
  <si>
    <t>6.6kg</t>
  </si>
  <si>
    <t>Intel 82578DM Gigabit</t>
  </si>
  <si>
    <t>Graphics Integrated</t>
  </si>
  <si>
    <t>Intel GMAX4500</t>
  </si>
  <si>
    <t>Marvell 88E8057 Gigabit</t>
  </si>
  <si>
    <t xml:space="preserve">ATI Radeon™ HD 3000  </t>
  </si>
  <si>
    <t>Choose your model here</t>
  </si>
  <si>
    <t xml:space="preserve">Product Line
</t>
  </si>
  <si>
    <t xml:space="preserve">Memory Slots
</t>
  </si>
  <si>
    <t xml:space="preserve">Memory Type
</t>
  </si>
  <si>
    <t>Slots x bay</t>
  </si>
  <si>
    <t>Ports</t>
  </si>
  <si>
    <t>1 Standard</t>
  </si>
  <si>
    <t>Bays</t>
  </si>
  <si>
    <t>Diskette/Media Card Reader</t>
  </si>
  <si>
    <t>Security</t>
  </si>
  <si>
    <t>Kensington lock slot</t>
  </si>
  <si>
    <t>Computrace support in BIOS</t>
  </si>
  <si>
    <t>Individual USB Disable in BIOS</t>
  </si>
  <si>
    <t>HDMI</t>
  </si>
  <si>
    <t>C2/Chassis tamper switch</t>
  </si>
  <si>
    <t>vPro Support</t>
  </si>
  <si>
    <t>Padlock Loop</t>
  </si>
  <si>
    <t>Manageability software (e.g TVT)</t>
  </si>
  <si>
    <t>Tool-less chassis</t>
  </si>
  <si>
    <t>BIOS or UEFI</t>
  </si>
  <si>
    <t>Supported OS</t>
  </si>
  <si>
    <t>Management/ Serviceability</t>
  </si>
  <si>
    <t>Acoustic Specs (Operator Position, Idle)</t>
  </si>
  <si>
    <t>Green Certifications</t>
  </si>
  <si>
    <t>M91p SFF</t>
  </si>
  <si>
    <t>M81 SFF</t>
  </si>
  <si>
    <t>AIO Specific</t>
  </si>
  <si>
    <t>Display size</t>
  </si>
  <si>
    <t>Touchscreen</t>
  </si>
  <si>
    <t>Resolution</t>
  </si>
  <si>
    <t>Backlight technology</t>
  </si>
  <si>
    <t>Screen brightness</t>
  </si>
  <si>
    <t xml:space="preserve">WiFi </t>
  </si>
  <si>
    <t>Camera</t>
  </si>
  <si>
    <t>Microphone</t>
  </si>
  <si>
    <t>Video in (VGA/DP/HDMI)</t>
  </si>
  <si>
    <t>Video out (VGA/DP/HDMI)</t>
  </si>
  <si>
    <t>Ambient light sensor</t>
  </si>
  <si>
    <t>VESA mount</t>
  </si>
  <si>
    <t>M90z AIO</t>
  </si>
  <si>
    <t>A70z AIO</t>
  </si>
  <si>
    <t>Competitive comparison</t>
  </si>
  <si>
    <t>Manufacturer</t>
  </si>
  <si>
    <t>Env</t>
  </si>
  <si>
    <t>Weight</t>
  </si>
  <si>
    <t>Volume</t>
  </si>
  <si>
    <t>Media Card Reader</t>
  </si>
  <si>
    <t>USB (2.0 vs 3.0)</t>
  </si>
  <si>
    <t>WiFi/WiMax</t>
  </si>
  <si>
    <t xml:space="preserve">HDD form factor/tech/speed/max size
</t>
  </si>
  <si>
    <t>Speaker (stereo or mono)</t>
  </si>
  <si>
    <t>Graphics</t>
  </si>
  <si>
    <t>Smart Card (slide or contact-less)</t>
  </si>
  <si>
    <t>Supports docking?</t>
  </si>
  <si>
    <t>Green packaging</t>
  </si>
  <si>
    <t>Major Green Certifications</t>
  </si>
  <si>
    <t>Microphone (mono or stereo)</t>
  </si>
  <si>
    <t>Pointing tech (pad/stick/both)</t>
  </si>
  <si>
    <t>Audio (mic and headphone) (combo or individual)</t>
  </si>
  <si>
    <t>System case materials (top/bottom)</t>
  </si>
  <si>
    <t>Milspecs (number)</t>
  </si>
  <si>
    <t>Comms</t>
  </si>
  <si>
    <t>Other</t>
  </si>
  <si>
    <t>Fingerprint Reader</t>
  </si>
  <si>
    <t>Display Port (Full or mini)</t>
  </si>
  <si>
    <t>Bluetooth (version)</t>
  </si>
  <si>
    <t>WWAN</t>
  </si>
  <si>
    <t>Camera (resolution)</t>
  </si>
  <si>
    <t>Most direct Lenovo Comparison</t>
  </si>
  <si>
    <t>Competitive Notes specific to model</t>
  </si>
  <si>
    <t>General Competitive Notes vs manufacturer</t>
  </si>
  <si>
    <t>Manage</t>
  </si>
  <si>
    <t>Core Technology</t>
  </si>
  <si>
    <t>Screen size and aspect ratio</t>
  </si>
  <si>
    <t>Display Panels (resolution, nits)</t>
  </si>
  <si>
    <t>HP EliteBook 8460p</t>
  </si>
  <si>
    <t>Lenovo ThinkPad T420s</t>
  </si>
  <si>
    <t>Numeric 10-key on keyboard</t>
  </si>
  <si>
    <t>Dell Latitude E6420</t>
  </si>
  <si>
    <t>Lenovo Notebook Comparative Tool</t>
  </si>
  <si>
    <t xml:space="preserve">Segment </t>
  </si>
  <si>
    <t>Ultra mobile‘Netbook’</t>
  </si>
  <si>
    <t>Professional thin-and-light</t>
  </si>
  <si>
    <t>Mainstream thin-and-light</t>
  </si>
  <si>
    <t>Entry mobility -SMB</t>
  </si>
  <si>
    <t>Mobile workstation</t>
  </si>
  <si>
    <t>Tablet PC</t>
  </si>
  <si>
    <t>Entertainment notebook</t>
  </si>
  <si>
    <t>ThinkPad X120e</t>
  </si>
  <si>
    <t>K23, K26, M13</t>
  </si>
  <si>
    <t>E46, E46</t>
  </si>
  <si>
    <t>B560, B460, V360, V460, V560</t>
  </si>
  <si>
    <t>Inspiron 17R</t>
  </si>
  <si>
    <t>Vostro 3700</t>
  </si>
  <si>
    <t>Inspiron 14R/15R</t>
  </si>
  <si>
    <t>XPS 17</t>
  </si>
  <si>
    <t>Pavilion dv6t,dv7t</t>
  </si>
  <si>
    <t>Pavilion dv8t</t>
  </si>
  <si>
    <t>HP G62t/72t</t>
  </si>
  <si>
    <t>Envy 17, 14, 13</t>
  </si>
  <si>
    <t>Acer</t>
  </si>
  <si>
    <t>Toshiba</t>
  </si>
  <si>
    <t>Fujitsu</t>
  </si>
  <si>
    <t>Samsung</t>
  </si>
  <si>
    <t>Apple</t>
  </si>
  <si>
    <t>MBA 11"</t>
  </si>
  <si>
    <t xml:space="preserve">MacBook Air 13” </t>
  </si>
  <si>
    <t xml:space="preserve">MacBook  Pro 13” </t>
  </si>
  <si>
    <t xml:space="preserve">MacBook 13” </t>
  </si>
  <si>
    <t xml:space="preserve">MacBook Pro 15”   </t>
  </si>
  <si>
    <t xml:space="preserve">MacBook  Pro 17” </t>
  </si>
  <si>
    <t>n/a</t>
  </si>
  <si>
    <t>ThinkPad T420</t>
  </si>
  <si>
    <t>14.0" 16:9</t>
  </si>
  <si>
    <t>LED</t>
  </si>
  <si>
    <t>2nd Gen Core i7 Dual and Quad Core
2nd Gen Core i5 Dual Core</t>
  </si>
  <si>
    <t>Intel Integrated HD 3000
AMD Radeon HD 6470M 1GB DDR3</t>
  </si>
  <si>
    <t>DDR3 1333MHz</t>
  </si>
  <si>
    <t>2.5" SATA II 7200 rpm 750GB max / 160GB max SSD</t>
  </si>
  <si>
    <t>Intel QM67</t>
  </si>
  <si>
    <t>Swappable</t>
  </si>
  <si>
    <t>SD/MMC</t>
  </si>
  <si>
    <t>2 USB 3.0 / 1 USB 2.0</t>
  </si>
  <si>
    <t>Yes / Full</t>
  </si>
  <si>
    <t>TPM v1.2</t>
  </si>
  <si>
    <t>Limited</t>
  </si>
  <si>
    <t>Yes (No new docks in 2011)</t>
  </si>
  <si>
    <t>HP Night Light / top</t>
  </si>
  <si>
    <t>720p</t>
  </si>
  <si>
    <t>Stereo</t>
  </si>
  <si>
    <t>None</t>
  </si>
  <si>
    <t>Intel Integrated HD 3000
nVIDIA NVS 4200M Optimus 1GB</t>
  </si>
  <si>
    <t>1 USB 3.0 / 2 USB 2.0</t>
  </si>
  <si>
    <t>Combo</t>
  </si>
  <si>
    <t>Standard/Slide</t>
  </si>
  <si>
    <t>Optional/Slide</t>
  </si>
  <si>
    <t>Full TVTs with Centralized Manageability</t>
  </si>
  <si>
    <t>ThinkLight</t>
  </si>
  <si>
    <t>Stereo Dolby Certified</t>
  </si>
  <si>
    <t>Lenovo ThinkPad T420</t>
  </si>
  <si>
    <t>Lenovo ThinkPad T520</t>
  </si>
  <si>
    <t>Lenovo ThinkPad W520</t>
  </si>
  <si>
    <t>Lenovo ThinkPad X220</t>
  </si>
  <si>
    <t>Lenovo ThinkPad X220 Tablet</t>
  </si>
  <si>
    <t>Lenovo ThinkPad Edge E420</t>
  </si>
  <si>
    <t>Lenovo ThinkPad Edge E420s</t>
  </si>
  <si>
    <t>Lenovo ThinkPad Edge E220s</t>
  </si>
  <si>
    <t>Lenovo ThinkPad Edge E520</t>
  </si>
  <si>
    <t>Lenovo ThinkPad X120e</t>
  </si>
  <si>
    <t>Lenovo ThinkPad L420</t>
  </si>
  <si>
    <t>Lenovo ThinkPad L520</t>
  </si>
  <si>
    <t>Lenovo ThinkPad X1</t>
  </si>
  <si>
    <t xml:space="preserve">Max Memory
</t>
  </si>
  <si>
    <t>15.6" 16:9</t>
  </si>
  <si>
    <t>Tablet Specific</t>
  </si>
  <si>
    <t>Tablet</t>
  </si>
  <si>
    <t>12.5" 16:9</t>
  </si>
  <si>
    <t>Battery life (battery size/hrs)</t>
  </si>
  <si>
    <t>Intel Integrated HD 3000</t>
  </si>
  <si>
    <t>Dual Pointing, 
Multi Touch Touch Pad</t>
  </si>
  <si>
    <t>Dual Pointing, 
Multi Touch Click Pad</t>
  </si>
  <si>
    <t>Yes, now common with T, L, W, can also use new slice</t>
  </si>
  <si>
    <t>3rd party Expresscard option/Slide</t>
  </si>
  <si>
    <t>n/a for ThinkPad</t>
  </si>
  <si>
    <t>2nd Gen Core i7 Dual Core
2nd Gen Core i5 Dual Core
2nd Gen Core i3 Dual Core
Celeron</t>
  </si>
  <si>
    <t>Intel Integrated HD 3000
ATI Discrete 1GB</t>
  </si>
  <si>
    <t>Intel HM65</t>
  </si>
  <si>
    <t>Fixed</t>
  </si>
  <si>
    <t>0 USB 3.0 / 4 USB 2.0</t>
  </si>
  <si>
    <t>PC-ABS Top and Bottom</t>
  </si>
  <si>
    <t>nVIDIA Quadro 1000M Optimus 2GB
nVIDIA Quadro 2000M Optimus 2GB</t>
  </si>
  <si>
    <t>32GB</t>
  </si>
  <si>
    <t xml:space="preserve">2nd Gen Core i7 Dual Core
2nd Gen Core i5 Dual Core
2nd Gen Core i3 Dual Core
</t>
  </si>
  <si>
    <t>Yes (requires new 170W dock)</t>
  </si>
  <si>
    <t>Yes, new slice for 2011, not compatible with T,L,W docks</t>
  </si>
  <si>
    <t>Gobi 3000
Ericsson F5521gw
LeadCore L5730D</t>
  </si>
  <si>
    <t>Uni-directional hinge, Outdoor is pen only, Multitouch is pen + 2 finger touch/5 finger gesture</t>
  </si>
  <si>
    <t>2nd Gen Core i7 Dual Core
2nd Gen Core i5 Dual Core
2nd Gen Core i3 Dual Core
(Ultra Low Voltage option available)</t>
  </si>
  <si>
    <t>Dual Pointing,
Multi Touch Touch Pad</t>
  </si>
  <si>
    <t>Battery life (battery size/hours)</t>
  </si>
  <si>
    <t>6 cell 42.3Wh (5:30), 
+ 3 cell 31.3Wh bay battery (9:18)</t>
  </si>
  <si>
    <t>4 cell 32 Wh(3:54)
6 cell 48Wh (5:54)
6 cell 57Wh (7:00)
9 cell 93.6Wh (11:30)</t>
  </si>
  <si>
    <t>4 cell 32 Wh (3:54)
6 cell 48Wh (5:54)
6 cell 57Wh (7:00)
9 cell 93.6Wh (11:30)</t>
  </si>
  <si>
    <t>6 cell 56.6Wh (7:30)
9 cell 93.6Wh (12:42)
+ 9 cell 93.6Wh slice (22:18)</t>
  </si>
  <si>
    <t xml:space="preserve">Drive Bay (fixed or swappable)
</t>
  </si>
  <si>
    <t>Drive Bay (fixed or swappable)</t>
  </si>
  <si>
    <t>2nd Gen Core i5 Dual Core
2nd Gen Core i3 Dual Core</t>
  </si>
  <si>
    <t>Yes / Mini</t>
  </si>
  <si>
    <t>13.3" 16:9</t>
  </si>
  <si>
    <t>Intel 802.11n 1000, 6205, 6250, 6300
(WiMax w/6250)</t>
  </si>
  <si>
    <t>Gobi 3000
Ericsson F5521gw</t>
  </si>
  <si>
    <t>Backlit keyboard</t>
  </si>
  <si>
    <t>4 cell 28.8Wh (4:30)
6 cell 62.4Wh (10:00)
9 cell 93.6Wh (15:00)
+ 6 cell 64Whr slice (25:06)</t>
  </si>
  <si>
    <t>3 cell 29.5Wh (4:00)
6 cell 62.4Wh (8:48)
+ 6 cell 64Wh slice (17:48)</t>
  </si>
  <si>
    <t>3.8 lbs / 1.73 kg</t>
  </si>
  <si>
    <t>2.96 lbs / 1.35 kg (w/29Wh batt)
3.21 lbs / 1.46 kg (w/62Wh batt)
3.63 lbs / 1.6 5kg (w/94Wh batt)</t>
  </si>
  <si>
    <t>3.68 lbs / 1.66 kg (w/30Wh batt)
3.99 lbs / 1.80 kg (w/62Wh batt)
(add 0.21lbs/0.11kg for MT screen)</t>
  </si>
  <si>
    <t>5.56 lbs. / 2.52 kg (w/o optical)
5.9 lbs. / 2.67 kg (w/ optical)</t>
  </si>
  <si>
    <t>2nd Gen Core i7 Dual Core ULV
2nd Gen Core i5 Dual Core ULV</t>
  </si>
  <si>
    <t>Yes (v1.4)</t>
  </si>
  <si>
    <t>Fixed (slot load)</t>
  </si>
  <si>
    <t>Hybrid CFRP Top
Mg Bottom</t>
  </si>
  <si>
    <t>Mg-Al Top
Mg-Al Bottom</t>
  </si>
  <si>
    <t>12.3 x 8.4 x 0.85 in
313x 213.5 x 21.9 mm</t>
  </si>
  <si>
    <t>Dimensions (W x L x H) in/mm</t>
  </si>
  <si>
    <t>Intel Gigabit</t>
  </si>
  <si>
    <t>4.21 lbs / 1.91 kg</t>
  </si>
  <si>
    <t>3.49 lbs / 1.58 kg</t>
  </si>
  <si>
    <t>2nd Gen Core i7 Dual Core
2nd Gen Core i5 Dual Core
2nd Gen Core i3 Dual Core</t>
  </si>
  <si>
    <t>Realtek Gigabit</t>
  </si>
  <si>
    <t>Intel Integrated HD 3000
AMD Radeon HD6630 2GB</t>
  </si>
  <si>
    <t>2.5" SATA II 7200 rpm 320 GB max / 128GB max SSD
(7mm thickness only)
+ 80GB Intel mSATA SSD</t>
  </si>
  <si>
    <t>2.5" SATA II 7200 rpm 320GB max / 160GB max SSD
(7mm thickness only)
+ 80GB Intel mSATA SSD</t>
  </si>
  <si>
    <t>Intel 802.11n 1000, 6250
ThinkPad 802.11n
Broadcom 802.11n (WiMax w/6250)</t>
  </si>
  <si>
    <t>13.35 x 9.05 x 1.1 - 1.3 in
339 x 230 x 28-33 mm</t>
  </si>
  <si>
    <t>4 cell 42Wh (4:00)
6 cell 56Wh (6:00)</t>
  </si>
  <si>
    <t>2nd Gen Core i7 Dual Core
2nd Gen Core i5 Dual Core
2nd Gen Core i3 Dual Core
Pentium D</t>
  </si>
  <si>
    <t>2.5" SATA II 7200 rpm 500GB max / 160GB max SSD
80GB RapidDrive</t>
  </si>
  <si>
    <t>7 in 1</t>
  </si>
  <si>
    <t>0 USB 3.0 / 3 USB 2.0</t>
  </si>
  <si>
    <t>HDMI 1.4</t>
  </si>
  <si>
    <t>PC-ABS top and bottom</t>
  </si>
  <si>
    <t>5.2 lbs. / 2.4 kg (w/optical)</t>
  </si>
  <si>
    <t>11.6" 16:9</t>
  </si>
  <si>
    <t>2.93 lbs. / 1.33 kg (w/3 cell)
3.31 lbs. / 1.50 kg (w/6 cell)</t>
  </si>
  <si>
    <t>11.1 x 8.27 x 0.61 - 1.16 in
282 x 210 x 15.6 - 29.5 mm</t>
  </si>
  <si>
    <t>3 cell 42Wh (3:36)
6 cell 56Wh (6:36)</t>
  </si>
  <si>
    <t>AMD Fusion</t>
  </si>
  <si>
    <t>AMD Integrated 6310</t>
  </si>
  <si>
    <t>DDR3 1333MHz (runs at 1066MHz)</t>
  </si>
  <si>
    <t>2.5" SATA II 7200 rpm 320GB max / 128GB max SSD</t>
  </si>
  <si>
    <t>AMD</t>
  </si>
  <si>
    <t>4 in 1</t>
  </si>
  <si>
    <t>Reaktek 802.11n
Broadcom 802.11n</t>
  </si>
  <si>
    <t>Gobi 2000
Huawei EV-DO</t>
  </si>
  <si>
    <t>Mono</t>
  </si>
  <si>
    <t>Midnight Black
Heatwave Red
Arctic White</t>
  </si>
  <si>
    <t>Intel 802.11n 1000, 6205, 6250
Reaktek 802.11n 
(WiMax w/6250)</t>
  </si>
  <si>
    <t>Intel 802.11n 1000, 6205, 6250, 6300
Reaktek 802.11n 
(WiMax w/6250)</t>
  </si>
  <si>
    <t>Intel 802.11n 1000, 6205, 6250, 6300
Reaktek 802.11n
 (WiMax w/6250)</t>
  </si>
  <si>
    <t>Ericsson F5521gw</t>
  </si>
  <si>
    <t>13.7 x 9.3 x 0.9-1.2 in
349 x 236 x 23.1-31.2 mm</t>
  </si>
  <si>
    <t>2 color choices</t>
  </si>
  <si>
    <t>X Cell 38.4Wh (5:00) (sealed)
+ X Cell 34.6Wh slice (10:00)
(sealed system battery is 1000 cycle)</t>
  </si>
  <si>
    <t>LiPolymer  42 Wh (5:24) (sealed)
(sealed system battery is 1000 cycle)</t>
  </si>
  <si>
    <t>LiPolymer  48.8 Wh (7:00) (sealed)
(sealed system battery is 1000 cycle)</t>
  </si>
  <si>
    <t>2.5" SATA II 7200 rpm 500GB max / 160GB max SSD
+ 80GB Intel mSATA SSD</t>
  </si>
  <si>
    <t>2.5" SATA II 7200 rpm 500GB max / 160GB max SSD RAID capable
+ 80GB Intel mSATA SSD</t>
  </si>
  <si>
    <t>Lock Slot, but non-Kensington</t>
  </si>
  <si>
    <t>13.39 x 9.06 x 1.18 in
340 x 230 x 30 mm</t>
  </si>
  <si>
    <t>5.56 lbs. / 2.52 kg (w/o optical)
5.9 lbs. / 2.67 kg (w/optical)</t>
  </si>
  <si>
    <t>4.67 lbs. / 2.57 kg (w/optical)</t>
  </si>
  <si>
    <t>8 MIL 810-G
Humidity, Low Temp, High Temp, Dust, Vibration, Mechanical Shock, Altitude, Extreme Temps</t>
  </si>
  <si>
    <t>720p Low Light Sensitive</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</si>
  <si>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t>
  </si>
  <si>
    <t>Moss Black color,
Soft touch finish, polished metal chrome accents</t>
  </si>
  <si>
    <t>HP ProBook 4330s</t>
  </si>
  <si>
    <t>HP ProBook 4430s</t>
  </si>
  <si>
    <t>HP ProBook 4530s</t>
  </si>
  <si>
    <t>HD (??? nits) anti-glare
HD (??? nits) BrightView</t>
  </si>
  <si>
    <t>HD (??? nits) anti-glare
HD (??? nits) BrightView
HD+ (??? nits) anti-glare</t>
  </si>
  <si>
    <t>Intel Integrated HD 3000
AMD Radeon HD6600M 1GB Switchable
AMD Radeon HD6630M 2GB Switchable</t>
  </si>
  <si>
    <t>Intel Integrated HD 3000
AMD Radeon HD6600M 1GB
AMD Radeon HD6630M 2GB</t>
  </si>
  <si>
    <t>Intel Integrated HD 3000
AMD Radeon HD6490M 1GB</t>
  </si>
  <si>
    <t>Intel 802.11n 6230
Reaktek 802.11n
Ralink 802.11n
Atheros 802.11n</t>
  </si>
  <si>
    <t>HP lc2010 HSPA
HP un2430 EVDO/HSPA</t>
  </si>
  <si>
    <t>Single Pointing,
Multi Touch Touch Pad</t>
  </si>
  <si>
    <t xml:space="preserve">2.5" SATA II 7200 rpm 750GB max </t>
  </si>
  <si>
    <t>1 USB 3.0 / 3 USB 2.0</t>
  </si>
  <si>
    <t>4.41 lbs / 2.0 kg (w/o optical)
4.70 lbs / 2.13 kg (w/ optical)</t>
  </si>
  <si>
    <t>4.51 lbs / 2.04 kg (w/o optical)
4.83 lbs / 2.218 kg (w/ optical)</t>
  </si>
  <si>
    <t>5.22 lbs / 2.36 kg (w/o optical)
5.55 lbs / 2.51 kg (w/ optical)</t>
  </si>
  <si>
    <t xml:space="preserve">Optional </t>
  </si>
  <si>
    <t>12.99 x 9.28 x 1.10 in
330 x 235 x 27.9 mm</t>
  </si>
  <si>
    <t>13.0 x 9.26 x 1.11 in
339 x 235 x 28.1 mm</t>
  </si>
  <si>
    <t>14.76 x 10.1 x 1.13 in
374 x 256 x 28.7 mm</t>
  </si>
  <si>
    <t>2nd Gen Core i7 Dual and Quad Core
2nd Gen Core i5 Dual Core
2nd Gen Core i3 Dual Core</t>
  </si>
  <si>
    <t>Brushed Aluminium</t>
  </si>
  <si>
    <t>ThinkPad E420 (Primary)
ThinkPad L420 (Secondary)</t>
  </si>
  <si>
    <t>ThinkPad E520 (Primary)
ThinkPad L520 (Secondary)</t>
  </si>
  <si>
    <t>6 cell 47Wh (6:00)
9 cell 93Wh (12:15)</t>
  </si>
  <si>
    <t>6 cell 47Wh (TBD)
9 cell 93Wh (TBD)</t>
  </si>
  <si>
    <t>6 cell 47Wh (6:15)
9 cell 93Wh (12:45)</t>
  </si>
  <si>
    <t>HP EliteBook 8560p</t>
  </si>
  <si>
    <t>ThinkPad T520</t>
  </si>
  <si>
    <t>Stereo with SRS Premium Sound</t>
  </si>
  <si>
    <t>6.01 lbs. / 2.73kg (w/o optical)
6.27 lbs. / 2.85 kg (w/optical)</t>
  </si>
  <si>
    <t>2 USB 3.0 / 2 USB 2.0</t>
  </si>
  <si>
    <t>HP lc2010 HSPA
HP un2430 EVDO/HSPA
Optional Gobi 3000</t>
  </si>
  <si>
    <t>9 cell 100Wh (?:??),
6 cell 62Wh (8:15) 
6 cell 55 Wh (?:??),
Extended life slice 9 cell 73Wh (?:??), 
Ultra Extended Slice 100Wh (?:??)</t>
  </si>
  <si>
    <t>9 cell 100Wh (?:??),
6 cell 62Wh (7:15), 
6 cell 55 Wh (?:??),
Extended life slice 9 cell 73Wh (?:??), 
Ultra Extended Slice 100Wh (?:??)</t>
  </si>
  <si>
    <t>Mg top / Mg Bottom, Al hinges, Al palm rest, glass touch pad</t>
  </si>
  <si>
    <t>HD (??? nits)
HD+ (??? nits)</t>
  </si>
  <si>
    <t>4.56 lbs. / 2.07kg (w/o optical)
4.95 lbs. / 2.25 kg (w/optical)</t>
  </si>
  <si>
    <t>6 MIL 810-G
Drop, Vibration, Dust, Humidity, Altitude, High Temperature</t>
  </si>
  <si>
    <t>Make sure to quote Wh ratings for batteries.  Saying "6 cell" is not enough as HP has multiple offerings.
Expect HP to tout support for privacy filters and DuraFinish coatings on keyboard and top cover for enhanced scratch resistance.</t>
  </si>
  <si>
    <t xml:space="preserve">HP will tout extra USB 3.0 port, smart card and maximum 32 hours of battery life to Lenovo's 30 hours maximum battery life and built in serial port (15" model only).  Counter with Lenovo's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</si>
  <si>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HP ProBook 6360b</t>
  </si>
  <si>
    <t>HP ProBook 6460b</t>
  </si>
  <si>
    <t>HP ProBook 6560b</t>
  </si>
  <si>
    <t>HD (??? nits) anti-glare</t>
  </si>
  <si>
    <t>HD (??? nits) anti-glare
HD+ (??? nits) anti-glare</t>
  </si>
  <si>
    <t>HD (??? nits) anti-glare
HD+ (??? nits) wide viewing angle</t>
  </si>
  <si>
    <t>Intel Integrated HD 3000
AMD Radeon HD6470M 512MB</t>
  </si>
  <si>
    <t>3 cell 31Wh (?:??)
6 cell 55Wh (?:??)
9 cell 100Wh (?:??)</t>
  </si>
  <si>
    <t>Multi Touch Touch Pad w/optional touch stick</t>
  </si>
  <si>
    <t>Intel QM67 (vPro) or HM65 (non-vPro)</t>
  </si>
  <si>
    <t>Yes / Slide (Replaces ExpressCard 54)</t>
  </si>
  <si>
    <t>12.68 x 8.66 x 1.32 in
322 x 220 x 33.7 mm</t>
  </si>
  <si>
    <t>14.72 x 9.86 x 1.35 in
374 x 250.5 x 34.3 mm</t>
  </si>
  <si>
    <t>13.31 x 9.11 x 1.34 in
338 x 231.3 x 34 mm</t>
  </si>
  <si>
    <t>ThinkPad L420 (Primary)
ThinkPad T420 (Secondary)</t>
  </si>
  <si>
    <t>ThinkPad L520 (Primary)
ThinkPad T520 (Secondary)</t>
  </si>
  <si>
    <t>4.46 lbs / 2.02 kg (w/o optical)
4.85 lbs / 2.20 kg (w/ optical)</t>
  </si>
  <si>
    <t>5.50 lbs / 2.50 kg (w/o optical)
5.76 lbs / 2.62 kg (w/ optical)</t>
  </si>
  <si>
    <t>Unless vPro is necessary, choose a ThinkPad L series as the appropriate competitor. HP ProBooks do not have MIL spec testing, so emphasize Lenovo advantage there.</t>
  </si>
  <si>
    <t>Not yet announced</t>
  </si>
  <si>
    <t>13.27 x 9.09 x 0.65 - 0.86 in
337 x 231 x16.5 - 21.9 mm</t>
  </si>
  <si>
    <t>12.01 x 8.11 x 0.75 - 1.06 in 
305 x 206 x 19 - 27 mm</t>
  </si>
  <si>
    <t>12.01 x 9.02 x 1.06 - 1.23 in 
305 x 229 x 27 - 31.3 mm</t>
  </si>
  <si>
    <t>13.54 x 9.17 x 1.26 - 1.41 in
344 x 233 x 32 - 36 mm</t>
  </si>
  <si>
    <t>14.96 x 9.72 x 1.26 - 1.41 in
380 x 247 x 32 - 36 mm</t>
  </si>
  <si>
    <t>14.7 x 9.65 x 1.26 - 1.41 in
373 x 245 x 32 - 35.8 cm</t>
  </si>
  <si>
    <t>14.76 x 9.64 x 1.1 - 1.3 in
375 x 245 x 28 - 33 mm</t>
  </si>
  <si>
    <t>13.5 x 9.1 x 0.83 -1.02 in
343 x 230 x 21.6 - 26.0 mm</t>
  </si>
  <si>
    <t>Dell Latitude XT3</t>
  </si>
  <si>
    <t>ThinkPad X220 Tablet</t>
  </si>
  <si>
    <t>Dell Latitude 5420</t>
  </si>
  <si>
    <t>Dell Latitude 5520</t>
  </si>
  <si>
    <t>Dell Latitude E6220</t>
  </si>
  <si>
    <t>Dell Latitude E6320</t>
  </si>
  <si>
    <t>Dell Latitude E6420 ATG</t>
  </si>
  <si>
    <t>ThinkPad X220</t>
  </si>
  <si>
    <t>ThinkPad L420</t>
  </si>
  <si>
    <t>ThinkPad L520</t>
  </si>
  <si>
    <t>2nd Gen Core i7 Dual Core
2nd Gen Core i5 Dual Core</t>
  </si>
  <si>
    <t>3 USB 2.0
(USB 3.0 option w/Core i7)</t>
  </si>
  <si>
    <t>Hybrid CFRP Top
GFRP Bottom</t>
  </si>
  <si>
    <t>Hybrid CFRP Top
CFRP Bottom</t>
  </si>
  <si>
    <t>Mg-Al+PC-ABS Top
Mg-Al Bottom</t>
  </si>
  <si>
    <t>Mg+PC-ABS Top
Mg Bottom</t>
  </si>
  <si>
    <t>Produ</t>
  </si>
  <si>
    <t>Product Line</t>
  </si>
  <si>
    <t>HDD form factor/tech/speed/max size</t>
  </si>
  <si>
    <t>Memory Type</t>
  </si>
  <si>
    <t>Memory expandability</t>
  </si>
  <si>
    <t>Memory Slots</t>
  </si>
  <si>
    <t>Processors</t>
  </si>
  <si>
    <t>USB</t>
  </si>
  <si>
    <t>Power supply</t>
  </si>
  <si>
    <t>Region</t>
  </si>
  <si>
    <t>Target Customer Segment</t>
  </si>
  <si>
    <t>HP Compaq 8200 Elite USFF</t>
  </si>
  <si>
    <t>M91p Eco USFF</t>
  </si>
  <si>
    <t>Lenovo Desktop Comparative Tool</t>
  </si>
  <si>
    <t>Test65</t>
  </si>
  <si>
    <t>Test64</t>
  </si>
  <si>
    <t>Test63</t>
  </si>
  <si>
    <t>Test62</t>
  </si>
  <si>
    <t>Test61</t>
  </si>
  <si>
    <t>Test60</t>
  </si>
  <si>
    <t>Test59</t>
  </si>
  <si>
    <t>Test58</t>
  </si>
  <si>
    <t>Test57</t>
  </si>
  <si>
    <t>Test56</t>
  </si>
  <si>
    <t>Test55</t>
  </si>
  <si>
    <t>Test54</t>
  </si>
  <si>
    <t>Test53</t>
  </si>
  <si>
    <t>Test52</t>
  </si>
  <si>
    <t>Test51</t>
  </si>
  <si>
    <t>Test50</t>
  </si>
  <si>
    <t>Test49</t>
  </si>
  <si>
    <t>Test48</t>
  </si>
  <si>
    <t>Test47</t>
  </si>
  <si>
    <t>Test46</t>
  </si>
  <si>
    <t>Test45</t>
  </si>
  <si>
    <t>Test44</t>
  </si>
  <si>
    <t>Test43</t>
  </si>
  <si>
    <t>Test42</t>
  </si>
  <si>
    <t>Test41</t>
  </si>
  <si>
    <t>Test40</t>
  </si>
  <si>
    <t>Test39</t>
  </si>
  <si>
    <t>Test38</t>
  </si>
  <si>
    <t>Test37</t>
  </si>
  <si>
    <t>Test36</t>
  </si>
  <si>
    <t>Test35</t>
  </si>
  <si>
    <t>Test34</t>
  </si>
  <si>
    <t>Test33</t>
  </si>
  <si>
    <t>Test32</t>
  </si>
  <si>
    <t>Test31</t>
  </si>
  <si>
    <t>Test30</t>
  </si>
  <si>
    <t>Test29</t>
  </si>
  <si>
    <t>Test28</t>
  </si>
  <si>
    <t>Test27</t>
  </si>
  <si>
    <t>Test26</t>
  </si>
  <si>
    <t>Test25</t>
  </si>
  <si>
    <t>Test24</t>
  </si>
  <si>
    <t>Test23</t>
  </si>
  <si>
    <t>Test22</t>
  </si>
  <si>
    <t>Test21</t>
  </si>
  <si>
    <t>Test20</t>
  </si>
  <si>
    <t>Test19</t>
  </si>
  <si>
    <t>Test18</t>
  </si>
  <si>
    <t>Test17</t>
  </si>
  <si>
    <t>Test16</t>
  </si>
  <si>
    <t>Test15</t>
  </si>
  <si>
    <t>Test14</t>
  </si>
  <si>
    <t>Test13</t>
  </si>
  <si>
    <t>Test12</t>
  </si>
  <si>
    <t>Test11</t>
  </si>
  <si>
    <t>Test10</t>
  </si>
  <si>
    <t>Test9</t>
  </si>
  <si>
    <t>Test8</t>
  </si>
  <si>
    <t>Test7</t>
  </si>
  <si>
    <t>Test6</t>
  </si>
  <si>
    <t>Test5</t>
  </si>
  <si>
    <t>Test4</t>
  </si>
  <si>
    <t>Test3</t>
  </si>
  <si>
    <t>Test2</t>
  </si>
  <si>
    <t>Test1</t>
  </si>
  <si>
    <t>2 Front/ 4 Rear</t>
  </si>
  <si>
    <t>0 (ext 3,5")</t>
  </si>
  <si>
    <t>Intel®  GMA X4500</t>
  </si>
  <si>
    <t>LAN Ethernet 10/100/1000 integrada</t>
  </si>
  <si>
    <t>4 GB</t>
  </si>
  <si>
    <t>Celeron/ Celeron  Dual Core/ Pentium  Dual Core/ Core 2 Duo/ Core 2 Quad</t>
  </si>
  <si>
    <t>250 W</t>
  </si>
  <si>
    <t>5.8 kg</t>
  </si>
  <si>
    <t>37.3 x 10.6 x 43.7</t>
  </si>
  <si>
    <t>Slim</t>
  </si>
  <si>
    <t>Intel®  G41 Express com ICH7</t>
  </si>
  <si>
    <t>Vostro 230 Slim</t>
  </si>
  <si>
    <t>2 Front/ 6 Rear</t>
  </si>
  <si>
    <t>Intel®  Graphics Media Accelerator X4500</t>
  </si>
  <si>
    <t>3 x 3</t>
  </si>
  <si>
    <t>Gigabit integrada Broadcom BRCM 57780</t>
  </si>
  <si>
    <t>Celeron/ Celeron  Dual Core/ Pentium  Dual Core/ Core 2 Duo</t>
  </si>
  <si>
    <t>235 W</t>
  </si>
  <si>
    <t>9 kg</t>
  </si>
  <si>
    <t>39.9 x 11.4 x 35.3</t>
  </si>
  <si>
    <t>Optiplex 380 SFF</t>
  </si>
  <si>
    <t>Optiplex 380 DT</t>
  </si>
  <si>
    <t>Optiplex 380 MT</t>
  </si>
  <si>
    <t>1 Standard, 1 Optional</t>
  </si>
  <si>
    <t>ATI Radeon HD 4200</t>
  </si>
  <si>
    <t>Broadcom 5761 Gigabit</t>
  </si>
  <si>
    <t>Athlon/ Athlon X2/ Phenom™ X3/ Phenom™ X4</t>
  </si>
  <si>
    <t>255W</t>
  </si>
  <si>
    <t>8.26 kg</t>
  </si>
  <si>
    <t>11.4 x 35.3 x 39.9</t>
  </si>
  <si>
    <t>AMD 785G</t>
  </si>
  <si>
    <t>Optiplex 580 DT</t>
  </si>
  <si>
    <t>235W</t>
  </si>
  <si>
    <t>6.8 kg</t>
  </si>
  <si>
    <t>9.26 x 31.4 x 34</t>
  </si>
  <si>
    <t>Optiplex 580 SFF</t>
  </si>
  <si>
    <t>1 (Full Height)</t>
  </si>
  <si>
    <t>2 (Full Height)</t>
  </si>
  <si>
    <t>11.7 kg</t>
  </si>
  <si>
    <t>40.8 x 18.7 x 43.3</t>
  </si>
  <si>
    <t>Optiplex 580 MT</t>
  </si>
  <si>
    <t>OptiPlex 780 USFF</t>
  </si>
  <si>
    <t>OptiPlex 780 SFF</t>
  </si>
  <si>
    <t>Intel®  Graphics Media Accelerator 4500</t>
  </si>
  <si>
    <t>Intel®  82567LM integrada com LAN Ethernet 10/100/1000</t>
  </si>
  <si>
    <t>8 GB</t>
  </si>
  <si>
    <t>255 W</t>
  </si>
  <si>
    <t>8.26</t>
  </si>
  <si>
    <t>11.4 x 39.9 x 35.3</t>
  </si>
  <si>
    <t>Intel®  Q45 Express com ICH10DO</t>
  </si>
  <si>
    <t>OptiPlex 780 DT</t>
  </si>
  <si>
    <t>2 (ext 3,5")</t>
  </si>
  <si>
    <t>305 W</t>
  </si>
  <si>
    <t>OptiPlex 780 MT</t>
  </si>
  <si>
    <t>OptiPlex 980 SFF</t>
  </si>
  <si>
    <t>OptiPlex 980 DT</t>
  </si>
  <si>
    <t>Intel 82578DM</t>
  </si>
  <si>
    <t>16 GB</t>
  </si>
  <si>
    <t>Intel Pentium/ Intel Core i3/ Intel Core i5/ Intel Core i7</t>
  </si>
  <si>
    <t xml:space="preserve">11.20 x 34.70 x 38.99 </t>
  </si>
  <si>
    <t>OptiPlex 980 MT</t>
  </si>
  <si>
    <t>2 Front/ 4 Rear/ 2 Internal</t>
  </si>
  <si>
    <t>NVIDIA GeForce 6150SE</t>
  </si>
  <si>
    <t>4 x 2</t>
  </si>
  <si>
    <t>Realtek RTL8201EL 10/100</t>
  </si>
  <si>
    <t>Sempron/ Athlon /Athlon X2/ Phenom™ X3 /Phenom™ X4</t>
  </si>
  <si>
    <t>10.2 kg</t>
  </si>
  <si>
    <t>38.4 x 16.6 x 38.4</t>
  </si>
  <si>
    <t>NVIDIA nForce 430</t>
  </si>
  <si>
    <t>HP Pro 2000 MT</t>
  </si>
  <si>
    <t>HP Pro 2110 SFF</t>
  </si>
  <si>
    <t>2 Front/ 6 Rear/ 2 Internal</t>
  </si>
  <si>
    <t>Intel Graphics Media Accelerator X4500HD</t>
  </si>
  <si>
    <t>10/100/1000</t>
  </si>
  <si>
    <t>PC3-10600 1333MHz DDR3</t>
  </si>
  <si>
    <t>250W</t>
  </si>
  <si>
    <t>6.76 kg</t>
  </si>
  <si>
    <t>10.1 x 33.9 x 38.7</t>
  </si>
  <si>
    <t>Intel G45S Express</t>
  </si>
  <si>
    <t>HP Pro 3000 SFF</t>
  </si>
  <si>
    <t>300W</t>
  </si>
  <si>
    <t>7.58 kg</t>
  </si>
  <si>
    <t>38.5 x 18.5 x 41.6</t>
  </si>
  <si>
    <t>HP Pro 3000 MT</t>
  </si>
  <si>
    <t>HP Pro 3130 SFF</t>
  </si>
  <si>
    <t>HP Pro 3130 MT</t>
  </si>
  <si>
    <t>3 Front/ 6 Rear</t>
  </si>
  <si>
    <t>3 (Full Height)</t>
  </si>
  <si>
    <t>Realtek RTL8111DL</t>
  </si>
  <si>
    <t>Intel H57 PCH</t>
  </si>
  <si>
    <t>HP Pro 7100 Elite MT</t>
  </si>
  <si>
    <t>4 Front/ 6 Rear</t>
  </si>
  <si>
    <t>Intel Graphics Media Accelerator 4500</t>
  </si>
  <si>
    <t>3 x 4</t>
  </si>
  <si>
    <t>Intel 82567LM</t>
  </si>
  <si>
    <t>7.26 kg</t>
  </si>
  <si>
    <t>10.0 x 33.7 x 37.8</t>
  </si>
  <si>
    <t>Intel® Q43 Express chipset</t>
  </si>
  <si>
    <t>HP Compaq 6000 Pro SFF</t>
  </si>
  <si>
    <t>5 x 4</t>
  </si>
  <si>
    <t>320W</t>
  </si>
  <si>
    <t>9.3 kg</t>
  </si>
  <si>
    <t>37.7 x 17.6 x 43.0</t>
  </si>
  <si>
    <t>HP Compaq 6000 Pro MT</t>
  </si>
  <si>
    <t>HP Compaq 6005 Pro SFF</t>
  </si>
  <si>
    <t>ATI Radeon HD4200</t>
  </si>
  <si>
    <t>Broadcom NetXtreme GbE</t>
  </si>
  <si>
    <t>HP Compaq 6005 Pro MT</t>
  </si>
  <si>
    <t xml:space="preserve">Intel Q67 Express </t>
  </si>
  <si>
    <t>All</t>
  </si>
  <si>
    <t>LE&amp;SMB</t>
  </si>
  <si>
    <t>Lenovo M91/p</t>
  </si>
  <si>
    <t>HP Compaq 8200 Elite SFF</t>
  </si>
  <si>
    <t>Windows® 7 Professional 32/64
Windows® 7 Ultimate 32/64
Windows® 7 Home Premium 32/64
Windows® 7 Home Basic 32-bit
Windows Vista® Business 32-bit
Windows Vista® Home Basic 32-bit
FreeDOS</t>
  </si>
  <si>
    <t>HP Client Automation Starter
HP SoftPaq Download Manager
HP Client Catalog for Microsoft SMS
HP Systems Software Manager</t>
  </si>
  <si>
    <t>No - all or none</t>
  </si>
  <si>
    <t>1 Mini PCIe + 1x MXM (video)</t>
  </si>
  <si>
    <t>1 (int 2.5")</t>
  </si>
  <si>
    <t>Integrated Intel HD 2000/3000
AMD Radeon HD 5450</t>
  </si>
  <si>
    <t>2x1</t>
  </si>
  <si>
    <t>Intel 82579LM Gigabit
Intel 6205 802.11n</t>
  </si>
  <si>
    <t>Intel Core i7
Intel Core i5
Intel Core i3</t>
  </si>
  <si>
    <t>Ultra Small Form Factor</t>
  </si>
  <si>
    <t>Available now</t>
  </si>
  <si>
    <t>Shaymus Shay Liang Choo (sslchoo@lenovo.com)</t>
  </si>
  <si>
    <t>2048x1536 (Max)</t>
  </si>
  <si>
    <t>19"</t>
  </si>
  <si>
    <t>Windows 7 Home Basic (32bit), Windows 7 Home Premium (32 bit) 
Windows 7 Professional (32 and 64 bit)
XP Pro SP3 w IE7 - Downgrade from Win7 Professional                                 Windows 7 Ultimate 32</t>
  </si>
  <si>
    <t>BIOS</t>
  </si>
  <si>
    <t>3 Side / 3 Rear</t>
  </si>
  <si>
    <t>1 (12.7mm Slim)</t>
  </si>
  <si>
    <t>Intel GMA X4500</t>
  </si>
  <si>
    <t>1 x 2</t>
  </si>
  <si>
    <t>Celeron Dual-Core/ Pentium  Dual Core/ Core 2 Duo</t>
  </si>
  <si>
    <t>130W auto sensing</t>
  </si>
  <si>
    <t>8kg</t>
  </si>
  <si>
    <t>73mm x 472mm x 356.1mm</t>
  </si>
  <si>
    <t>AIO</t>
  </si>
  <si>
    <t>LE &amp; SMB</t>
  </si>
  <si>
    <t>Not available yet</t>
  </si>
  <si>
    <t>Paul John Scaini(scainipj@lenovo.com)</t>
  </si>
  <si>
    <t>N/A</t>
  </si>
  <si>
    <t>1.3M</t>
  </si>
  <si>
    <t>802.11b/g/Draft-N¹</t>
  </si>
  <si>
    <t>Standard</t>
  </si>
  <si>
    <t>CCFL</t>
  </si>
  <si>
    <t>1600X900</t>
  </si>
  <si>
    <t>20"W</t>
  </si>
  <si>
    <t>ES5.0, EPEAT silver</t>
  </si>
  <si>
    <t>ThinkCentre Standard</t>
  </si>
  <si>
    <t>DOS, Win 7 Starter-Pro 32/64</t>
  </si>
  <si>
    <t xml:space="preserve">Lenovo ThinkVantage Toolbox V1.4
Desktop Power Manager v1.02
ThinkVantage System Update 4.0 (Win7)  3.14 (Vista/XP)
ThinkVantage Rescue and Recovery (4.2  Vista/WinXP) (4.3 Win7)
</t>
  </si>
  <si>
    <t>can use kensington slot for this function</t>
  </si>
  <si>
    <t>2 Side/ 4 Rear</t>
  </si>
  <si>
    <t>6 in 1</t>
  </si>
  <si>
    <t>1 Slim</t>
  </si>
  <si>
    <t>Based on CPU</t>
  </si>
  <si>
    <t>Gigabit (Realtek RTL8111DL)</t>
  </si>
  <si>
    <t xml:space="preserve">7200rmp,SATA </t>
  </si>
  <si>
    <t>PC3-10600 1333MHz DDR3SO-DIMM</t>
  </si>
  <si>
    <t>Pentium  Dual Core, Core i3, Core i5</t>
  </si>
  <si>
    <t xml:space="preserve">150W 85% internal (automatic) </t>
  </si>
  <si>
    <t>Max 7.5 kg</t>
  </si>
  <si>
    <t xml:space="preserve">511x368x71.5mm
(w/o feet, feet add 40mm height) </t>
  </si>
  <si>
    <t>Intel H61</t>
  </si>
  <si>
    <t>PRC+REM+Japan+ANZ+WE+LA</t>
  </si>
  <si>
    <t>SMB</t>
  </si>
  <si>
    <t>Edge 71z AIO</t>
  </si>
  <si>
    <t>Mei Lee(liym3@lenovo.com)</t>
  </si>
  <si>
    <t>optional</t>
  </si>
  <si>
    <t>DP out</t>
  </si>
  <si>
    <t>VGA in</t>
  </si>
  <si>
    <t>2M</t>
  </si>
  <si>
    <t>Intel wifi</t>
  </si>
  <si>
    <t>auto brightness control as option</t>
  </si>
  <si>
    <t>Panel 1920x1080 with 32bpp @ 60 Hz</t>
  </si>
  <si>
    <t>TCO edge, energy star, EPEAT gold</t>
  </si>
  <si>
    <t xml:space="preserve"> Windows XP SP3 32bit/64bit, Linux. Windows 7</t>
  </si>
  <si>
    <t>NO</t>
  </si>
  <si>
    <t>TPM</t>
  </si>
  <si>
    <t>Integrated</t>
  </si>
  <si>
    <t>1 optional</t>
  </si>
  <si>
    <t>1 mini PCIe</t>
  </si>
  <si>
    <t>Yes, optional</t>
  </si>
  <si>
    <t>1x2</t>
  </si>
  <si>
    <t xml:space="preserve">Intel 82578DM </t>
  </si>
  <si>
    <t>DDR3</t>
  </si>
  <si>
    <t>8G</t>
  </si>
  <si>
    <t>Clarkdale pentium dual core and up to 73w core i CPUs supported</t>
  </si>
  <si>
    <t>150W 85%</t>
  </si>
  <si>
    <t>With multi-touch,with Frame stand: 9.81
Without multi-touch,with Frame stand:9.034
With multi-touch,with Lift stand: 12.1
Without multi-touch,with Lift stand:11.32
Without multi-touch,no stand choose:8.09
With multi-touch,no stand choose:8.86</t>
  </si>
  <si>
    <t xml:space="preserve">With multi-touch,with Frame stand:
395.89x470x118.2
Without multi-touch,with Frame stand:
395.89x470x111
With multi-touch,with Lift stand
428.96x470x250.31
Without multi-touch,with Lift stand
428.96x470x250.31
Without multi-touch,no stand choose
362x470x81.5
With multi-touch,no stand choose
365.53x470x88.7
</t>
  </si>
  <si>
    <t>H57</t>
  </si>
  <si>
    <t>REM, LAS, Japan</t>
  </si>
  <si>
    <t>LE</t>
  </si>
  <si>
    <t>M70z AIO</t>
  </si>
  <si>
    <t>Panel 1920x1080 with 32bpp @ 60 Hz
DP 2560x1600 @ 60Hz
HDMI/DVI 1920x 1200 @ 60Hz (through dongle)</t>
  </si>
  <si>
    <t>23"</t>
  </si>
  <si>
    <t>Yes,optional</t>
  </si>
  <si>
    <t>With multi-touch,with Frame stand:11.5kg
Without multi-touch,with Frame stand:10.7kg
With multi-touch,with Lift stand:14.1kg
Without multi-touch,with Lift stand:13.3kg
Without multi-touch,no stand choose:9.5kg
With multi-touch,no stand choose:10.5kg</t>
  </si>
  <si>
    <t>With multi-touch,with Frame stand
443 x 560 x116
Without multi-touch,with Frame stand
443 x 560 x109
With multi-touch,with Lift stand
443 x 560 x250
Without multi-touch,with Lift stand
443 x 560 x250
Without multi-touch,no stand choose
392 x  560 x 79
With multi-touch,no stand choose
392 x  560 x 86</t>
  </si>
  <si>
    <t>Q57</t>
  </si>
  <si>
    <t>WW</t>
  </si>
  <si>
    <t xml:space="preserve">LE &amp; SMB </t>
  </si>
  <si>
    <t>1920x1080</t>
  </si>
  <si>
    <t>21.5"W</t>
  </si>
  <si>
    <t>ES5.0 all others TBD</t>
  </si>
  <si>
    <t>Win7 Home Premium (32/64bit)
Win7 Professional (32bit / 64 bit)</t>
  </si>
  <si>
    <t>yes</t>
  </si>
  <si>
    <t>Yes(out)</t>
  </si>
  <si>
    <t>In</t>
  </si>
  <si>
    <t>1 Mini</t>
  </si>
  <si>
    <t>7200rmp,SATA + mSata SSD</t>
  </si>
  <si>
    <t>Core i3, Core i5, Core i7</t>
  </si>
  <si>
    <t>Max 8.4kg</t>
  </si>
  <si>
    <t>545.2mm*414.3mm*81mm</t>
  </si>
  <si>
    <t>Intel B65</t>
  </si>
  <si>
    <t>Edge 91z AIO</t>
  </si>
  <si>
    <t>Operating position = 4.0; Idle position = 3.8</t>
  </si>
  <si>
    <t>Genuine Microsoft Windows Vista Ultimate 32bit
Genuine Microsoft Windows Vista Business 32bit
Genuine Microsoft Windows Vista Business 32bit Down Grade to XP Pro
Genuine Microsoft Windows Vista Home Basic 32bit
Genuine Microsoft Windows Vista Home Premium                                   Genuine Microsoft Windows 7 Professional 32bit*                             Genuine Microsoft Windows 7 Professional 64bit*                            Genuine Microsoft Windows 7 Home Premium 32bit*</t>
  </si>
  <si>
    <t>standard</t>
  </si>
  <si>
    <t>1 Optional</t>
  </si>
  <si>
    <t>Intel GMA3100</t>
  </si>
  <si>
    <t>2 x 2</t>
  </si>
  <si>
    <t>Realtek 8111c Gigabit</t>
  </si>
  <si>
    <t>PC2-5300  -667MHz - DDR2</t>
  </si>
  <si>
    <t>2GB</t>
  </si>
  <si>
    <t>Celeron/ Celeron Dual-Core/ Pentium  Dual Core/ Core 2 Duo</t>
  </si>
  <si>
    <t>120W 85% Auto Sensing</t>
  </si>
  <si>
    <t>4.18kg</t>
  </si>
  <si>
    <t>82.5mm X 286mm X 235.5mm</t>
  </si>
  <si>
    <t>Eco USFF</t>
  </si>
  <si>
    <t>Intel G31 + ICH7</t>
  </si>
  <si>
    <t>Japan Only</t>
  </si>
  <si>
    <t>A58e Eco USFF</t>
  </si>
  <si>
    <t>Optional (Video Card)</t>
  </si>
  <si>
    <t>Celeron / Pentium  Dual Core/ Core 2 Duo</t>
  </si>
  <si>
    <t>180W Switch</t>
  </si>
  <si>
    <t>333.6mm x 97mm x 368.1mm</t>
  </si>
  <si>
    <t>Intel G41+ICH7 Chipsets</t>
  </si>
  <si>
    <t>All except ANZ</t>
  </si>
  <si>
    <t>A70 SFF</t>
  </si>
  <si>
    <t>Operating position = 4.0; Idle position = 3.7</t>
  </si>
  <si>
    <t>180W Switch, 280W Auto Sensing (Japan only)</t>
  </si>
  <si>
    <t>392mm x 160mm x 355mm</t>
  </si>
  <si>
    <t>A70 MT</t>
  </si>
  <si>
    <t>Coming Soon</t>
  </si>
  <si>
    <t>2 Front/4 Rear/2 Internal</t>
  </si>
  <si>
    <t>3x3</t>
  </si>
  <si>
    <t xml:space="preserve">Realtek 8111E-‐VB 10/100/1000 </t>
  </si>
  <si>
    <t>PC3-10600 1333MHz DDR3 UDIMM</t>
  </si>
  <si>
    <t>Pentium  Dual Core, Core i3, Core i5, Core i7</t>
  </si>
  <si>
    <t>180W Manual Switch (280W JP only)</t>
  </si>
  <si>
    <t>6.5 kg</t>
  </si>
  <si>
    <t>ROW (No ANZ &amp; Brazil)</t>
  </si>
  <si>
    <t>Edge 71 SFF</t>
  </si>
  <si>
    <t>6 kg</t>
  </si>
  <si>
    <t>ROW (No ANZ)</t>
  </si>
  <si>
    <t>Edge 71 MT</t>
  </si>
  <si>
    <t>Available Now</t>
  </si>
  <si>
    <t>Ronald Yang(yanglr@lenovo.com)</t>
  </si>
  <si>
    <t xml:space="preserve">Genuine Windows® 7 Professional 64 bit
Genuine Windows® 7 Professional 32bit
Genuine Windows® 7 Home Premium 32 bit 
Genuine Windows® 7 Home Basic 32 bit 2
Win7 Starter
</t>
  </si>
  <si>
    <t>Optional via cable</t>
  </si>
  <si>
    <t>33.55*10.07*38.2</t>
  </si>
  <si>
    <t>SFF</t>
  </si>
  <si>
    <t>Intel H57</t>
  </si>
  <si>
    <t>REM only</t>
  </si>
  <si>
    <t>A85 SFF</t>
  </si>
  <si>
    <t>1 Standard,1 optional</t>
  </si>
  <si>
    <t>39.7 x 16.0 x 40.45</t>
  </si>
  <si>
    <t>A85 MT</t>
  </si>
  <si>
    <t>GREENGUARD
EPEAT Gold (Select Models)
Energy Star 5.0 (Select Models)
Japan PC Green Label
Japan Energy Saving
China Energy Saving</t>
  </si>
  <si>
    <t>Operating position = 4.1; Idle position = 3.6</t>
  </si>
  <si>
    <t>Genuine Microsoft Windows Vista Ultimate 32bit
Genuine Microsoft Windows Vista Business 32bit &amp; 64bit
Genuine Microsoft Windows Vista Home Basic 32bit
Genuine Windows Vista™ Home Premium 32bit SP1
Genuine Microsoft Windows XP Professional 32bit                               Genuine Microsoft Windows 7 Home Basic 32bit                                       Genuine Microsoft Windows 7 Professional 32bit                               Genuine Microsoft Windows 7 Professional 64bit
DOS</t>
  </si>
  <si>
    <t>2 Front/4 Rear</t>
  </si>
  <si>
    <t>1 (slim MCR)</t>
  </si>
  <si>
    <t>PC3-8500 1066-MHz DDR3</t>
  </si>
  <si>
    <t>Celeron/ Celeron Dual-Core/ Pentium  Dual Core/ Core 2 Duo/ Core 2 Quad</t>
  </si>
  <si>
    <t>280W 70%, 280W 85% Auto, 320W 88% Auto</t>
  </si>
  <si>
    <t>335mm x 99mm x 382mm</t>
  </si>
  <si>
    <t>M70e SFF</t>
  </si>
  <si>
    <t>GREENGUARD
EPEAT Gold (Select Models)
Energy Star 5.0 (Select Models)</t>
  </si>
  <si>
    <t>Operating position = 3.8; Idle position = 3.7</t>
  </si>
  <si>
    <t>388mm x 160mm x 422mm</t>
  </si>
  <si>
    <t>M70e MT</t>
  </si>
  <si>
    <t>Coming soon</t>
  </si>
  <si>
    <t>Draco Hu(huxg@lenovo.com)</t>
  </si>
  <si>
    <t>tbd</t>
  </si>
  <si>
    <t>3x2</t>
  </si>
  <si>
    <t>SATA 3Gbps HDD 7200rpm</t>
  </si>
  <si>
    <t>Global</t>
  </si>
  <si>
    <t>LE &amp; SMB (Mature Topsellers)</t>
  </si>
  <si>
    <t>M71e SFF</t>
  </si>
  <si>
    <t>280W 85% Auto; 
280W manual switch;
320W 90% Auto;</t>
  </si>
  <si>
    <t>38.75 x 16.0 x 42.1</t>
  </si>
  <si>
    <t>20L Value Tower</t>
  </si>
  <si>
    <t>M71e MT</t>
  </si>
  <si>
    <t>Linda Hung(hongjy@lenovo.com)</t>
  </si>
  <si>
    <t>Sempron/ Athlon X2/ Athlon X3/ Athlon X4/ Phenom™ X2/ Phenom™ X3/ Phenom™ X4</t>
  </si>
  <si>
    <t>M75e MT</t>
  </si>
  <si>
    <t>George Wu(wuxcc@lenovo.com)</t>
  </si>
  <si>
    <t>M76 SFF</t>
  </si>
  <si>
    <t>M76 MT</t>
  </si>
  <si>
    <t>Lannie Zhang(zhangcl1@lenovo.com)</t>
  </si>
  <si>
    <t>Win7/Vista/XP</t>
  </si>
  <si>
    <t>NA</t>
  </si>
  <si>
    <t>Intel GMA4500</t>
  </si>
  <si>
    <t>INTEL 82567LM (Giga LAN)</t>
  </si>
  <si>
    <t>Celeron  Dual Core/ Pentium  Dual Core/ Core 2 Duo/ Core 2 Quad</t>
  </si>
  <si>
    <t>130W</t>
  </si>
  <si>
    <t>8 kg</t>
  </si>
  <si>
    <t>82 x 277 x 244</t>
  </si>
  <si>
    <t>M58 Eco USFF</t>
  </si>
  <si>
    <t>1 Standard, 1 optional</t>
  </si>
  <si>
    <t>10.5 kg</t>
  </si>
  <si>
    <t>12 kg</t>
  </si>
  <si>
    <t>M58 MT</t>
  </si>
  <si>
    <t>Core 2 Duo VPRO/ Core 2 Quad VPRO</t>
  </si>
  <si>
    <t>M58p Eco USFF</t>
  </si>
  <si>
    <t>M58p MT</t>
  </si>
  <si>
    <t>M80 SFF</t>
  </si>
  <si>
    <t>M80 MT</t>
  </si>
  <si>
    <t>SATA 6.0Gb/s 7200 rpm</t>
  </si>
  <si>
    <t>Intel Q65 Express</t>
  </si>
  <si>
    <t>414 x 175 x 442</t>
  </si>
  <si>
    <t>M81 MT</t>
  </si>
  <si>
    <t>SATA 3.0&amp;6.0/s 7200rpm</t>
  </si>
  <si>
    <t>Intel Celeron/ Pentium/ Intel Core i3/ Intel Core i5/ Intel Core i7</t>
  </si>
  <si>
    <t>7.9x27.5x23.8</t>
  </si>
  <si>
    <t xml:space="preserve">Eco Ultra Small Form Factor </t>
  </si>
  <si>
    <t>M91 Eco USFF</t>
  </si>
  <si>
    <t>4x3</t>
  </si>
  <si>
    <t>7.5kg</t>
  </si>
  <si>
    <t>9.97x33.7x36.9</t>
  </si>
  <si>
    <t>M91 SFF</t>
  </si>
  <si>
    <t>4x5</t>
  </si>
  <si>
    <t>11 kg</t>
  </si>
  <si>
    <t>M91 MT</t>
  </si>
  <si>
    <t>M91p MT</t>
  </si>
  <si>
    <t>Intel Pentium/ Intel Core i3/ Intel Core i5</t>
  </si>
  <si>
    <t xml:space="preserve">130W </t>
  </si>
  <si>
    <t>7.9x27.9x23.8</t>
  </si>
  <si>
    <t>uSFF</t>
  </si>
  <si>
    <t>M90 Eco USFF</t>
  </si>
  <si>
    <t>M90 MT</t>
  </si>
  <si>
    <t>Intel Core i5/ Intel Core i7</t>
  </si>
  <si>
    <t>M90p Eco USFF</t>
  </si>
  <si>
    <t>4x 3</t>
  </si>
  <si>
    <t>Genuine Windows® 7 Professional 64 bit
Genuine Windows® 7 Professional 32bit
Genuine Windows® 7 Home Premium 32 bit 
Genuine Windows® 7 Home Basic 32 bit 2
Windows® XP Professional preinstalled through downgrade rights from Genuine Windows 7</t>
  </si>
  <si>
    <t>M90p MT</t>
  </si>
  <si>
    <t>Status</t>
  </si>
  <si>
    <t>Owner</t>
  </si>
  <si>
    <t>VESA Mount</t>
  </si>
  <si>
    <t>WiFi</t>
  </si>
  <si>
    <t>Screen Brightness</t>
  </si>
  <si>
    <t>Display Size</t>
  </si>
  <si>
    <t>Manageability Software (e.g. TVTs)</t>
  </si>
  <si>
    <t>C2/Chassis Tamper Switch</t>
  </si>
  <si>
    <t>Individual USB disable in BIOS</t>
  </si>
  <si>
    <t>Audio (Mic and Headphone)</t>
  </si>
  <si>
    <t>Parallel</t>
  </si>
  <si>
    <t>PCIe x16</t>
  </si>
  <si>
    <t>PCIe x1</t>
  </si>
  <si>
    <t>PCI</t>
  </si>
  <si>
    <t>FDD/Media Card Reader Bay</t>
  </si>
  <si>
    <t>HDD Bay</t>
  </si>
  <si>
    <t>ODD Bay</t>
  </si>
  <si>
    <t>Support 4 Monitors</t>
  </si>
  <si>
    <t>Slots x Bay</t>
  </si>
  <si>
    <t>HDD Type</t>
  </si>
  <si>
    <t>Memory Expandability</t>
  </si>
  <si>
    <t>Power Supply</t>
  </si>
  <si>
    <t>2nd Gen Core i7 Dual and Quad Core
2nd Gen Core i7 Quad Core Extreme
2nd Gen Core i5 Dual Core</t>
  </si>
  <si>
    <t>Integrated Intel HD 2000/3000</t>
  </si>
  <si>
    <t>1 (ext 5.25")</t>
  </si>
  <si>
    <t>1 (int 3.5")</t>
  </si>
  <si>
    <t>1 (ext 3.5")</t>
  </si>
  <si>
    <t>135W 87%
185% 87%</t>
  </si>
  <si>
    <t>240W 90%</t>
  </si>
  <si>
    <t>320W 90%</t>
  </si>
  <si>
    <t>HP Compaq 8200 Elite MicroTower</t>
  </si>
  <si>
    <t>HP Compaq 8200 Elite Convertible MiniTower</t>
  </si>
  <si>
    <t>Convertible MiniTower</t>
  </si>
  <si>
    <t>MicroTower</t>
  </si>
  <si>
    <t>6.8 lb / 3.1 kg</t>
  </si>
  <si>
    <t>16.7 lb / 7.6 kg</t>
  </si>
  <si>
    <t>Intel 82579LM Gigabit</t>
  </si>
  <si>
    <t>4 Front/6 Rear</t>
  </si>
  <si>
    <t>20.5 lb / 9.3 kg</t>
  </si>
  <si>
    <t>24.5 lb / 11.15 kg</t>
  </si>
  <si>
    <t>6x6</t>
  </si>
  <si>
    <t>4x4</t>
  </si>
  <si>
    <t>7 x 18 x 17.6 in (17.8 x 44.5 x 44.8 cm)</t>
  </si>
  <si>
    <t>13.3 x 14.9 x 4 in (33.8 x 37.9 x 10 cm)</t>
  </si>
  <si>
    <t>9.9 x 10 x 2.6 in (25.2 x 25.4 x 6.6 cm)</t>
  </si>
  <si>
    <t>14.9 x 7.0 x 17.0 in (37.7 x 17.7 x 43.1 cm)</t>
  </si>
  <si>
    <t>2 (int 3.5")</t>
  </si>
  <si>
    <t>3 (ext 5.25")</t>
  </si>
  <si>
    <t>3 (int 3.5")</t>
  </si>
  <si>
    <t>1 (ext 5.25") slim</t>
  </si>
  <si>
    <t>SD Card Slot</t>
  </si>
  <si>
    <t>Energy Star / EPEAT Gold</t>
  </si>
  <si>
    <t>24dB</t>
  </si>
  <si>
    <t>25dB</t>
  </si>
  <si>
    <t>Windows 7 Home Basic (32bit), 
Windows 7 Home Premium (32 and 64 bit) 
Windows 7 Professional (32 and 64 bit)
XP Pro SP3 w IE7 - Downgrade from Win7 Professional</t>
  </si>
  <si>
    <t>Win 7 Starter-Pro 32/64
DOS</t>
  </si>
  <si>
    <t>?</t>
  </si>
  <si>
    <t>Windows 7 Professional 32/64 bit
Windows 7 Home Premium 64 bit 
Windows 7 Home Basic 32 bit
Windows XP Professional downgrade Windows 7
Linux (Certified)</t>
  </si>
  <si>
    <t>PCI (default)</t>
  </si>
  <si>
    <t>PCIe x1 (communication)</t>
  </si>
  <si>
    <t>PCIe x16 (Graphics)</t>
  </si>
  <si>
    <t>Parallel (printer)</t>
  </si>
  <si>
    <t>Audio (mic and headphone)</t>
  </si>
  <si>
    <t>Chassis Dimension - cm</t>
  </si>
  <si>
    <t>Support 4 monitors</t>
  </si>
  <si>
    <t>Optical</t>
  </si>
  <si>
    <t>4.50 lbs / 2.04 kg (w/o optical &amp; 4 cell)</t>
  </si>
  <si>
    <t>5.14 lbs / 2.33 kg (w/o optical &amp; 4 cell)</t>
  </si>
  <si>
    <t>15.28 x 9.83 x 1.19 - 1.31 in
388 x 251 x 30.2 - 33.2 mm</t>
  </si>
  <si>
    <t>13.78 x 9.45 x 1.18 - 1.28 in
350 x 240 x 29.9 - 32.5 mm</t>
  </si>
  <si>
    <t>4 cell 40Wh (?:??)
6 cell 60Wh (?:??)
9 cell 97Wh (?:??)
9 cell 87Wh 3 year (?:??)</t>
  </si>
  <si>
    <t>HD (??? nits) anti-glare
FHD (??? nits) anti-glare</t>
  </si>
  <si>
    <t>HM65</t>
  </si>
  <si>
    <t xml:space="preserve">2.5" SATA II 7200 rpm 500GB max </t>
  </si>
  <si>
    <t>Intel 802.11n 6230, 6250, 6205
Dell 1501 1x1, 1530 2x2</t>
  </si>
  <si>
    <t>Gobi 3000
Dell HSPA</t>
  </si>
  <si>
    <t>Optional Backlit</t>
  </si>
  <si>
    <t>Dell will tout new design as being equally as durable as ThinkPad. Also expect heavy touting of Dell KACE management appliances.</t>
  </si>
  <si>
    <t>HD 1366x768 (350 nits) Infinity Screen
Gorilla Glass</t>
  </si>
  <si>
    <t>HD 1366x768 (200 nits)
HD 1366x768 (300 nits) WideView IPS</t>
  </si>
  <si>
    <t>HD 1366x768 (300 nits) Multitouch IPS
HD 1366x768 (300 nits) Outdoor IPS
(Outdoor is Gorilla Glass)</t>
  </si>
  <si>
    <t>HD+ 1600x900 (230 nits)</t>
  </si>
  <si>
    <t>HD 1366x768 (??? nits)</t>
  </si>
  <si>
    <t>HD+ 1600x900 (270 nits)
FHD 1920x1080 (270 nits)  95% Gamut w/optional color calibrator</t>
  </si>
  <si>
    <t>HD 1366x768 (200 nits) Infinity Screen</t>
  </si>
  <si>
    <t>HD 1366x768 (180 nits)</t>
  </si>
  <si>
    <t>Energy Star 5
EPEAT Gold</t>
  </si>
  <si>
    <t>Samsung Series 9 - NP900X3A</t>
  </si>
  <si>
    <t>ThinkPad X1</t>
  </si>
  <si>
    <t>2.88 lbs / 1.31 kg</t>
  </si>
  <si>
    <t>12.9 x 8.9 x 0.62 - 0.64 in
328 x 226 x 15.75 - 16.26 mm</t>
  </si>
  <si>
    <t>6 cell ??Wh (7:00)</t>
  </si>
  <si>
    <t>2nd Gen Core i5 Dual Core (ULV only)</t>
  </si>
  <si>
    <t>128GB max SSD</t>
  </si>
  <si>
    <t>MicroSD</t>
  </si>
  <si>
    <t>1 USB 3.0 / 1 USB 2.0</t>
  </si>
  <si>
    <t>No (Support through dongle)</t>
  </si>
  <si>
    <t>Yes (Micro)</t>
  </si>
  <si>
    <t>Unknown</t>
  </si>
  <si>
    <t>802.11n / WiMax</t>
  </si>
  <si>
    <t>Multi Touch Click Pad</t>
  </si>
  <si>
    <t>Duralumin aluminum top and bottom</t>
  </si>
  <si>
    <t>None mentioned</t>
  </si>
  <si>
    <t>Thinner and lighter and better battery life than the ThinkPad X1, but with significant trade-offs.   Thinner than the ThinkPad, but has 1 less USB port and uses a proprietary dongle for Ethernet.   Only has a MicroSD slot, versus the full sized SD slot on the X1.   Also, X1 has full sized HDMI and mini-DisplayPort, the latter of which can output through a VGA connector with an industry standard dongle.   The Samsung uses micro-HDMI and can only output VGA with a proprietary dongle.   The Samsung has better battery life with the onboard battery, but cannot take a slice battery.   Base battery life is better due to only using a ULV processor (1.4GHz) that does not support vPro.</t>
  </si>
  <si>
    <t>Dell Latitude E6520</t>
  </si>
  <si>
    <t>13.86 x 9.49 x 1.06 - 1.28 in
352 x 241 x 26.9 - 32.4 mm</t>
  </si>
  <si>
    <t>4-cell (40Wh) with ExpressCharge
6-cell (60Wh) with ExpressCharge
9-cell (97Wh)
9-cell (87Wh) 3 Year Warranty
9-cell (97Wh) Extended battery slice
3-cell (30Whr) Modular Bay Battery</t>
  </si>
  <si>
    <t>Intel Integrated HD 3000
nVIDIA NVS 4200M</t>
  </si>
  <si>
    <t>2.5" SATA II 7200 rpm 500GB max / 256GB max SSD</t>
  </si>
  <si>
    <t>SD</t>
  </si>
  <si>
    <t>0 USB 3.0 / 4 USB 2.0 (USB 3.0 bay option)</t>
  </si>
  <si>
    <t>Optional Slide / Optional Contact-less</t>
  </si>
  <si>
    <t>Intel 802.11n 6205, 6250, 6300
(WiMax w/6250)</t>
  </si>
  <si>
    <t>Dell 5630 HSPA-EVDO (Gobi 3000)
Dell 5550 Single-mode HSPA</t>
  </si>
  <si>
    <t>Dell "TriMetal" top and bottom</t>
  </si>
  <si>
    <t>4 MIL 810-G
Vibration, Dust, Altitude, Extreme Temps</t>
  </si>
  <si>
    <t>1080p</t>
  </si>
  <si>
    <t>5.52 lbs / 2.50 kg (w/o optical)(w/4 cell battery)</t>
  </si>
  <si>
    <t>15.12 x 10.16 x 1.11 - 1.35 in
384 x 258 x 28.3 - 34.2 mm</t>
  </si>
  <si>
    <t>HD (??? nits) anti-glare
HD (??? nits) anti-glare w/ 2 finger multi-touch
HD+ (??? nits) anti-glare</t>
  </si>
  <si>
    <t>HD (??? nits) Anti-Glare 
HD (??? nits) Anti-Glare w/ 2 finger multi-touch
HD+ (??? nits) Anti-Glare
FHD (??? nits) Anti-Glare</t>
  </si>
  <si>
    <t>HD (400 nits)</t>
  </si>
  <si>
    <t>Optional 1080p</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</si>
  <si>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</si>
  <si>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Emphasize Lenovo's demonstated build quality, extra HDD protection, enhanced spill resistance and thermal performance. Dell has 4 MIL specs to Lenovo's 8 MIL specs.  These may make a difference to your customer.  Note full 7 row keyboard with superior typing touch and feel.  Dell has available USB 3.0, but only as a module replacing the optical drive. Emphasize business focused DisplayPort vs. Dell HDMI</t>
  </si>
  <si>
    <t xml:space="preserve">Unless vPro is necessary, choose a ThinkPad L series as the appropriate competitor. New 2011 design has rounded corners and similar design to Lenovo's Roll Cage. Note that dual pointing, backlit keyboard are optional. Emphasize Lenovo's demonstated build quality, extra HDD protection, enhanced spill resistance and thermal performance. Dell has 4 MIL specs to Lenovo's 8 MIL specs.  These may make a difference to your customer.  Note full 7 row keyboard with superior typing touch and feel. </t>
  </si>
  <si>
    <t>Optiplex 990 MT</t>
  </si>
  <si>
    <t>Optiplex 990 DT</t>
  </si>
  <si>
    <t>Optiplex 990 SFF</t>
  </si>
  <si>
    <t>Optiplex 990 USFF</t>
  </si>
  <si>
    <t>Mini-Tower</t>
  </si>
  <si>
    <t>14.2 x 6.9 x 16.4 in 
36.0 x 17.5 x 41.7 cm</t>
  </si>
  <si>
    <t>19.55 lb / 8.87 kg</t>
  </si>
  <si>
    <t>14.2 x 4.0 x 16.1 in
36.0 x 10.2 x 41.0 cm</t>
  </si>
  <si>
    <t>16.67 lb / 7.56 kg</t>
  </si>
  <si>
    <t>11.4 x 3.7 x 12.3 in
29.0 x 9.3 x 31.2 cm</t>
  </si>
  <si>
    <t>12.57 lb / 5.70 kg</t>
  </si>
  <si>
    <t>9.3 x 2.6 x 9.4 in
23.7 x 6.5 x 24.0 cm</t>
  </si>
  <si>
    <t>7.20 lb / 3.27 kg</t>
  </si>
  <si>
    <t>265W 90%</t>
  </si>
  <si>
    <t>250W 90%</t>
  </si>
  <si>
    <t>200W 90%</t>
  </si>
  <si>
    <t>4x2</t>
  </si>
  <si>
    <t>2x2</t>
  </si>
  <si>
    <t>Integrated Intel®  HD Graphics 2000</t>
  </si>
  <si>
    <t>2 (ext 5.25")</t>
  </si>
  <si>
    <t>1 (ext 5.25")
slimline</t>
  </si>
  <si>
    <t>1(Low Profile)</t>
  </si>
  <si>
    <t>1(Full Height)</t>
  </si>
  <si>
    <t>2 (Full Height)
(1 wired as x4)</t>
  </si>
  <si>
    <t xml:space="preserve">2 (Low Profile)
(1 wired as x4)
</t>
  </si>
  <si>
    <t>2 (Low Profile)
(1 wired as x4)</t>
  </si>
  <si>
    <t>Yes (v 1.1a)</t>
  </si>
  <si>
    <t>4 Front / 6 Rear</t>
  </si>
  <si>
    <t>2 Front / 5 Rear</t>
  </si>
  <si>
    <t>Dell Client Manager, Dell Data Protection/Access</t>
  </si>
  <si>
    <t>26.5 dB</t>
  </si>
  <si>
    <t>24.6dB</t>
  </si>
  <si>
    <t>25.3dB</t>
  </si>
  <si>
    <t>29.8dB</t>
  </si>
  <si>
    <t xml:space="preserve">Windows®  7 Home Basic 32/64
Windows®  7 Home Premium 32/64
Windows®  7  Professional 32/64
Windows®  7  Ultimate 32/64
Windows Vista®  Home Basic SP2 32/64
Windows Vista®  Business SP2 32/64
Windows Vista®  Ultimate SP2 32-Bit
Ubuntu®  Linux®  (select countries)
nSeries FreeDOSTM </t>
  </si>
  <si>
    <t>Energy Star, EPEAT Gold</t>
  </si>
  <si>
    <t>1 (Mini-PCIe)</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</si>
  <si>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</si>
  <si>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</si>
  <si>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</si>
  <si>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USFF supports optional PS/2 and optional serial, Dell 990 USFF does not.   M91/p USFF supports 3.5" HDD, Dell 990 USFF only supports 2.5" HDD. M91/p MT &amp; SFF support optional parallel by cable and USFF supports via PCI card.  Dell 990 only supports parallel option by full height PCIe card on MT.</t>
  </si>
  <si>
    <t>280W 85%
(Opt 320W 90%)</t>
  </si>
  <si>
    <t>240W 85%</t>
  </si>
  <si>
    <t>150W 87%</t>
  </si>
  <si>
    <t>HD 1366x768 (220 nits)</t>
  </si>
  <si>
    <t xml:space="preserve">HD 1366x768 (220 nits)
HD+ 1600x900 (220 nits) </t>
  </si>
  <si>
    <t>Intel Integrated HD 3000
ATI Mobility Radeon 565v 1GB</t>
  </si>
  <si>
    <t>ThinkPad L Series Aspects to emphasize in your response:  2011 ThinkPad L series is thinner than last year, has improved keyboard with VoIP Mic Mute optimization, TurboBoost + capability, common ThinkPad docking (no changes from 2010) and shares batteries with T and W series.  Also has the most post consumer recycled plastic of any notebook on the market.</t>
  </si>
  <si>
    <t>3.76 lbs. / 1.8 kg (w/o optical)
3.94 lbs. / 1.78 kg (w/optical)</t>
  </si>
  <si>
    <t>6 cell 56.6Wh (9:00)
9 cell 93.6Wh (15:00)
+ 9 cell 93.6Wh slice (30:00)</t>
  </si>
  <si>
    <t>6 cell 56.6Wh(7:42)
9 cell 93.6Wh(12:48)
+ 9 cell 93.6Wh slice (25:36)</t>
  </si>
  <si>
    <t>14.7 x 9.65 x 1.25 - 1.41 in
373 x 245 x 32 - 35.8 mm</t>
  </si>
  <si>
    <t>HD 1366x768(200 nits)
HD+ 1600x900 (250 nits)</t>
  </si>
  <si>
    <t>HD 1366x768 (200 nits)
HD+ 1600x900 (250 nits)
FHD 1920x1080 (270 nits)</t>
  </si>
  <si>
    <t>HD (??? Nits) anti-glare</t>
  </si>
  <si>
    <t>4.56 lbs / 2.07 kg (w/o optical and 4 cell battery)</t>
  </si>
  <si>
    <t>3.64 lbs / 1.65 kg (w/3 cell and travel bezel)</t>
  </si>
  <si>
    <t>13.19 x 8.8 x 1.0 - 1.2 in
335 x 223 x 25.4 - 30.1 mm</t>
  </si>
  <si>
    <t>3-cell (30Wh) with ExpressCharge
6-cell (60Wh) with ExpressCharge
9-cell (97Wh)
6-cell (58Wh) 3 Year Warranty
9-cell (97Wh) Extended battery slice
3-cell (30Whr) Modular Bay Battery</t>
  </si>
  <si>
    <t>Mini HDMI</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</si>
  <si>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t>
  </si>
  <si>
    <t>Dell will tout new design as being equally as durable as ThinkPad. Expect to hear a lot about Dells' 360 degree rubber bumper as a durability feature. Also expect heavy touting of Dell KACE management appliances.</t>
  </si>
  <si>
    <t>Lenovo Workstation Comparative Tool</t>
  </si>
  <si>
    <t>Ethernet</t>
  </si>
  <si>
    <t>Graphics Cards</t>
  </si>
  <si>
    <t>PCIe x4</t>
  </si>
  <si>
    <t>PCIe x8</t>
  </si>
  <si>
    <t>Digital Audio I/O</t>
  </si>
  <si>
    <t>Firewire</t>
  </si>
  <si>
    <t>Chassis key lock</t>
  </si>
  <si>
    <t>SAS Drive Support</t>
  </si>
  <si>
    <t>On board RAID</t>
  </si>
  <si>
    <t>Percent Recycled Plastics</t>
  </si>
  <si>
    <t>ThinkStation E30</t>
  </si>
  <si>
    <t>DVI</t>
  </si>
  <si>
    <t>2nd Gen Intel Core i and Xeon Processors</t>
  </si>
  <si>
    <t>PC3-10600 1333-MHz DDR3
PC3-10600 1333-MHz DDR3 ECC</t>
  </si>
  <si>
    <t>RAID 0, 1 Integrated into chipset</t>
  </si>
  <si>
    <t>Optical Bays</t>
  </si>
  <si>
    <t>HD Bays</t>
  </si>
  <si>
    <t>Integrated Intel HD Graphics (some processors) – VGA &amp; DP
nVidia NVS295 – 2x DP
nVidia NVS300 – DMS59
nVidia NVS450 – 4x DP
nVidia Quadro 400 – DVI &amp; DP
nVidia Quadro 600 – DVI &amp; DP
nVidia Quadro 2000 – DVI &amp; 2x DP
nVidia Quadro 2000D – Dual DVI, DP</t>
  </si>
  <si>
    <t>Slots x bays</t>
  </si>
  <si>
    <t>2 internal 3.5"
1 external 3.5"</t>
  </si>
  <si>
    <t>2 external 5.25"</t>
  </si>
  <si>
    <t>Optional 14 in 1</t>
  </si>
  <si>
    <t>6 rear USB 2.0
2 front USB 2.0
1 internal USB 2.0</t>
  </si>
  <si>
    <t>TPM v 1.2</t>
  </si>
  <si>
    <t>Energy Star 5
EPEAT Gold
Greenguard
RoHS
WEEE compliant
REACH
80PLUS Gold
FEMP</t>
  </si>
  <si>
    <t>UEFI</t>
  </si>
  <si>
    <t>Yes - cover, bezel, slots, bays</t>
  </si>
  <si>
    <t>Slots x Bays</t>
  </si>
  <si>
    <t>HD (??? nits) outdoor viewable
HD (??? nits) outdoor viewable</t>
  </si>
  <si>
    <t>Handle</t>
  </si>
  <si>
    <t>5.92 lbs / 2.69 kg (w/o optical and 6 cell battery)</t>
  </si>
  <si>
    <t>14.07 x 9.7 x 1.14 - 1.48 in
357 x 247 x 29 - 37 mm</t>
  </si>
  <si>
    <t>6-cell (60Wh) with ExpressCharge
9-cell (97Wh)
9-cell (87Wh) 3 Year Warranty
9-cell (97Wh) Extended battery slice
3-cell (30Whr) Modular Bay Battery</t>
  </si>
  <si>
    <t>Intel Integrated HD 3000
nVIDIA NVS 4200M 512MB Optimus Switchable</t>
  </si>
  <si>
    <t>5 MIL 810-G
Vibration, Dust, Altitude, Extreme Temps, Humidity
IP5X for dust</t>
  </si>
  <si>
    <t>Emphasize Lenovo's demonstated build quality, extra HDD protection, enhanced spill resistance and thermal performance.  Lenovo is slightly thinner.  Dell has 5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</si>
  <si>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Dell Precision T1600</t>
  </si>
  <si>
    <t>=================================================</t>
  </si>
  <si>
    <t>Intel C206</t>
  </si>
  <si>
    <t>360 x 175 x 432 mm</t>
  </si>
  <si>
    <t>27.2L</t>
  </si>
  <si>
    <t>Not given</t>
  </si>
  <si>
    <t>265W auto PFC 85% Efficient
320W auto PFC 90% Efficient</t>
  </si>
  <si>
    <t>Integrated Intel HD Graphics 2000 and P3000– VGA &amp; DP
nVidia NVS295 – 2x DP
nVidia NVS300 – DMS59
nVidia NVS420 – 4x DP
nVidia Quadro 600 – DVI &amp; DP
nVidia Quadro 2000 – DVI &amp; 2x DP
ATI FirePro V4800
ATI FirePro V2270</t>
  </si>
  <si>
    <t>2 internal 3.5"</t>
  </si>
  <si>
    <t>2
One of these is wired x4</t>
  </si>
  <si>
    <t>6 rear USB 2.0
4 front USB 2.0
1 internal USB 2.0</t>
  </si>
  <si>
    <t>Energy Star 5
EPEAT Gold
RoHS</t>
  </si>
  <si>
    <t>1 Low Profile</t>
  </si>
  <si>
    <t>4x4 Tower</t>
  </si>
  <si>
    <t>4x5 Tower</t>
  </si>
  <si>
    <t>1 external 5.25"</t>
  </si>
  <si>
    <t>1 internal 3.5"
1 internal/external 3.5"</t>
  </si>
  <si>
    <t>6 rear USB 2.0
2 front USB 2.0 
4 internal USB 2.0</t>
  </si>
  <si>
    <t>16.7 lbs. /7.6 kg</t>
  </si>
  <si>
    <t>338 x 100 x 381 mm</t>
  </si>
  <si>
    <t>12.9L</t>
  </si>
  <si>
    <t>Optional 22 in 1</t>
  </si>
  <si>
    <t>1 Optional 2</t>
  </si>
  <si>
    <t>Line in and Line Out</t>
  </si>
  <si>
    <t>240W Active PFC 90% Efficient</t>
  </si>
  <si>
    <t>SATA 6.0Gb/s 7200 rpm and 10,000 rpm</t>
  </si>
  <si>
    <t>280W 85% Efficient 80 Plus Bronze
Opt. 320W 90% Efficient 80 Plus Gold</t>
  </si>
  <si>
    <t>16GB
(32GB capable)</t>
  </si>
  <si>
    <t>Ultraportable</t>
  </si>
  <si>
    <t>ThinkPad T420/T520</t>
  </si>
  <si>
    <t>ThinkPad T420s</t>
  </si>
  <si>
    <t>ThinkPad W520</t>
  </si>
  <si>
    <t>ThinkPad X220t</t>
  </si>
  <si>
    <t>ThinkPad Tablet</t>
  </si>
  <si>
    <t>ThinkPad L520, L420</t>
  </si>
  <si>
    <t>ThinkPad Edge E420s</t>
  </si>
  <si>
    <t>Latitude E6220</t>
  </si>
  <si>
    <t>Latitude E6320</t>
  </si>
  <si>
    <t>Latitude E6420, E6520</t>
  </si>
  <si>
    <t>Latitude E5420, E5520</t>
  </si>
  <si>
    <t>Latitude XT3</t>
  </si>
  <si>
    <t>Elitebook 2560p</t>
  </si>
  <si>
    <t>ProBook 4430s,4530s</t>
  </si>
  <si>
    <t>Elitebook 8460p, 8560p</t>
  </si>
  <si>
    <t>Elitebook 8560w</t>
  </si>
  <si>
    <t>Elitebook 8760w</t>
  </si>
  <si>
    <t>Elitebook 8460w</t>
  </si>
  <si>
    <t>Elitebook 2760p</t>
  </si>
  <si>
    <t>HP TouchPad</t>
  </si>
  <si>
    <t>MacBook Pro 15"</t>
  </si>
  <si>
    <t>Streak</t>
  </si>
  <si>
    <t>Ultimate Enterprise</t>
  </si>
  <si>
    <t>Mainstream</t>
  </si>
  <si>
    <t>Enterprise</t>
  </si>
  <si>
    <t>Entry</t>
  </si>
  <si>
    <t>Small Business</t>
  </si>
  <si>
    <t>ThinkStation C20</t>
  </si>
  <si>
    <t>HP EliteBook 2560p</t>
  </si>
  <si>
    <t>25L</t>
  </si>
  <si>
    <t>Intel 82579 Gigabit</t>
  </si>
  <si>
    <t>Integrated Intel HD Graphics (some processors) – VGA &amp; DP
nVidia NVS295 – 2x DP
nVidia NVS300 – DMS59 - 2DVI
nVidia NVS450 – 4x DP
nVidia Quadro 400 – DVI &amp; DP
nVidia Quadro 600 – DVI &amp; DP
nVidia Quadro 2000 – DVI &amp; 2x DP
nVidia Quadro 2000D – Dual DVI, DP</t>
  </si>
  <si>
    <t>Optional 25 in 1</t>
  </si>
  <si>
    <t>Mic and Headphone</t>
  </si>
  <si>
    <t>Windows 7
Windows Vista
RedHat Linux 6
Ubuntu Linux (selected countries)</t>
  </si>
  <si>
    <t>HP has Core i series support for lower cost processor options. Lenovo will qualify Core i series processors later this year.
HP has 4 internal USB, but this is marketing and not really useful in reality.</t>
  </si>
  <si>
    <t>For customers concerned about Green, HP continues to have zero percent recycled plastic content</t>
  </si>
  <si>
    <t>For customers concerned about Green, Dell continues to have zero percent recycled plastic content</t>
  </si>
  <si>
    <t>High starting price.</t>
  </si>
  <si>
    <t>3x4 SFF</t>
  </si>
  <si>
    <t>SATA 6.0Gb/s 7200 rpm
SATA 6.0Gb/s 10,000 rpm</t>
  </si>
  <si>
    <r>
      <rPr>
        <b/>
        <sz val="10"/>
        <rFont val="Calibri"/>
        <family val="2"/>
      </rPr>
      <t>Why ThinkStation:</t>
    </r>
    <r>
      <rPr>
        <sz val="10"/>
        <rFont val="Calibri"/>
        <family val="2"/>
      </rPr>
      <t xml:space="preserve">
Extensive ISV Support
ECC Memory support
Superb acoustics
Certified for 24/7 operation
Greener - 65% recycled plastic content, efficient power supplies, EPEAT Gold, Greenguard, TCO Certified
Maximum memory support
Ease of use - Illuminated Icons and carrying handle
Win 7 EE v.2</t>
    </r>
  </si>
  <si>
    <t>Dell Precision M4600</t>
  </si>
  <si>
    <t>Dell Precision M6600</t>
  </si>
  <si>
    <t>6.33 lbs / 2.87 kg (w/travel bezel + 6 cell</t>
  </si>
  <si>
    <t>7.53 lbs / 3.42 kg (w/ travel bezel + 9 cell</t>
  </si>
  <si>
    <t>14.8 x 10.08 x 1.44 in
376 x 256 x 36.5 mm</t>
  </si>
  <si>
    <t>16.41 x 10.65 x 1.46 in
417 x 270 x 37.2 mm</t>
  </si>
  <si>
    <t>2nd Gen Core i7 Quad Core Extreme
2nd Gen Core i7 Dual and Quad Core
2nd Gen Core i5 Dual Core</t>
  </si>
  <si>
    <t>Intel Integrated HD 3000
AMD FirePro M5950 1GB DDR5
nVIDIA Quadro 1000M 2GB DDR3
nVIDIA Quadro 2000M 2GB DDR3</t>
  </si>
  <si>
    <t>Intel Integrated HD 3000
AMD FirePro M8900 2GB DDR5
nVIDIA Quadro 3000M 2GB DDR5
nVIDIA Quadro 4000M 2GB DDR5
nVIDIA Quadro 5010M 4GB DDR5</t>
  </si>
  <si>
    <t>DDR3 1333MHz and 1600MHz</t>
  </si>
  <si>
    <t>9-cell (97Wh)
9-cell (87Wh) 3 Year Warranty
9-cell (97Wh) Extended battery slice
3-cell (30Whr) Modular Bay Battery</t>
  </si>
  <si>
    <t>8 in 1</t>
  </si>
  <si>
    <t>Lenovo's workstations are significantly cooler running than Dell. Though Dell has two workstation offerings, Lenovo has concentrated on making our workstation offering premium in all aspects with significantly better travel weight, battery life, performance than our competitors.  Dell continues to use an environmentally unfriendly three box packaging system with lots of foam.</t>
  </si>
  <si>
    <t>Dell DDR5 memory adds only ~ 3% performance increase vs. W520 DDR3 memory.
Dell does not provide MIL Spec testing for this model.</t>
  </si>
  <si>
    <t>Dell DDR5 memory adds only ~ 3% performance increase vs. W520 DDR3 memory. Higher end video cards are available on Dell as well as 6 pin Firewire, though Firewire is dying in favor of USB 3.0
Dell does not provide MIL Spec testing for this model.</t>
  </si>
  <si>
    <t>Target Customer Set</t>
  </si>
  <si>
    <t>Chassis Dimension</t>
  </si>
  <si>
    <t>Standard Storage Max</t>
  </si>
  <si>
    <t>HDD Hot Swap (Hot Plug) Standard</t>
  </si>
  <si>
    <t>Storage Upgrade Option</t>
  </si>
  <si>
    <t>Storage Upgrade Max</t>
  </si>
  <si>
    <t>RAID Levels Supported</t>
  </si>
  <si>
    <t>System includes rails standard?</t>
  </si>
  <si>
    <t>Web Enabled Remote Management Standard</t>
  </si>
  <si>
    <t>iKVM support: standard/upgrade</t>
  </si>
  <si>
    <t>Front panel diagnostics (standard / upgrade)</t>
  </si>
  <si>
    <t>Base/Max PSU (Efficiency)</t>
  </si>
  <si>
    <t>Hot Swap PSU?</t>
  </si>
  <si>
    <t>ThinkServer TS130</t>
  </si>
  <si>
    <t>24.7lbs / 11.2kg</t>
  </si>
  <si>
    <t>Intel Sandy Bridge Xeon
Core i3, Pentium, Celeron</t>
  </si>
  <si>
    <t>1x GbE</t>
  </si>
  <si>
    <t>DDR3 1333MHz  UDIMM ECC</t>
  </si>
  <si>
    <t>2x 3.5" SATA (3.0) 7200</t>
  </si>
  <si>
    <t>4TB</t>
  </si>
  <si>
    <t>0/1 Standard</t>
  </si>
  <si>
    <t>none</t>
  </si>
  <si>
    <t>no</t>
  </si>
  <si>
    <t>8 (2 front/6 rear)</t>
  </si>
  <si>
    <t>Yes on Xeon configs(AMT 7.0)</t>
  </si>
  <si>
    <t>Yes (Intel AMT 7.0)</t>
  </si>
  <si>
    <t>Standard on AMT/Xeon configs</t>
  </si>
  <si>
    <t>280W (80%)</t>
  </si>
  <si>
    <t>30 dB</t>
  </si>
  <si>
    <t>Energy Star
GreenGuard</t>
  </si>
  <si>
    <t>TS130</t>
  </si>
  <si>
    <t>Intel C200</t>
  </si>
  <si>
    <t>Intel Sandy Bridge Xeon
Core i3</t>
  </si>
  <si>
    <t>DDR3 1333MHz UDIMM ECC</t>
  </si>
  <si>
    <t>4x 3.5" SATA/SAS</t>
  </si>
  <si>
    <t>8TB</t>
  </si>
  <si>
    <t>No, requires upgraded backplane</t>
  </si>
  <si>
    <t>0/1/10 Standard</t>
  </si>
  <si>
    <t>9 (4 front/4 rear/1 int)</t>
  </si>
  <si>
    <t>Yes (iLO3)</t>
  </si>
  <si>
    <t>Upgrade</t>
  </si>
  <si>
    <t>350W (70%) / 460W (92%)</t>
  </si>
  <si>
    <t>Not listed</t>
  </si>
  <si>
    <t>None Listed</t>
  </si>
  <si>
    <t>PowerEdge T110 II</t>
  </si>
  <si>
    <t>Intel C202</t>
  </si>
  <si>
    <t>35.49lbs / 16.1kg</t>
  </si>
  <si>
    <t>10 (4 front/4 rear/2 int)</t>
  </si>
  <si>
    <t>305W (??%)</t>
  </si>
  <si>
    <t>35dB</t>
  </si>
  <si>
    <t>iDRAC6 not available on 100 series Dell Servers so no option for Web enabled remote management or iKVM</t>
  </si>
  <si>
    <t>Storage</t>
  </si>
  <si>
    <t>Operating System</t>
  </si>
  <si>
    <t>Wide Viewing Angle Technology (Viewing Angle)</t>
  </si>
  <si>
    <t>Screen Backlight technology (brightness)</t>
  </si>
  <si>
    <t>Screen Treatment (Anti-Glare vs. Glossy)</t>
  </si>
  <si>
    <t>Battery life (hours)  * WiFi, 3G, mp3 only.</t>
  </si>
  <si>
    <t>CPU</t>
  </si>
  <si>
    <t>Max External Resolution</t>
  </si>
  <si>
    <t>3D Support</t>
  </si>
  <si>
    <t>RAM</t>
  </si>
  <si>
    <t>USB (2.0 vs 3.0; Full vs. Micro)</t>
  </si>
  <si>
    <t>Card Reader</t>
  </si>
  <si>
    <t>VGA Support</t>
  </si>
  <si>
    <t>Port Disable</t>
  </si>
  <si>
    <t>Encryption (Full Device, User Data, SD Card, other)</t>
  </si>
  <si>
    <t>Docking and Expansion Solutions</t>
  </si>
  <si>
    <t>Pointing tech (Touch/Pen/Both)</t>
  </si>
  <si>
    <t>Other touch capabilities (# of finger/DPI)</t>
  </si>
  <si>
    <t>System case materials</t>
  </si>
  <si>
    <t>Camera (resolution front/rear)</t>
  </si>
  <si>
    <t>Flash Support</t>
  </si>
  <si>
    <t>Unique SW Offering</t>
  </si>
  <si>
    <t>App Store</t>
  </si>
  <si>
    <t>Lenovo ThinkPad Tablet</t>
  </si>
  <si>
    <t>Lenovo Tablet Comparative Tool</t>
  </si>
  <si>
    <t>Android 3.0 (Honeycomb)</t>
  </si>
  <si>
    <t>WXGA (1280x800)</t>
  </si>
  <si>
    <t>10.1" 16:10</t>
  </si>
  <si>
    <t>IPS Wide-View</t>
  </si>
  <si>
    <t>2MP Front
5MP Back</t>
  </si>
  <si>
    <t>8.76hrs (WiFi)</t>
  </si>
  <si>
    <t>Touch/Pen</t>
  </si>
  <si>
    <t>3G</t>
  </si>
  <si>
    <t>802.11 b/g/n</t>
  </si>
  <si>
    <t>v 3.0</t>
  </si>
  <si>
    <t>1GB</t>
  </si>
  <si>
    <t>4 finger multitouch
Pen - 400DPI, 256 pressure levels</t>
  </si>
  <si>
    <t>Full size SD card slot</t>
  </si>
  <si>
    <t>Encrypt full device and SD Card</t>
  </si>
  <si>
    <t>Keyboard portfolio with pointing device; Dock with full ports</t>
  </si>
  <si>
    <t>1x USB full; 1x 2.0 micro</t>
  </si>
  <si>
    <t>XGA (1024x768)</t>
  </si>
  <si>
    <t>601g (WiFi)
607g (Verizon 3G)
613g (AT&amp;T 3G)</t>
  </si>
  <si>
    <t>10hrs</t>
  </si>
  <si>
    <t>Only through option dongle</t>
  </si>
  <si>
    <t>External kbd and dock available</t>
  </si>
  <si>
    <t>v 2.1</t>
  </si>
  <si>
    <t>802.11 a/b/g/n</t>
  </si>
  <si>
    <t>Touch only</t>
  </si>
  <si>
    <t>10 finger multitouch</t>
  </si>
  <si>
    <t>241.2 x 185.7 x 8.8mm</t>
  </si>
  <si>
    <t>Glossy</t>
  </si>
  <si>
    <t>Yes (unknown)</t>
  </si>
  <si>
    <t>Yes (mono)</t>
  </si>
  <si>
    <t>Significant Pre-loaded Software</t>
  </si>
  <si>
    <t>Android</t>
  </si>
  <si>
    <t>iTunes</t>
  </si>
  <si>
    <t>Aluminum</t>
  </si>
  <si>
    <t>Computrace, LANDesk, Good, Citrix, Cisco/Juniper VPN, McAfee</t>
  </si>
  <si>
    <t>Motorola</t>
  </si>
  <si>
    <t>NVIDIA Tegra-2 (1GHz)</t>
  </si>
  <si>
    <t>Blackberry</t>
  </si>
  <si>
    <t>webOS 3.0</t>
  </si>
  <si>
    <t>Touch Only</t>
  </si>
  <si>
    <t>3G/4G</t>
  </si>
  <si>
    <t>1.3MP Front
None Back</t>
  </si>
  <si>
    <t>3MP Front
5MP Back</t>
  </si>
  <si>
    <t>WSVGA (1024 x 600)</t>
  </si>
  <si>
    <t>9.7" 4:3</t>
  </si>
  <si>
    <t>7" 5:3</t>
  </si>
  <si>
    <t>512MB</t>
  </si>
  <si>
    <t>16GB/32GB</t>
  </si>
  <si>
    <t>Apple A5 (1GHz)</t>
  </si>
  <si>
    <t>Qualcomm Dual Core (1.2GHz)</t>
  </si>
  <si>
    <t>TI OMAP 4430 Dual Core (1GHz)</t>
  </si>
  <si>
    <t>1x 2.0 micro</t>
  </si>
  <si>
    <t>708g (WiFI)
730g (3G)</t>
  </si>
  <si>
    <t>249.1 x 167.8 x 12.7mm</t>
  </si>
  <si>
    <t xml:space="preserve">Movie Studio video editing, </t>
  </si>
  <si>
    <t>Barometer</t>
  </si>
  <si>
    <t>Yes (stereo)</t>
  </si>
  <si>
    <t>Yes (mini)</t>
  </si>
  <si>
    <t>Yes (micro)</t>
  </si>
  <si>
    <t>240 x 190 x 13.7 mm</t>
  </si>
  <si>
    <t>740g</t>
  </si>
  <si>
    <t>Android 2.2 (Froyo)</t>
  </si>
  <si>
    <t>1.3MP Front
3.0MP Back</t>
  </si>
  <si>
    <t>Micro SD</t>
  </si>
  <si>
    <t>Yes,HDMI to VGA converter</t>
  </si>
  <si>
    <t>425g</t>
  </si>
  <si>
    <t>Battery specs</t>
  </si>
  <si>
    <t>5300mAh</t>
  </si>
  <si>
    <t>6300mAh</t>
  </si>
  <si>
    <t>6500mAh</t>
  </si>
  <si>
    <t>8hrs</t>
  </si>
  <si>
    <t>6580mAh</t>
  </si>
  <si>
    <t>Apple iPad2</t>
  </si>
  <si>
    <t>Motorola Xoom</t>
  </si>
  <si>
    <t>Blackberry Playbook</t>
  </si>
  <si>
    <t>Samsung Galaxy Tab 7</t>
  </si>
  <si>
    <t>None native, but available through dongle</t>
  </si>
  <si>
    <t>App World</t>
  </si>
  <si>
    <t>App Catalog</t>
  </si>
  <si>
    <t>4000mAh</t>
  </si>
  <si>
    <t>190.1 x 120.45 x 11.98 mm</t>
  </si>
  <si>
    <t>256.2 x 172.9 x 8.6 mm</t>
  </si>
  <si>
    <t>595g</t>
  </si>
  <si>
    <t>13hrs</t>
  </si>
  <si>
    <t>Glossy (Gorilla Glass)</t>
  </si>
  <si>
    <t>Only through option dock</t>
  </si>
  <si>
    <t>385g (differs depending on carrier)</t>
  </si>
  <si>
    <t>C110 Cortex A8 (1Ghz)</t>
  </si>
  <si>
    <t>194 x 130 x 10mm</t>
  </si>
  <si>
    <t>2GB/16GB/32GB</t>
  </si>
  <si>
    <t>16GB/32GB/64GB</t>
  </si>
  <si>
    <t>0.3MP Front
1.3MP Back</t>
  </si>
  <si>
    <t>Non widescreen aspect ratio. Low resolution on both cameras.  No on-board SD card expandability.</t>
  </si>
  <si>
    <t>Only device level encryption</t>
  </si>
  <si>
    <t>Battery life is not listed by BB, but believed to be poor.  Corporate email access only when tethered to phone.</t>
  </si>
  <si>
    <t>HTC Flyer</t>
  </si>
  <si>
    <t>ASUS Eee Pad Transformer</t>
  </si>
  <si>
    <t>LG G Slate</t>
  </si>
  <si>
    <t>Acer Iconia A500</t>
  </si>
  <si>
    <t>HTC</t>
  </si>
  <si>
    <t>ASUS</t>
  </si>
  <si>
    <t>LG</t>
  </si>
  <si>
    <t>Android 2.4 (Gingerbread)</t>
  </si>
  <si>
    <t>7"</t>
  </si>
  <si>
    <t>(1.5GHz)</t>
  </si>
  <si>
    <t>NVIDIA Tegra-2  Dual Core(1GHz)</t>
  </si>
  <si>
    <t>10"</t>
  </si>
  <si>
    <t>Active Directory credential support</t>
  </si>
  <si>
    <t>Yes, individually disable WiFi, BT, USB, Pen, Camera</t>
  </si>
  <si>
    <t>Camera only</t>
  </si>
  <si>
    <t>680g</t>
  </si>
  <si>
    <t>271 x 171 x 12.98 mm</t>
  </si>
  <si>
    <t>NVIDIA Tegra-2  Dual Core</t>
  </si>
  <si>
    <t>1.2MP Front
5MP Back</t>
  </si>
  <si>
    <t>10.1"</t>
  </si>
  <si>
    <t>9.5 hrs</t>
  </si>
  <si>
    <t>Keyboard docking portfolio with touchpad and battery</t>
  </si>
  <si>
    <t>Battery in dock</t>
  </si>
  <si>
    <t>Has stylus</t>
  </si>
  <si>
    <t>8.9"</t>
  </si>
  <si>
    <t>3D Mode (with glasses).  3D is anaglyphic (red and blue separation), 3D quality is believed to be poor.  No WiFi only version, only available on T-Mobile</t>
  </si>
  <si>
    <t>Charging via USB (per HP press release) Also, charging via HP Touchstone wireless charging.  Only listed as having 262K color screen, not 16M.  Only a single front facing camera.  Limited apps for WebOS.  Can send/receive texts and answer calls.</t>
  </si>
  <si>
    <t>No USB or HDMI on main unit</t>
  </si>
  <si>
    <t>Full sized USB, but no mouse support at launch</t>
  </si>
  <si>
    <t>720p (update to 1080p promised)</t>
  </si>
  <si>
    <t>Samsung Galaxy Tab 10.1</t>
  </si>
  <si>
    <t xml:space="preserve">None </t>
  </si>
  <si>
    <t>Apple Mobile Device Management</t>
  </si>
  <si>
    <t>Custom corporate imaging and zero touch provisioning</t>
  </si>
  <si>
    <t>External dock available</t>
  </si>
  <si>
    <t>Dell Latitude 2120</t>
  </si>
  <si>
    <t>10.1" 16:9</t>
  </si>
  <si>
    <t>WSVGA (??? Nits)
HD anti glare
HD anti glare multi touch</t>
  </si>
  <si>
    <t>2.90 lbs. / 1.31 kg (w/3 cell)</t>
  </si>
  <si>
    <t>10.43 x 7.36 x 0.89 - 1.57 in
265 x 187 x 22.5 - 39.9 mm</t>
  </si>
  <si>
    <t>3 cell 28Wh (?:??)
6 cell 56 Wh (?:??)
6 cell 54 Wh (?:??) 3 Year</t>
  </si>
  <si>
    <t>Intel Atom N455, N550</t>
  </si>
  <si>
    <t>Intel Integrated 3150
Intel Integrated w/Broadcom Crystal Media Accelerator</t>
  </si>
  <si>
    <t>DDR3 667MHz</t>
  </si>
  <si>
    <t>2.5" SATA II 5400 or 7200
Opt. 128GB SSD</t>
  </si>
  <si>
    <t>Intel NM10</t>
  </si>
  <si>
    <t>Dual</t>
  </si>
  <si>
    <t>Intel 802.11n 6250
Broadcom b/g/n, a/g/n</t>
  </si>
  <si>
    <t>Dell 5630, 5550
All have WWAN Upgrade option</t>
  </si>
  <si>
    <t>Touch Pad</t>
  </si>
  <si>
    <t>PC-ABS Plastic</t>
  </si>
  <si>
    <t>Optional Ubuntu preload</t>
  </si>
  <si>
    <t>Dell's education machine, offered with Atom and rubberized outside. ThinkPad has a bigger screen, yet weighs the same, making the Dell heavy.  Lenovo has faster processor and memory plus extra memory slot making it a superior value in this price class.  Lenovo also includes HDMI and dual pointing capability.</t>
  </si>
  <si>
    <t>Green</t>
  </si>
  <si>
    <t>Mgmt</t>
  </si>
  <si>
    <t>Yes, through proprietary dongle</t>
  </si>
  <si>
    <t>ThinkServer TS430</t>
  </si>
  <si>
    <t>TS430</t>
  </si>
  <si>
    <t>Hot Swap upgrade</t>
  </si>
  <si>
    <t>Upgrade (iDRAC)</t>
  </si>
  <si>
    <t>2x GbE</t>
  </si>
  <si>
    <t>Standard LED, Upgrade to LCD with Hot Swap</t>
  </si>
  <si>
    <t>375W (??%) / 400W (??%)</t>
  </si>
  <si>
    <t>ProLiant ML 310 G5p</t>
  </si>
  <si>
    <t>Intel 3210</t>
  </si>
  <si>
    <t>Intel Xeon
Core 2 Duo, Pentium, Celeron</t>
  </si>
  <si>
    <t>DDR2 800Mhz UDIMM ECC</t>
  </si>
  <si>
    <t>410W (??%) / 430W (??%)</t>
  </si>
  <si>
    <t>5 (2 front/2 rear/1 int)</t>
  </si>
  <si>
    <t>4 (3 are x1 electrical)</t>
  </si>
  <si>
    <t>Yes (iLO2)</t>
  </si>
  <si>
    <t>17.0" H x 7.9" W x 24.0" D (in)
432 H x 200 W x 610 D (mm)</t>
  </si>
  <si>
    <t>32dB</t>
  </si>
  <si>
    <t>Intel 3420</t>
  </si>
  <si>
    <t>50lbs / 22.7kg (max)</t>
  </si>
  <si>
    <t>51.7lbs / 23.5kg (max)</t>
  </si>
  <si>
    <t>0/1/5/10 Standard</t>
  </si>
  <si>
    <t>41dB</t>
  </si>
  <si>
    <t xml:space="preserve">None Listed </t>
  </si>
  <si>
    <t>Energy Star</t>
  </si>
  <si>
    <t>55lbs / 25kg (max)</t>
  </si>
  <si>
    <t>7 (2 front/4 rear/1 int)</t>
  </si>
  <si>
    <t>400W</t>
  </si>
  <si>
    <t>65%</t>
  </si>
  <si>
    <t>Energy Star
Climate Savers</t>
  </si>
  <si>
    <t>Lenovo Thin Client Comparative Tool</t>
  </si>
  <si>
    <t>System x3200 M3</t>
  </si>
  <si>
    <t>IBM</t>
  </si>
  <si>
    <t>16GB UDIMM / 32GB RDIMM</t>
  </si>
  <si>
    <t>DDR3 1333MHz  UDIMM/RDIMM ECC</t>
  </si>
  <si>
    <t>8x 2.5" SAS</t>
  </si>
  <si>
    <t>401W (??%) / 430W (??%)</t>
  </si>
  <si>
    <t>2 (1 raid dedicated)</t>
  </si>
  <si>
    <t>17.3" H x 8.6" W x 20.5" D (in)
440 H x 218 W x 521 D (mm)</t>
  </si>
  <si>
    <t>0/1/1E Standard</t>
  </si>
  <si>
    <t>21.5 " iMac</t>
  </si>
  <si>
    <t>Edge 91z</t>
  </si>
  <si>
    <t>17.75" H x 20.8" W x 7.42" D
451mm H x 528mm W x 188.5mm D</t>
  </si>
  <si>
    <t>20.5lbs / 9.3kg</t>
  </si>
  <si>
    <t>Core i5, Core i7</t>
  </si>
  <si>
    <t>7200rpm SATA, SSD</t>
  </si>
  <si>
    <t>Yes (Stereo)</t>
  </si>
  <si>
    <t>AMD Radeon HD 512MB</t>
  </si>
  <si>
    <t>1 Slim (Slot loading)</t>
  </si>
  <si>
    <t>2 (internal 3.5" &amp; 2.5")</t>
  </si>
  <si>
    <t>SDXC</t>
  </si>
  <si>
    <t>4 Rear</t>
  </si>
  <si>
    <t>Mac OSX</t>
  </si>
  <si>
    <t>18dB</t>
  </si>
  <si>
    <t>Yes (HD)</t>
  </si>
  <si>
    <t>DP (Thunderbolt)</t>
  </si>
  <si>
    <t>Intel Z68</t>
  </si>
  <si>
    <t>Supports Thunderbolt and FireWire 800.  Uses non-standard pin configuration and non-standard firmware on HDDs, which means standard after-market HDDs are not supported.</t>
  </si>
  <si>
    <t xml:space="preserve">Broadcom Gigabit </t>
  </si>
  <si>
    <t>Intel Xeon
Core i3, Pentium, Celeron</t>
  </si>
  <si>
    <t>8x 3.5" SATA/SAS or 8x 2.5" SAS</t>
  </si>
  <si>
    <t>IBM has RDIMM support because this product is not based on Intel's latest Bromolow platform.  IBM has a lower max storage expandability due to not supporting 2.5" SATA drives.  No embedded RAID, no s/w RAID 5 upgrade</t>
  </si>
  <si>
    <t>56lbs / 25.24kg (max)</t>
  </si>
  <si>
    <t>17.25" H x 8.5" W x 21.25" D (in)
438 H x 216 W x 540 D (mm)</t>
  </si>
  <si>
    <t>HP ProBook 6465b</t>
  </si>
  <si>
    <t xml:space="preserve">AMD Quad-Core A6-3410MX
AMD Dual-Core A4-3310MX </t>
  </si>
  <si>
    <t>Radeon HD 6520G Graphics
Radeon HD 6480G Graphics</t>
  </si>
  <si>
    <t>AMD A60M FCH</t>
  </si>
  <si>
    <t>Broadcom 43224AGN
Broadcom 4313GN</t>
  </si>
  <si>
    <t>6 cell 55Wh (7:15)
9 cell 100Wh (?:??)</t>
  </si>
  <si>
    <t>HD (200 nits) anti-glare
HD+ (200 nits) anti-glare</t>
  </si>
  <si>
    <t>Unless vPro is necessary, choose a ThinkPad L series as the appropriate competitor. HP ProBooks do not have MIL spec testing, so emphasize Lenovo advantage there.  No vPro on 6465 due to AMD chipset.</t>
  </si>
  <si>
    <t>Primergy TX120 S3</t>
  </si>
  <si>
    <t>16.74" H x 6.88" W x 16.96" D (in)
425.2 H x 174.8 W  x 430.8 D (mm)</t>
  </si>
  <si>
    <t>~10kg</t>
  </si>
  <si>
    <t>Intel Sandy Bridge Xeon
Core i3, Pentium</t>
  </si>
  <si>
    <t>4x 2.5" SATA/SAS
or 2x 3.5" SATA</t>
  </si>
  <si>
    <t>2.4TB</t>
  </si>
  <si>
    <t>Yes, but only on 2.5" drives.  No Hot Swap on 3.5" drives</t>
  </si>
  <si>
    <t>2 (x4 electrical)</t>
  </si>
  <si>
    <t>2 (1 is x4 electrical)</t>
  </si>
  <si>
    <t>1 (x8 electrical)</t>
  </si>
  <si>
    <t>1 (x1 electrical)</t>
  </si>
  <si>
    <t>1 (x4 electrical)</t>
  </si>
  <si>
    <t>10 (2 front/6 rear/2 int)</t>
  </si>
  <si>
    <t>250W (??%)</t>
  </si>
  <si>
    <t>22dB (3.5" non hot plug)
33dB (2.5" hot plug)</t>
  </si>
  <si>
    <t>13.4" H x 3.85" W x 15.7"D (in)
340 H x 98 W x 399 D (mm)</t>
  </si>
  <si>
    <t>18.26" H x 7.45” W x 16.55” D (in)
463.82 H x 189.35 W x 420.3 D (mm)</t>
  </si>
  <si>
    <t>18.6" H x 6.9" W x 14.4"D (in)
367 H x 175 W x 472.5 D (mm)</t>
  </si>
  <si>
    <t>16.9" H x 7.7" W x 23.4" D (in)
430 H x 195 W x 595 D (mm)</t>
  </si>
  <si>
    <t>Fujitsu TX120S3 has 2x GbE ports vs 1 in TS130.   The Fujitsu can support 2.5" drives.  Slot support is limited to x4 electrical max in both x8 and x16 mechanical slots.  In non hot plug config, better acoustics than TS130, worse in hot plug config.</t>
  </si>
  <si>
    <t>Primergy TX140 S1</t>
  </si>
  <si>
    <t>61.6lbs / 28kg (max)</t>
  </si>
  <si>
    <t>8x 2.5" SATA/SAS</t>
  </si>
  <si>
    <t>4.8TB</t>
  </si>
  <si>
    <t>1 (optional 2nd )</t>
  </si>
  <si>
    <t>300W (90%)</t>
  </si>
  <si>
    <t>25dB (SATA)
31dB (SAS)</t>
  </si>
  <si>
    <t>17.5" H x 8.1" W x 23" D (in)
444 H x 205 W x 584 D (mm)</t>
  </si>
  <si>
    <t>Not Listed</t>
  </si>
  <si>
    <t>HP ProBook 5330m</t>
  </si>
  <si>
    <t>3.99lbs / 1.82 kg</t>
  </si>
  <si>
    <t>12.91 x 8.86 x 0.99 in
328 x 225 x 25.2 mm</t>
  </si>
  <si>
    <t>4 cell 41Wh (5:45)</t>
  </si>
  <si>
    <t>Intel 802.11n 6205
Broadcom 802.11n</t>
  </si>
  <si>
    <t>HP hs2340 HSPA
HP un2430 EVDO/HSPA</t>
  </si>
  <si>
    <t>HP's ProBook 4530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</si>
  <si>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4430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</si>
  <si>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4330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</si>
  <si>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ThinkPad X1 (Primary)
ThinkPad X220 (Primary)
ThinkPad E220s (Secondary)</t>
  </si>
  <si>
    <t>HD (200 nits) anti-glare</t>
  </si>
  <si>
    <t>HP's ProBook 5330m has no docking, 2nd battery, smart card, Express Card or pointing stick support, but does have vPro support. So depending on the bid, it could be compared to the ThinkPad X1, the X220 or the E220s.  It does not support i7 processors
ThinkPad advantages: All have pointing stick (TrackPoint) support.  X1 and X220 have slice batteries available and support i7 processors.  X220 supports a smart card reader (Expresscard).</t>
  </si>
  <si>
    <t>Aluminum top
Mg bottom</t>
  </si>
  <si>
    <t>Probook 5330m</t>
  </si>
  <si>
    <t>13.3" 16:10</t>
  </si>
  <si>
    <t>1440x900 (400 nits)</t>
  </si>
  <si>
    <t>4 Cell 50Wh (7:00)</t>
  </si>
  <si>
    <t>1 (Soldered)</t>
  </si>
  <si>
    <t>DDR3 1066MHz</t>
  </si>
  <si>
    <t>128 or 256 SSD</t>
  </si>
  <si>
    <t>SD Card</t>
  </si>
  <si>
    <t>0 USB 3.0 / 2 USB 2.0</t>
  </si>
  <si>
    <t>Mini</t>
  </si>
  <si>
    <t>802.11n</t>
  </si>
  <si>
    <t>aluminum top and bottom</t>
  </si>
  <si>
    <t>640x480</t>
  </si>
  <si>
    <t>Stero</t>
  </si>
  <si>
    <t>12.2 x 8.9 x 0.97 in
309 x 226 x 24.7 mm</t>
  </si>
  <si>
    <t>3 cell 30Wh (?:??)
6 cell 60Wh (?:??)
6 cell 58Wh (?:??) 3 Year
9 cell 97Wh (?:??) Extended battery slice</t>
  </si>
  <si>
    <t>2.5" SATA II 7200 rpm 320GB max / 256GB max SSD</t>
  </si>
  <si>
    <t>3.15 lbs / 1.43 kg (w/ 3 cell)
3.43 lbs / 1.60 kg (w/ 6 cell)</t>
  </si>
  <si>
    <t>Optional Contact-less</t>
  </si>
  <si>
    <t>Multi Touch Touch Pad</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</si>
  <si>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   X220 has TrackPoint (pointing stick) and Dell does not on this machine.  X220 has an option for USB 3.0 and Dell does not have 3.0 on this model.</t>
  </si>
  <si>
    <t>Tecra R840</t>
  </si>
  <si>
    <t xml:space="preserve">HD+ (??? nits) </t>
  </si>
  <si>
    <t>Intel Integrated HD 3000
AMD Radeon HD6450M 1GB</t>
  </si>
  <si>
    <t>2.5" SATA II 7200 rpm 500GB max / 512GB max SSD</t>
  </si>
  <si>
    <t>Yes / Full (choice of DP or HDMI)</t>
  </si>
  <si>
    <t>Yes (choice of DP or HDMI)</t>
  </si>
  <si>
    <t>6-cell (66Wh) (10:06)
9-cell (93Wh) (??:??)</t>
  </si>
  <si>
    <t>Intel 802.11n 6230</t>
  </si>
  <si>
    <t>None listed</t>
  </si>
  <si>
    <t>Multi Touch Touch Pad w/touch stick</t>
  </si>
  <si>
    <t>4.19 lbs / 1.90 kg (w/ 6-cell battery)
4.6 lbs / 2.1 kg (w/ 9-cell battery)</t>
  </si>
  <si>
    <t>Standard Definition</t>
  </si>
  <si>
    <t>ThinkPad T420/T420s</t>
  </si>
  <si>
    <t>Fiberglass reinforced plastic</t>
  </si>
  <si>
    <t>The R840 offers choice of Display Port or HDMI on some models, but not all configs are available with HDMI.  The R840 does not have support for an integrated smart card reader nor integrated WWAN.  No Mil Spec testing.  Some reviews mention plastic hinges although Toshiba does not specific their constuction on their website.   ThinkPad has 8 MilSpecs, noise cancelling array microphone (better VoIP experience).  Toshiba has no secondary battery expandability.  T420 can take a slice battery and the T420s can take a bay battery.</t>
  </si>
  <si>
    <t>13.4 x 9.4 x 0.78 - 1.08 in
340 x 239 x 19.8 - 27.4 mm</t>
  </si>
  <si>
    <t>13.3" W X 14.5" D X 3.9" H
9.97x33.7x36.9</t>
  </si>
  <si>
    <t>16.5lbs / 7.5kg</t>
  </si>
  <si>
    <t>Weight (lbs)</t>
  </si>
  <si>
    <t>Power Usage (watts)</t>
  </si>
  <si>
    <t>Street Price Range (estimated from distribution pricing)</t>
  </si>
  <si>
    <t>Price delta to Lenovo equivilent</t>
  </si>
  <si>
    <t xml:space="preserve">Ram Memory </t>
  </si>
  <si>
    <t>Flash Memory</t>
  </si>
  <si>
    <t>802.11A/B/G/N</t>
  </si>
  <si>
    <t>3G capable</t>
  </si>
  <si>
    <t>DVI-I</t>
  </si>
  <si>
    <t>Screen Size</t>
  </si>
  <si>
    <t>TC1430</t>
  </si>
  <si>
    <t>Lenovo/VXL</t>
  </si>
  <si>
    <t>156-216</t>
  </si>
  <si>
    <t>AMD Geode LX600 366MHz</t>
  </si>
  <si>
    <t>128MB</t>
  </si>
  <si>
    <t>256MB</t>
  </si>
  <si>
    <t>1600x1200</t>
  </si>
  <si>
    <t>Sylph-OS (Linux)</t>
  </si>
  <si>
    <t>TC1440</t>
  </si>
  <si>
    <t>Windows CE 6.0</t>
  </si>
  <si>
    <t>Itona c32</t>
  </si>
  <si>
    <t>VIA C7 1 GHz</t>
  </si>
  <si>
    <t>1920x1440</t>
  </si>
  <si>
    <t>Linux GIO2</t>
  </si>
  <si>
    <t>Itona C42</t>
  </si>
  <si>
    <t>219-325</t>
  </si>
  <si>
    <t>Itona C21</t>
  </si>
  <si>
    <t>410-526</t>
  </si>
  <si>
    <t>Windows XPE</t>
  </si>
  <si>
    <t>Itona C23</t>
  </si>
  <si>
    <t>427-475</t>
  </si>
  <si>
    <t>WES 7</t>
  </si>
  <si>
    <t>D51S</t>
  </si>
  <si>
    <t>5 x 22.9 x 22.6</t>
  </si>
  <si>
    <t>VIA C7 1.6 GHz</t>
  </si>
  <si>
    <t>2 or 3</t>
  </si>
  <si>
    <t>Linux SUSE</t>
  </si>
  <si>
    <t>Flash is Expandable</t>
  </si>
  <si>
    <t>D21S</t>
  </si>
  <si>
    <t>434-475</t>
  </si>
  <si>
    <t>D42S</t>
  </si>
  <si>
    <t>D23S</t>
  </si>
  <si>
    <t>315-475</t>
  </si>
  <si>
    <t>WES</t>
  </si>
  <si>
    <t>E21S</t>
  </si>
  <si>
    <t>430-587</t>
  </si>
  <si>
    <t>E23S</t>
  </si>
  <si>
    <t>329-541</t>
  </si>
  <si>
    <t>Wes 2009</t>
  </si>
  <si>
    <t>E24S</t>
  </si>
  <si>
    <t>445-641</t>
  </si>
  <si>
    <t>E35S</t>
  </si>
  <si>
    <t>331-427</t>
  </si>
  <si>
    <t>LINUX GIO2</t>
  </si>
  <si>
    <t>Itona TC6321</t>
  </si>
  <si>
    <t>5 x 25.0 x 26.8</t>
  </si>
  <si>
    <t>494-534</t>
  </si>
  <si>
    <t>Intel Atom N270 1.5 GHz</t>
  </si>
  <si>
    <t>Itona TC6323</t>
  </si>
  <si>
    <t>Itona 1512-z</t>
  </si>
  <si>
    <t>3.6 x 14.2 x 19.0</t>
  </si>
  <si>
    <t>VIA C7-M 1GHz</t>
  </si>
  <si>
    <t>0GB</t>
  </si>
  <si>
    <t>Linux Gio2-z</t>
  </si>
  <si>
    <t>Zero Client</t>
  </si>
  <si>
    <t>Itona D12s-z</t>
  </si>
  <si>
    <t>VIA C7 1.6GHz</t>
  </si>
  <si>
    <t>t5325</t>
  </si>
  <si>
    <t>C32</t>
  </si>
  <si>
    <t>Marvell ARM 1.2GHz</t>
  </si>
  <si>
    <t>10/100</t>
  </si>
  <si>
    <t>T5325 has no parallel or serial ports.  May compare more favorably to TC1430</t>
  </si>
  <si>
    <t xml:space="preserve">HP is the thin client market leader by their acquisition of Neoware.  They have a strong server line which allows them to offer bundles.  Their sales fulfillment channel and quality control reputation is somewhat poor.  HP does Not offer XPe in their Thin Client line.  </t>
  </si>
  <si>
    <t>t5550</t>
  </si>
  <si>
    <t>Itona C42 or D21S</t>
  </si>
  <si>
    <t>VIA Nano U3500 1 GHz</t>
  </si>
  <si>
    <t>T5550 has more USB's, less serial ports.  C42 has lower CPU and memory.  D21S has higher CPU and memory</t>
  </si>
  <si>
    <t>t5565</t>
  </si>
  <si>
    <t>2048x1536</t>
  </si>
  <si>
    <t>HP ThinPro (Linux)</t>
  </si>
  <si>
    <t>t5565 has better resolution and more USB's.  D51S has more Parallel ports</t>
  </si>
  <si>
    <t>t5570</t>
  </si>
  <si>
    <t>339-381</t>
  </si>
  <si>
    <t>1920x1200</t>
  </si>
  <si>
    <t>WES 2009</t>
  </si>
  <si>
    <t>t5570 Has higher flash and more USB's.  D23S has lower flash but it is upgradable.  D23S has one more parallel port and a faster processor</t>
  </si>
  <si>
    <t>t5740</t>
  </si>
  <si>
    <t>356-406</t>
  </si>
  <si>
    <t>Intel Atom N280 1.66 GHz</t>
  </si>
  <si>
    <t>Up to 2 GB</t>
  </si>
  <si>
    <t>1 or 2</t>
  </si>
  <si>
    <t>0 or 1</t>
  </si>
  <si>
    <t>Can purchase expansion module that adds additional Serial, PS2 and PCI/PCIe slot.  Can select either PCI or PCIe but not both.  More USB's, better resolution</t>
  </si>
  <si>
    <t>t5740e</t>
  </si>
  <si>
    <t>405-638</t>
  </si>
  <si>
    <t>Can purchase expansion module that adds additional Serial, PS2 and PCI/PCIe slot.  Can select either PCI or PCIe but not both.  More USB's and better resolutions</t>
  </si>
  <si>
    <t>t5745</t>
  </si>
  <si>
    <t>337-464</t>
  </si>
  <si>
    <t>Hp ThinPro (Linux)</t>
  </si>
  <si>
    <t>gt7725</t>
  </si>
  <si>
    <t>680-770</t>
  </si>
  <si>
    <t>AMD Turion Dual Core 2.3 GHz</t>
  </si>
  <si>
    <t>2560x1600</t>
  </si>
  <si>
    <t>gt7720</t>
  </si>
  <si>
    <t>TC6323</t>
  </si>
  <si>
    <t xml:space="preserve">gt7720 has a dual core processor.  Gt7720 has higher Ram and out of the box flash.  TC6323 flash is expandable.  gt7720 has more USB's but less parallel ports.  </t>
  </si>
  <si>
    <t>S10</t>
  </si>
  <si>
    <t>Wyse</t>
  </si>
  <si>
    <t>3.4 x 17.7 x 12.1</t>
  </si>
  <si>
    <t>224-268</t>
  </si>
  <si>
    <t>AMD Geode GX 366MHz</t>
  </si>
  <si>
    <t>0MB</t>
  </si>
  <si>
    <t>Wyse ThinOS (Linux)</t>
  </si>
  <si>
    <t>Wyse has a large install base in the thin client space.  They do not offer a fat client solution or servers.  They have partnered with Cisco as a fulfillment partner.</t>
  </si>
  <si>
    <t>S30</t>
  </si>
  <si>
    <t>232-337</t>
  </si>
  <si>
    <t>64MB</t>
  </si>
  <si>
    <t>S30 has 10/100 only.  S30 has lower flash and ram but has Serial and Ps/2 ports. S30 Flash and ram is upgradable</t>
  </si>
  <si>
    <t>S50</t>
  </si>
  <si>
    <t>181-319</t>
  </si>
  <si>
    <t>64MB - 128MB</t>
  </si>
  <si>
    <t>128MB - 256MB</t>
  </si>
  <si>
    <t>SUSE Linux</t>
  </si>
  <si>
    <t>S50 has 10/100 only.  S30 has lower flash and ram  out of the box but has Serial and Ps/2 ports.  S50 flash and ram is upgradable</t>
  </si>
  <si>
    <t>C10LE</t>
  </si>
  <si>
    <t>c32</t>
  </si>
  <si>
    <t>268-403</t>
  </si>
  <si>
    <t>VIA C7 1GHz</t>
  </si>
  <si>
    <t>Yes* b/g only</t>
  </si>
  <si>
    <t>More ram but less flash than c32.  Limited wireless.  No parallel or Serial ports</t>
  </si>
  <si>
    <t>C30LE</t>
  </si>
  <si>
    <t>C42</t>
  </si>
  <si>
    <t>313-358</t>
  </si>
  <si>
    <t>Yes* b/g/n only</t>
  </si>
  <si>
    <t>C50LE</t>
  </si>
  <si>
    <t>C32 or D51S</t>
  </si>
  <si>
    <t>312-358</t>
  </si>
  <si>
    <t>C32 has lower Ram and flash.  D51S has better processor.  No parallel or serial ports.  No 802.11A</t>
  </si>
  <si>
    <t>C90LE</t>
  </si>
  <si>
    <t>C21</t>
  </si>
  <si>
    <t>401-573</t>
  </si>
  <si>
    <t>C21 has lower ram and flash.  No parallel or serial ports.  No 802.11A</t>
  </si>
  <si>
    <t>C90LEW</t>
  </si>
  <si>
    <t>C23</t>
  </si>
  <si>
    <t>358-485</t>
  </si>
  <si>
    <t>C90LEW has no serial, parallel ports or 802.11A.  C90LEW has more Flash.</t>
  </si>
  <si>
    <t>C90LE7</t>
  </si>
  <si>
    <t>C90LE7 has higher ram and flash.  C90LE7 has no serial, parallel ports or 802.11A</t>
  </si>
  <si>
    <t>COOLE</t>
  </si>
  <si>
    <t>D12s-Z</t>
  </si>
  <si>
    <t>312-403</t>
  </si>
  <si>
    <t>D12s-Z has more USB's and fster processor.  COOLE has no 802.11A</t>
  </si>
  <si>
    <t>V10LE</t>
  </si>
  <si>
    <t>4.6 x 20.1x 18.0</t>
  </si>
  <si>
    <t>313-402</t>
  </si>
  <si>
    <t>VIA C7 Eden 1.2GHz</t>
  </si>
  <si>
    <t>V10LE has 10/100, and 802.11 b/g only.  D51S has more USB's but less serial, and PS/2s.  DS51s has more flash and RAM</t>
  </si>
  <si>
    <t>V30LE</t>
  </si>
  <si>
    <t>D42s</t>
  </si>
  <si>
    <t>358-526</t>
  </si>
  <si>
    <t>Windows CE</t>
  </si>
  <si>
    <t>V10LE has 10/100, and 802.11 b/g only.  D51S has more USB's, less serial, and PS/2s</t>
  </si>
  <si>
    <t>V50LE</t>
  </si>
  <si>
    <t>358-465</t>
  </si>
  <si>
    <t>Linux V.6</t>
  </si>
  <si>
    <t>V50LE has 10/100, and 802.11 b/g only.  D51S has more USB's, serial, and PS/2s.  DS51s has more flash and RAM</t>
  </si>
  <si>
    <t>V90LE</t>
  </si>
  <si>
    <t>441-687</t>
  </si>
  <si>
    <t>1GB-2GB</t>
  </si>
  <si>
    <t>V90LE has 10/100, and 802.11 b/g only.  D21S has more USB's, serial, and PS/2s.  D21s has more flash and RAM</t>
  </si>
  <si>
    <t>V90LEW</t>
  </si>
  <si>
    <t>485-590</t>
  </si>
  <si>
    <t>V90LEW has 10/100, and 802.11 b/g only.  D23S has more USB's, serial, and PS/2s.  D23s has more flash and RAM</t>
  </si>
  <si>
    <t>V00LE</t>
  </si>
  <si>
    <t>1512-z</t>
  </si>
  <si>
    <t>421-474</t>
  </si>
  <si>
    <t>V00LE has 10/100, and 802.11 b/g only.   V00LE has lower USB's and PS2's</t>
  </si>
  <si>
    <t>R00L</t>
  </si>
  <si>
    <t>5.3 x 25.0 x 22.5</t>
  </si>
  <si>
    <t>438-722</t>
  </si>
  <si>
    <t>1.5 GHz AMD Sempron</t>
  </si>
  <si>
    <t>1GB or 2GB</t>
  </si>
  <si>
    <t>AMD ATI 690E</t>
  </si>
  <si>
    <t>R00L has 802.11 b/g/n only.   R00L has no parallel port.  R00L has higher resolution</t>
  </si>
  <si>
    <t>R10L</t>
  </si>
  <si>
    <t>R10L has 802.11 b/g/n only.   R10L has no parallel port.  R10L has higher resolution.  R10L has more USBs</t>
  </si>
  <si>
    <t>R50L</t>
  </si>
  <si>
    <t>361-494</t>
  </si>
  <si>
    <t>R50L has 802.11 b/g/n only.   R50L has no parallel port.  R50L has higher resolution.  R50L has more USBs</t>
  </si>
  <si>
    <t>R90L</t>
  </si>
  <si>
    <t>483-712</t>
  </si>
  <si>
    <t>R90L has 802.11 b/g/n only.   R90L has no parallel port.  R90L has higher resolution.  R90L has more USBs</t>
  </si>
  <si>
    <t>R90LW</t>
  </si>
  <si>
    <t>529-684</t>
  </si>
  <si>
    <t>R90LW has 802.11 b/g/n only.   R90LW has no parallel port.  R90LW has higher resolution.  R90LW has more USBs and more flash</t>
  </si>
  <si>
    <t>R90L7</t>
  </si>
  <si>
    <t>617-709</t>
  </si>
  <si>
    <t>R90L7 has 802.11 b/g/n only.   R90L7 has no parallel port.  R90L7 has higher resolution.  R90L7 has more USBs and more flash</t>
  </si>
  <si>
    <t>R00LE</t>
  </si>
  <si>
    <t>8.2 x 22.5 x 30.7</t>
  </si>
  <si>
    <t>439-624</t>
  </si>
  <si>
    <t>R00LE has 802.11 b/g/n only.     R00LE has higher resolution</t>
  </si>
  <si>
    <t>R50LE</t>
  </si>
  <si>
    <t>442-491</t>
  </si>
  <si>
    <t>R50LE has 802.11 b/g/n only.     R50LE has higher resolution</t>
  </si>
  <si>
    <t>R90LE</t>
  </si>
  <si>
    <t>529-755</t>
  </si>
  <si>
    <t>R90LE has 802.11 b/g/n only.   R90LE has higher resolution.  R90LE has more USBs</t>
  </si>
  <si>
    <t>R90LEW</t>
  </si>
  <si>
    <t>573-714</t>
  </si>
  <si>
    <t>R90LEW has 802.11 b/g/n only.   R90LEW has higher resolution.  R90LEW has more USBs and more flash</t>
  </si>
  <si>
    <t>Z90SW</t>
  </si>
  <si>
    <t>4.7 x 20.0 x 22.5</t>
  </si>
  <si>
    <t>574-714</t>
  </si>
  <si>
    <t>1.5 GHz AMD G-T52R</t>
  </si>
  <si>
    <t xml:space="preserve">AMD Radeon HD 6310 </t>
  </si>
  <si>
    <t xml:space="preserve">Z90SW has higher resolution. </t>
  </si>
  <si>
    <t>Z90DW</t>
  </si>
  <si>
    <t>483-552</t>
  </si>
  <si>
    <t>1.6 GHz AMD G-T52R Dual Core</t>
  </si>
  <si>
    <t>Z90S7</t>
  </si>
  <si>
    <t>526-609</t>
  </si>
  <si>
    <t xml:space="preserve">Z90S7 has higher resolution. </t>
  </si>
  <si>
    <t>Z90D7</t>
  </si>
  <si>
    <t>558-744</t>
  </si>
  <si>
    <t xml:space="preserve">Z90D7 has higher resolution. </t>
  </si>
  <si>
    <t>Z00D</t>
  </si>
  <si>
    <t>Desktop Zero Clent</t>
  </si>
  <si>
    <t>439-526</t>
  </si>
  <si>
    <t>OGB</t>
  </si>
  <si>
    <t>Z00D has higher resolution</t>
  </si>
  <si>
    <t>4320t</t>
  </si>
  <si>
    <t>TL120</t>
  </si>
  <si>
    <t>Mobile</t>
  </si>
  <si>
    <t>32.5 x 22.9 x 2.8</t>
  </si>
  <si>
    <t>529-549</t>
  </si>
  <si>
    <t>Intel Celeron 1.86 GHz</t>
  </si>
  <si>
    <t>1366x768</t>
  </si>
  <si>
    <t>13.3"</t>
  </si>
  <si>
    <t>WES 7 and WES 2009</t>
  </si>
  <si>
    <t>Includes 1 esata/USB 2.0 port</t>
  </si>
  <si>
    <t>X50C</t>
  </si>
  <si>
    <t>TL120e</t>
  </si>
  <si>
    <t>29 x 20.9 x 2.64</t>
  </si>
  <si>
    <t>Intel Atom Z520 1.33 Ghz</t>
  </si>
  <si>
    <t>Yes* 802.11b/g/n only</t>
  </si>
  <si>
    <t>11.6"</t>
  </si>
  <si>
    <t>X90CW</t>
  </si>
  <si>
    <t>622-820</t>
  </si>
  <si>
    <t>2GB-4GB</t>
  </si>
  <si>
    <t>X90c7</t>
  </si>
  <si>
    <t>763-821</t>
  </si>
  <si>
    <t>X00c</t>
  </si>
  <si>
    <t>Mobile zero client</t>
  </si>
  <si>
    <t>Includes a 160 GB HDD and 1 esata/USB 2.0 port</t>
  </si>
  <si>
    <t>X90mw</t>
  </si>
  <si>
    <t>TL420</t>
  </si>
  <si>
    <t>23.9 x 34.1 x 2.89</t>
  </si>
  <si>
    <t>723-752</t>
  </si>
  <si>
    <t>Dual Core AMD G-T56N 1.6 GHZ</t>
  </si>
  <si>
    <t>14"</t>
  </si>
  <si>
    <t>X90m7</t>
  </si>
  <si>
    <t>789-833</t>
  </si>
  <si>
    <t>28.2 x 21.6</t>
  </si>
  <si>
    <t>536-765</t>
  </si>
  <si>
    <t>AMD Fusion E-240 1.5GHz</t>
  </si>
  <si>
    <t>XPE, WES 7 and 9</t>
  </si>
  <si>
    <t>Flash and RAM can be upgraded</t>
  </si>
  <si>
    <t>697-903</t>
  </si>
  <si>
    <t>Intel Celeron Dual Core B810 1.6 Ghz</t>
  </si>
  <si>
    <t>Bays &amp; Slots</t>
  </si>
  <si>
    <t>Comparison</t>
  </si>
  <si>
    <t>Up to Date:  June 29, 2011</t>
  </si>
  <si>
    <t>Thin Client comparisons are maintained by Jeff Duncan (jduncan@lenovo.com).  Please contact him directly for all Thin Client questions.</t>
  </si>
  <si>
    <t>Acer AC100</t>
  </si>
  <si>
    <t>Micro</t>
  </si>
  <si>
    <t>8.07" H x 7.87" W  x 8.07" D (in)
205 H x 200 W x 205 D (mm)</t>
  </si>
  <si>
    <t>16.1lbs / 7.35kg (max)</t>
  </si>
  <si>
    <t>4x 3.5" SATA</t>
  </si>
  <si>
    <t>6 (2 front/4 rear)</t>
  </si>
  <si>
    <t>200W (80%)</t>
  </si>
  <si>
    <t>34dB</t>
  </si>
  <si>
    <t>eSATA port</t>
  </si>
  <si>
    <t>The Acer AC100 is a very small form factor with equivalent functionality to most machines in this class.  It will appeal to certain customers based on its size alone. The TS130 is much more expandable in terms of ports and will appeal to customers who need PCIe card slot expandability</t>
  </si>
  <si>
    <t>Lenovo IdeaPad Tablet K1</t>
  </si>
  <si>
    <t>Android 3.1 (Honeycomb)</t>
  </si>
  <si>
    <t>WVA</t>
  </si>
  <si>
    <t>750g</t>
  </si>
  <si>
    <t>264 x 189 x 13.3 mm</t>
  </si>
  <si>
    <t>8hrs (WiFi)</t>
  </si>
  <si>
    <t>None (only through dock)</t>
  </si>
  <si>
    <t>External kbd and charging stand available</t>
  </si>
  <si>
    <t>Mobia multimedia playback and editing apps.</t>
  </si>
  <si>
    <t>Android + Lenovo App Store</t>
  </si>
  <si>
    <t>HP 430</t>
  </si>
  <si>
    <t>HD (??? nits) Anti-glare
HD (??? nits) BrightView</t>
  </si>
  <si>
    <t>4.84lbs / 2.2kg</t>
  </si>
  <si>
    <t>6 cell (47Wh) (5:00)</t>
  </si>
  <si>
    <t>2nd Gen Core i5 Dual Core
2nd Gen Core i3 Dual Core
Intel Core2Duo
Intel Pentium
Intel Celeron</t>
  </si>
  <si>
    <t>2.5" SATA II 5400 or 7200 rpm</t>
  </si>
  <si>
    <t>Intel Integrated 4500MHD
Intel Integrated HD
Intel Integrated HD 3000
Radeon™ HD 6370M 512MB
Radeon™ HD 6470M 512MB &amp; 1GB</t>
  </si>
  <si>
    <t>Realtek 802.11b/g/n
Atheros 802.11b/g/n </t>
  </si>
  <si>
    <t>13.31 x 9.11 x 1.25 in  
231 x 338 x 31.8 mm</t>
  </si>
  <si>
    <t>14.72 x 9.86 x 1.34 in  
374 x 250.5 x 34.1 mm</t>
  </si>
  <si>
    <t xml:space="preserve">13.46 x 9.09 x 1.22 in
342 x 231 x 31 mm </t>
  </si>
  <si>
    <t>Very basic.  No Express Card, no docking, no security chip, no HDD accelerometer.  Mono microphone, low res VGA webcam</t>
  </si>
  <si>
    <t>HP G42-400</t>
  </si>
  <si>
    <t>HD (??? nits) BrightView</t>
  </si>
  <si>
    <t>342 x 228 x 31.5 mm</t>
  </si>
  <si>
    <t>Intel Integrated 4500MHD
Radeon™ HD 6370M</t>
  </si>
  <si>
    <t>2.5" SATA II 5400</t>
  </si>
  <si>
    <t>5 in 1</t>
  </si>
  <si>
    <t>ThinkPad E420</t>
  </si>
  <si>
    <t>Dell Vostro 1014</t>
  </si>
  <si>
    <t>Dell Vostro 3400</t>
  </si>
  <si>
    <t xml:space="preserve">Dell </t>
  </si>
  <si>
    <t>4.84lbs / 2.2kg (w/6 cell and optical)</t>
  </si>
  <si>
    <t>13.4 x 9.6 x 0.98 - 1.4 in
340 x 242.5 x 25.0 - 35.6 mm</t>
  </si>
  <si>
    <t>Intel Core2Duo
Intel Celeron</t>
  </si>
  <si>
    <t>Intel Integrated 4500MHD</t>
  </si>
  <si>
    <t>DDR3 800Mhz</t>
  </si>
  <si>
    <t>Intel HM55</t>
  </si>
  <si>
    <t>Intel GM45
Intel HM55
Intel GM65</t>
  </si>
  <si>
    <t>Intel GM45</t>
  </si>
  <si>
    <t>HD (??? nits) anti glare</t>
  </si>
  <si>
    <t>HD (??? nits) anti glare
HD (??? nits) glossy</t>
  </si>
  <si>
    <t>Intel HM57</t>
  </si>
  <si>
    <t>Montevina (n-1) chipset and processors</t>
  </si>
  <si>
    <t>4.51 lbs / 2.05 kg (w/ 4 cell)</t>
  </si>
  <si>
    <t>13.34 x 9.53 x 0.86 - 1.16 in
339 x 242 x 21.9 - 29.5 mm</t>
  </si>
  <si>
    <t>4 cell (?:??)
6 cell (?:??)</t>
  </si>
  <si>
    <t>4 cell (?:??)
6 cell (?:??)
9 cell (?:??)</t>
  </si>
  <si>
    <t>Dell HSPA or EVDO-HSPA</t>
  </si>
  <si>
    <t>Backlit keyboard (optional)</t>
  </si>
  <si>
    <t>2MP</t>
  </si>
  <si>
    <t>Intel Core i3
Intel Core i5
Intel Core i7</t>
  </si>
  <si>
    <t>NVIDIA GeForce 310 512MB
Intel Integrated GMA</t>
  </si>
  <si>
    <t>6GB</t>
  </si>
  <si>
    <t>742.2g (WiFi)
756.1g (w/ 3G)</t>
  </si>
  <si>
    <t>260.4 x 181.7 x 14.5 mm</t>
  </si>
  <si>
    <t>Only charge through proprietary charger, not USB.</t>
  </si>
  <si>
    <t>HP Z210 SFF</t>
  </si>
  <si>
    <t>HP Z210 Tower</t>
  </si>
  <si>
    <t>447 x 178 x 455 mm</t>
  </si>
  <si>
    <t>36.2L</t>
  </si>
  <si>
    <t>22.9 lbs. /10.4 kg</t>
  </si>
  <si>
    <t>400W Active PFC 90% Efficient</t>
  </si>
  <si>
    <t>3 external 5.25"</t>
  </si>
  <si>
    <t xml:space="preserve">3 internal 3.5"
</t>
  </si>
  <si>
    <t>1 Line in,2 Line Out and 2 mic in</t>
  </si>
  <si>
    <t>Optional via DisplayPort Adapter</t>
  </si>
  <si>
    <t>Energy Star / EPEAT Gold/GREENGUARD</t>
  </si>
  <si>
    <t>13.3" W X 14.5" D X 3.9" H
337 x 369 x 99.7 mm</t>
  </si>
  <si>
    <t>16.5 lb / 7.5 kg</t>
  </si>
  <si>
    <t>240W 85% (Energy Star 5.0) or 
240W</t>
  </si>
  <si>
    <t>2nd Generation Intel Celeron/ Pentium/ Intel Core i3/ Intel Core i5/ Intel Core i7</t>
  </si>
  <si>
    <t>Intel Gigabit with ASF</t>
  </si>
  <si>
    <t>Integrated Intel HD 2000/3000
Optional Discrete graphics</t>
  </si>
  <si>
    <t>13.2" W X 15.0" D X 3.9" H
33.3 x 36.8 x 9.7 cm</t>
  </si>
  <si>
    <t>16.5 lb (7.5 kg) Max</t>
  </si>
  <si>
    <t xml:space="preserve">240W 85% (Energy Star 5.0) or </t>
  </si>
  <si>
    <t>8GB max</t>
  </si>
  <si>
    <t>Realtek Gigabit, no ASF</t>
  </si>
  <si>
    <t>Intel Integrated or Optional Discrete</t>
  </si>
  <si>
    <t>LED (400 nit)</t>
  </si>
  <si>
    <t xml:space="preserve">Fujitsu T900 </t>
  </si>
  <si>
    <t>Thinkpad X220 Tablet</t>
  </si>
  <si>
    <t>Fujitsu T901</t>
  </si>
  <si>
    <t>4.59lbs / 2.09 kg (Pen only models)
4.78 lbs / 2.17 kg (Pen+touch models)</t>
  </si>
  <si>
    <t>6-cell (54Wh) (5:00)
+6 cell (35Wh) (Bay Battery) (8:15)</t>
  </si>
  <si>
    <t>1st Gen Core i5 Dual Core
1st Gen Core i7 Dual Core</t>
  </si>
  <si>
    <t>Intel Integrated HD Graphics</t>
  </si>
  <si>
    <t>2.5" SATA II 7200 rpm 500GB max / 128GB max SSD</t>
  </si>
  <si>
    <t>WXGA (1280x800) (300 nits) Multitouch 
WXGA (1280x800) (300 nits) Outdoor</t>
  </si>
  <si>
    <t>AT&amp;T HSUPA Only</t>
  </si>
  <si>
    <t>Mg top and bottom</t>
  </si>
  <si>
    <t xml:space="preserve">6 MIL 810-G
functional shock/ transit drop, vehicle vibration/ vibration integrity, altitude
low (cold) temperature. high (heat) temperature,humidity
</t>
  </si>
  <si>
    <t>Fujitsu lists their MIL Spec tests as 8 separate items, but in 2 cases they are subsets of the same standard, so the actual number is 6 distict standards passed.</t>
  </si>
  <si>
    <t>Bi-directional hinge, Outdoor is pen only, Multitouch is pen + touch</t>
  </si>
  <si>
    <t>12.56 x 9.61 x 1.44 - 1.52 in
319 x 244 x 36.6 - 38.6 mm</t>
  </si>
  <si>
    <t>Intel QM57</t>
  </si>
  <si>
    <t>4.69 lbs / 2.13 kg (Pen+touch models) w/o optical</t>
  </si>
  <si>
    <t>12.56 x 9.61 x 1.42 - 1.5 in
319 x 244 x 36.1 - 38.1 mm</t>
  </si>
  <si>
    <t>Intel Integrated Graphics
6-cell (67Wh) (6:40)
+6 cell (41Wh) (Bay Battery) (10:40)
NVIDIA Graphics
6-cell (67Wh) (6:00)
+6 cell (41Wh) (Bay Battery) (10:00)</t>
  </si>
  <si>
    <t>2nd Gen Core i5 Dual Core
2nd Gen Core i7 Dual Core</t>
  </si>
  <si>
    <t>Intel Integrated HD 3000
NVIDIA NVS 4200M (Optimus)</t>
  </si>
  <si>
    <t>Intel 802.11n 6205,
Atheros 802.11n</t>
  </si>
  <si>
    <t>Gobi 3000</t>
  </si>
  <si>
    <t>ThinkStation D20</t>
  </si>
  <si>
    <t>ThinkStation S20</t>
  </si>
  <si>
    <t>Intel 5520</t>
  </si>
  <si>
    <t>430mm D x 175mm W x 425mm H</t>
  </si>
  <si>
    <t>602mm D x 210mm W x 485mm H</t>
  </si>
  <si>
    <t>65% Recycled Plastic</t>
  </si>
  <si>
    <t>17.3" 16:9</t>
  </si>
  <si>
    <t>17.3" HD+(1600x900) UltraSharp™ display: anti-glare
17.3" FHD(1920x1080) UltraSharp™ multi-touch display w/ 4 finger multi touch
17.3" FHD(1920x1080) UltraSharp™ display: wide view, anti-glare</t>
  </si>
  <si>
    <t>15.6" HD(1366x768): anti-glare, LED-backlit
15.6" HD(1366x768): multi-touch w/ 4 finger multi touch
15.6" FHD(1920x1080): UltraSharp™ , wide view, anti-glare
15.6" FHD(1920x1080): UltraSharp™ with PremierColor technology, IPS, wide view, anti-glare</t>
  </si>
  <si>
    <t>HP EliteBook 8460w</t>
  </si>
  <si>
    <t>HP EliteBook 8560w</t>
  </si>
  <si>
    <t>24.7lbs. / 11.2kg</t>
  </si>
  <si>
    <t>55L</t>
  </si>
  <si>
    <t>60lb / 27.1kg</t>
  </si>
  <si>
    <t>1060W 85% Efficient</t>
  </si>
  <si>
    <t>192GB</t>
  </si>
  <si>
    <t>UDIMM &amp; RDIMM
PC3-10600 1333-MHz DDR3
PC3-10600 1333-MHz DDR3 ECC</t>
  </si>
  <si>
    <t>SATA 3.0Gb/s 7200 rpm, 10K rpm
SAS 3.0Gb/s 15,000 rpm</t>
  </si>
  <si>
    <t>RAID 0, 1, 5, 10 Integrated into chipset</t>
  </si>
  <si>
    <t>Dual Gigabit</t>
  </si>
  <si>
    <t>6x9 Tower</t>
  </si>
  <si>
    <t>5 internal 3.5"
1 external 3.5"</t>
  </si>
  <si>
    <t>Optional 20 in 1</t>
  </si>
  <si>
    <t>3 (One is x4 electrical)</t>
  </si>
  <si>
    <t>Optical SPDIF In &amp; Out</t>
  </si>
  <si>
    <t>8 rear USB 2.0
2 front USB 2.0</t>
  </si>
  <si>
    <t>Depends on graphics card option</t>
  </si>
  <si>
    <t>Front or all</t>
  </si>
  <si>
    <t>483mm D x 175mm W x 478mm H</t>
  </si>
  <si>
    <t>31L</t>
  </si>
  <si>
    <t>38.5lbs / 17.5kg</t>
  </si>
  <si>
    <t>Energy Star 5
EPEAT Gold
Greenguard
RoHS
Climate Savers 80 PLUS Bronze</t>
  </si>
  <si>
    <t>625W 85% Efficient</t>
  </si>
  <si>
    <t>Intel X58</t>
  </si>
  <si>
    <t>24GB</t>
  </si>
  <si>
    <t>UDIMM
PC3-10600 1333-MHz DDR3
PC3-10600 1333-MHz DDR3 ECC</t>
  </si>
  <si>
    <t>RAID 0, 1, 5 Integrated into chipset</t>
  </si>
  <si>
    <t>Single Gigabit</t>
  </si>
  <si>
    <t>5x6 Tower</t>
  </si>
  <si>
    <t>3 internal 3.5"
1 external 3.5"</t>
  </si>
  <si>
    <t>ThinkStation C20x</t>
  </si>
  <si>
    <t>444mm D x 130mm W x 427mm H</t>
  </si>
  <si>
    <t>24L</t>
  </si>
  <si>
    <t>40.7lbs / 18.5kg</t>
  </si>
  <si>
    <t>800W 90% Efficient</t>
  </si>
  <si>
    <t>2x Intel Xeon Processors</t>
  </si>
  <si>
    <t>World’s smallest dual-CPU workstations with no compromise performance. 
Among tier 1 OEMs (Dell, HP and Lenovo), Dell is 46% and HP is 31% volumetrically larger.
Further, Lenovo can fit 14 systems in a 42U rack unlike Dell and HP which can fit only 10 systems.
2 The ThinkStation C20x supports 130W CPUs (HP does not), Tesla™ (HP does not), up to 12 DIMMs
(HP has 6 while Dell has 9), 3 HDD bays (HP has 2), up to 2 FX4800 class graphics – 300W (HP
support up to 1 FX4800 class – 150W)</t>
  </si>
  <si>
    <t>World’s smallest dual-CPU workstations with no compromise performance. 
Among tier 1 OEMs (Dell, HP and Lenovo), Dell is 46% and HP is 31% volumetrically larger.
Further, Lenovo can fit 14 systems in a 42U rack unlike Dell and HP which can fit only 10 systems.</t>
  </si>
  <si>
    <t>96GB</t>
  </si>
  <si>
    <t>6x4 Tower</t>
  </si>
  <si>
    <t>3 internal 3.5"</t>
  </si>
  <si>
    <t>SATA 3.0Gb/s 7200 rpm, 10K rpm</t>
  </si>
  <si>
    <t xml:space="preserve">2x Intel Xeon Processors
</t>
  </si>
  <si>
    <t>Dell Precision T7500</t>
  </si>
  <si>
    <t>Dell Precision T3500</t>
  </si>
  <si>
    <t>Dell Precision T5500</t>
  </si>
  <si>
    <t>68L</t>
  </si>
  <si>
    <t>1100W 85% Efficient</t>
  </si>
  <si>
    <t>7x8 Tower</t>
  </si>
  <si>
    <t>5 (Two are x8 electrical, one is x4 electrical)</t>
  </si>
  <si>
    <t>6 rear USB 2.0
2 front USB 2.0
3 internal USB 2.0</t>
  </si>
  <si>
    <t>1x 400</t>
  </si>
  <si>
    <t>2x 400</t>
  </si>
  <si>
    <t>566mm D x 216mm W x 565mm H</t>
  </si>
  <si>
    <t>55lb / 24.9kg</t>
  </si>
  <si>
    <t>39lb / 17.7kg</t>
  </si>
  <si>
    <t>471mm D x 171mm W x 448mm H</t>
  </si>
  <si>
    <t>72GB</t>
  </si>
  <si>
    <t>NVIDIA Quadro® 6000
NVIDIA Quadro® 5000
ATI FirePro™ V7800
NVIDIA Quadro® 4000
NVIDIA Quadro® 2000
ATI FirePro™ V4800
NVIDIA Quadro® FX 580
NVIDIA Quadro® FX 600
NVIDIA Quadro® NVS 420 Quad monitor
NVIDIA Quadro® NVS 295
ATI FireMV™ V2260 
NVIDIA Tesla™ C1060
NVIDIA Tesla C2050</t>
  </si>
  <si>
    <t>4 internal 3.5"
1 external 3.5"</t>
  </si>
  <si>
    <t>50%+ post-consumer</t>
  </si>
  <si>
    <t>50% Recycled Plastic (26% post-consumer
24% post-industrial)</t>
  </si>
  <si>
    <t>27dB</t>
  </si>
  <si>
    <t>NVIDIA NVS295
NVIDIA NVS300
NVIDIA NVS450
NVIDIA Quadro 400
NVIDIA Quadro 600
NVIDIA Quadro 2000, 2000D
NVIDIA Quadro 4000
NVIDIA Quadro 5000
NVIDIA Quadro 6000
NVIDIA Tesla C2050</t>
  </si>
  <si>
    <t>1 (2 optional)</t>
  </si>
  <si>
    <t>No, software support only</t>
  </si>
  <si>
    <t>22dB</t>
  </si>
  <si>
    <t>Full TVT Support
vPRO/AMT 7</t>
  </si>
  <si>
    <t>vPRO/AMT 7</t>
  </si>
  <si>
    <t xml:space="preserve">Windows® 7 Ultimate 
Windows® 7 Professional
Windows® XP Professional
RHEL Linux </t>
  </si>
  <si>
    <t xml:space="preserve">Windows® 7 Ultimate 
Windows® 7 Professional
Windows® Vista Business
Windows® Vista Ultimate
RHEL Linux </t>
  </si>
  <si>
    <t>Energy Star 5
EPEAT Gold
RoHS
Blue Angel 2009</t>
  </si>
  <si>
    <t>28dB</t>
  </si>
  <si>
    <t>28.8dB</t>
  </si>
  <si>
    <t>875W 85% Efficient</t>
  </si>
  <si>
    <t>4 (Two are x8 electrical)</t>
  </si>
  <si>
    <t xml:space="preserve">NVIDIA Quadro® 6000
NVIDIA Quadro® 5000 
NVIDIA Quadro® FX 5800 
NVIDIA Quadro® FX 4800
ATI FirePro™ V7800 
ATI FirePro™ V5800 
NVIDIA Quadro® 4000
NVIDIA Quadro® FX 3800 
NVIDIA Quadro® 2000
NVIDIA Quadro® FX 1800
ATI FirePro™ V4800 
NVIDIA Quadro® FX 580
NVIDIA Quadro® NVS 420
NVIDIA Quadro® NVS 295 
ATI FireMV™ V2260 </t>
  </si>
  <si>
    <t>35.8L</t>
  </si>
  <si>
    <t>6x5 Tower</t>
  </si>
  <si>
    <t>2 - wired as x4</t>
  </si>
  <si>
    <t>525W 85% Efficient</t>
  </si>
  <si>
    <t>1x Intel Xeon Processor</t>
  </si>
  <si>
    <t>NVIDIA Quadro® 5000
NVIDIA Quadro® FX 4800
ATI FirePro™ V7800
ATI FirePro™ V5800
NVIDIA Quadro® 4000
NVIDIA Quadro® FX 3800
NVIDIA Quadro® 2000
NVIDIA Quadro® FX 1800
ATI FirePro™ V4800
NVIDIA Quadro® FX 580
NVIDIA Quadro® NVS 420 quad monitor
NVIDIA Quadro® NVS 295
ATI FireMV™ V2260</t>
  </si>
  <si>
    <t>HP Z800</t>
  </si>
  <si>
    <t>HP Z600</t>
  </si>
  <si>
    <t>HP Z400</t>
  </si>
  <si>
    <t>850W 85% Efficient 
1110W 89% Efficient</t>
  </si>
  <si>
    <t>7x7 Tower</t>
  </si>
  <si>
    <t>4 internal 3.5"</t>
  </si>
  <si>
    <t>2 (wired x4 electrical)</t>
  </si>
  <si>
    <t>6 rear USB 2.0
3 front USB 2.0
3 internal USB 2.0</t>
  </si>
  <si>
    <t>525mm D x 203mm W x 444mm H</t>
  </si>
  <si>
    <t>47L</t>
  </si>
  <si>
    <t>64lbs / 29kg</t>
  </si>
  <si>
    <t>26dB</t>
  </si>
  <si>
    <t>Full 7.1 channel analog audio out, Removable handle</t>
  </si>
  <si>
    <t>Windows® 7 Ultimate 
Windows® 7 Professional
Windows® XP Professional
RHEL Linux 
SLED Linux</t>
  </si>
  <si>
    <t>NVIDIA Quadro NVS 295
NVIDIA NVS 300
NVIDIA Quadro NVS 450
AMD FirePro 2270
NVIDIA Quadro FX380
NVIDIA Quadro 600 
ATI FirePro V3700
NVIDIA Quadro FX580
ATI FirePro V3800
ATI FirePro V4800
NVIDIA Quadro 400
NVIDIA Quadro FX1800
NVIDIA Quadro 2000
ATI FirePro V5800
NVIDIA Quadro FX3800
NVIDIA Quadro FX4800
ATI FirePro V8800
NVIDIA Quadro 4000
NVIDIA Quadro 5000
NVIDIA Quadro FX5800
NVIDIA Quadro 6000</t>
  </si>
  <si>
    <t>Integrated handle</t>
  </si>
  <si>
    <t xml:space="preserve">440mm D x 165mm W x 444mm H </t>
  </si>
  <si>
    <t>31.7lbs / 14.1kg</t>
  </si>
  <si>
    <t>650W 85% Efficient</t>
  </si>
  <si>
    <t>48GB</t>
  </si>
  <si>
    <t>32L</t>
  </si>
  <si>
    <t>8x6 Tower</t>
  </si>
  <si>
    <t>NVIDIA Quadro NVS 295
NVIDIA NVS 300
NVIDIA Quadro NVS 450
AMD FirePro 2270
NVIDIA Quadro FX380
NVIDIA Quadro 600 
ATI FirePro V3800
NVIDIA Quadro FX580
ATI FirePro V3800
ATI FirePro V4800
NVIDIA Quadro 400
NVIDIA Quadro FX1800
NVIDIA Quadro 2000
ATI FirePro V5800
NVIDIA Quadro FX3800
NVIDIA Quadro FX4800
NVIDIA Quadro 4000
NVIDIA Quadro 5000
AMD FirePro V7900</t>
  </si>
  <si>
    <t>455mm D x 168mm W x 450mm H</t>
  </si>
  <si>
    <t>29.8lbs / 13.5kg</t>
  </si>
  <si>
    <t>475W 85% Efficient</t>
  </si>
  <si>
    <t>34L</t>
  </si>
  <si>
    <t>6 rear USB 2.0
2 front USB 2.0
4 internal USB 2.0</t>
  </si>
  <si>
    <t>23dB</t>
  </si>
  <si>
    <t>2 Low Profile
One of these is wired x4</t>
  </si>
  <si>
    <t>Full TVT Support</t>
  </si>
  <si>
    <t>50% Recycled Plastic
27% post-consumer
23% post-industrial</t>
  </si>
  <si>
    <t>Versus Dell and HP, the D20 has the following advantages:
Full 7.1 channel analog audio outputs as well as SPDIF Digital Audio In/Out.
50% recycled plastic use vs 0% for Dell and HP.
Better acoustics.</t>
  </si>
  <si>
    <t>Versus Dell and HP, the S20 has the following advantages:
Full 7.1 channel analog audio outputs as well as SPDIF Digital Audio In/Out.
50% recycled plastic use vs 0% for Dell and HP.
Better acoustics.</t>
  </si>
  <si>
    <t>Toughbook C1</t>
  </si>
  <si>
    <t>Panasonic</t>
  </si>
  <si>
    <t>12.1" 16:10</t>
  </si>
  <si>
    <t>3.28 lbs / 1.49 kg with 1 battery
3.78 lbs / 1.72kg with 2nd battery</t>
  </si>
  <si>
    <t>11.8 x 8.9 x 1.2 - 1.7 in
299.7 x 226 x 30.5 - 43.2 mm</t>
  </si>
  <si>
    <t>4 cell  (44Wh) (6:00)
+4 cell (44Wh) (12:00)</t>
  </si>
  <si>
    <t>2nd Gen Core i5 Dual Core</t>
  </si>
  <si>
    <t>8GB (6GB on glove model)</t>
  </si>
  <si>
    <t>Intel 802.11n 6205</t>
  </si>
  <si>
    <t>Gobi 2000</t>
  </si>
  <si>
    <t>1.3MP</t>
  </si>
  <si>
    <t>Has option for "gloved" touch screen (resistive), but this does not allow use of the pen</t>
  </si>
  <si>
    <t>The C1 only supports i5, X220t supports i7 as well.  C1 is not MilSpec certified, the X220t is. C1 max RAM is only 6GB on gloved touch models, X220t is 8GB on all models.   X220t has IPS screens, the C1 does not.  X220t has 54mm ExpressCard, C1 only has PC Card.  X220t can support USB 3.0 on i7 models, the C1 cannot.   C1 only support Gobi 2000, the X220t supports Gobi 3000, which has higher top speeds on some 3G networks.  C1 does not offer an outdoor viewable screen, the X220t does.</t>
  </si>
  <si>
    <t>WXGA (1280x800) (??? nits) Multitouch anti-glare
WXGA (1280x800) (??? nits) Gloved Multi-touch anti-glare</t>
  </si>
  <si>
    <t>4.90 lbs. / 2.2 kg (w/o optical)</t>
  </si>
  <si>
    <t xml:space="preserve">2nd Gen Core i7 Dual and Quad Core
2nd Gen Core i5 Dual Core
</t>
  </si>
  <si>
    <t>Intel Integrated HD 3000
AMD FirePro M3900 1GB DDR3</t>
  </si>
  <si>
    <t>6.69 lbs / 3kg (w/o optical)</t>
  </si>
  <si>
    <t>AMD FirePro M5950 1GB GDDR5
nVIDIA Quadro 1000M Optimus 2GB
nVIDIA Quadro 2000M Optimus 2GB</t>
  </si>
  <si>
    <t>HD (??? nits)
HD+ (??? nits)
FHD (??? nits)</t>
  </si>
  <si>
    <t>4 (only on quad core)</t>
  </si>
  <si>
    <t>2.5" SATA II 7200 rpm 750GB max / 256GB max SSD</t>
  </si>
  <si>
    <t>8 cell 83Wh (6:30),
Extended life slice 9 cell 73Wh (12:15), 
Ultra Extended Slice 100Wh (14:45)</t>
  </si>
  <si>
    <t>Intel 802.11n 6230
Intel 802.11n 6205
Atheros 802.11n</t>
  </si>
  <si>
    <t>HP lt2510 EVDO/LTE
HP un2430 EVDO/HSPA
HP hs2340 HSPA+</t>
  </si>
  <si>
    <t xml:space="preserve">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</si>
  <si>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 xml:space="preserve">HP only has 4DIMM slots on Quad core models, not dual core. DDR5 video memory adds only ~ 3% performance increase vs. W520 DDR3 memory. 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</si>
  <si>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Note E30's lower entry price compared to Dell &amp; HP
Don't underestimate the power of a handle -- Lenovo is easier to deploy.   65% recycled plastic use vs 0% for Dell and HP.  Better acoustics.</t>
  </si>
  <si>
    <t>6520mAh</t>
  </si>
  <si>
    <t>177 x 260 x 13.3 mm</t>
  </si>
  <si>
    <t>765g (WiFi)
777g (3G)</t>
  </si>
  <si>
    <t>HP TouchSmart  9300 AIO</t>
  </si>
  <si>
    <t>Lenovo M90z</t>
  </si>
  <si>
    <t>Intel H67 Express</t>
  </si>
  <si>
    <t>17.7 x 23 x 4.1in
450 x 584.5 x 103 mm</t>
  </si>
  <si>
    <t>26lbs / 11.8kg</t>
  </si>
  <si>
    <t>2nd Generation Intel® Core™ i7
2nd Generation Intel® Core™ i5
2nd Generation Intel® Core™ i3</t>
  </si>
  <si>
    <t>Realtek RTL1111EDL 10/100/1000</t>
  </si>
  <si>
    <t>Integrated Intel HD Graphics
ATI Radeon HD 5570 MXM (1GB)
NVIDIA GeForce GT 425M MXM (1GB)</t>
  </si>
  <si>
    <t>2 Side / 4 Rear / 1 Bottom</t>
  </si>
  <si>
    <t>180W (90%) (Int graphics)
230W (90%) (Disc graphics)</t>
  </si>
  <si>
    <t>None Mentioned</t>
  </si>
  <si>
    <t>DP</t>
  </si>
  <si>
    <t>2.0MP</t>
  </si>
  <si>
    <t>250 nits</t>
  </si>
  <si>
    <t>21.7dB</t>
  </si>
  <si>
    <t>Windows®  7  Professional 32/64
FreeDOS</t>
  </si>
  <si>
    <t>Integrated Intel HD Graphics
ATI Radeon HD 6650A 1GB</t>
  </si>
  <si>
    <t>150W 85+ 
180W 92+</t>
  </si>
  <si>
    <t>Lenovo A71e</t>
  </si>
  <si>
    <t>Dell Client Manager, Dell Control Point</t>
  </si>
  <si>
    <t>Toughbook S10</t>
  </si>
  <si>
    <t xml:space="preserve">WXGA (1280x800) (??? nits) </t>
  </si>
  <si>
    <t>3.0lbs / 1.36 kg</t>
  </si>
  <si>
    <t>11.1 x 8.3 x 0.9 - 1.5 in
281.9 x 210.8 x 22.9 - 38.1 mm</t>
  </si>
  <si>
    <t>? Cell (89Wh) (12:30)</t>
  </si>
  <si>
    <t>2.5" SATA II 5400 rpm 320GB max</t>
  </si>
  <si>
    <t>Service related notes for Panasonic Toughbooks
- No onsite service, return to depot only, with 1 week base turnaround.  Upgraded turnaround time is addition cost.
- No imaging service
For more information on competing against Toughbook:
http://ecm.lenovo.com/WorkplaceXT/getContent?id=current&amp;vsId=%7BD51E17B1-0A6A-4AAA-9BF7-FA0FFBDF5CEC%7D&amp;objectStoreName=Worldwide&amp;objectType=document</t>
  </si>
  <si>
    <t>Advantages: The S10 only supports i5, X220 supports i7 as well.  S10 is not MilSpec certified, the X220  is.   X220 has IPS screens, the S10 does not.  X220 has 54mm ExpressCard, S10 only has PC Card.   S10 only support Gobi 2000, the X220 supports Gobi 3000, which has higher top speeds on some 3G networks.  S10 only supports a 5400 rpm drive.  X220 supports 7200 rpm.   The S10 has no support for different sized batteries or a slice battery, X220 supports this.   S10 has no docking support.   X220 supports an UltraBase dock or a standard dock.  S10 has no option for a webcam, X220 does.
Disadvantages: X220 can only support USB 3.0 on i7 models, the S10 supports on i5.  S10 has a native optical drive.   X220 can only support through an UltraBase.</t>
  </si>
  <si>
    <t>21dB</t>
  </si>
  <si>
    <t>Esimpro E900</t>
  </si>
  <si>
    <t>M91p (SFF)</t>
  </si>
  <si>
    <t>LE/SMB</t>
  </si>
  <si>
    <t>EMEA</t>
  </si>
  <si>
    <t>Intel Q67</t>
  </si>
  <si>
    <t xml:space="preserve"> 98 x 340 x 382 mm</t>
  </si>
  <si>
    <t>10kg</t>
  </si>
  <si>
    <t>280W (92%)</t>
  </si>
  <si>
    <t>2nd Generation Intel® Core™ i7
2nd Generation Intel® Core™ i5
2nd Generation Intel® Core™ i3
Intel Pentium
Intel Celeron</t>
  </si>
  <si>
    <t>SATA 3.0&amp;6.0/s 7200rpm, SSD</t>
  </si>
  <si>
    <t>2 (Low Profile) (1 wired as x4)</t>
  </si>
  <si>
    <t>4 Front / 8 Rear / 2 Internal</t>
  </si>
  <si>
    <t>No (adapter)</t>
  </si>
  <si>
    <t>DeskView 10.x client management</t>
  </si>
  <si>
    <t>19dB</t>
  </si>
  <si>
    <t>Windows® 7 Home Basic (EM) 32-bit
Windows® 7 Home Premium 64-bit
Windows® 7 Professional 32-bit
Windows® 7 Professional 64-bit</t>
  </si>
  <si>
    <t>Slightly larger and heavier than the M91p SFF.  Option for higher efficiency PSU than ThinkCentre.   Better stated acoustics than ThinkCentre.</t>
  </si>
  <si>
    <t>12.02 x 8.23 x 1.08 in
305.2 x 209 x 27.4 mm</t>
  </si>
  <si>
    <t>9 cell 100Wh (14:15)
6 cell 62Wh (8:30)
3 cell 31Wh (4:00)</t>
  </si>
  <si>
    <t>3.68 lbs / 1.63 kg (w/o optical)
4.02 lbs / 1.82 kg (w/optical)</t>
  </si>
  <si>
    <t xml:space="preserve">HP hs 2340HSPA
HP un2430 EVDO/HSPA
</t>
  </si>
  <si>
    <t>Intel 802.11n 6300
Intel 802.11n 6205
Broadcom 802.11n</t>
  </si>
  <si>
    <t>Yes, but unique dock, not common with other HP docks</t>
  </si>
  <si>
    <t>4 MIL 810-G
Vibration, Dust,  Altitude, High Temperature</t>
  </si>
  <si>
    <t>HP will tout smart card built in optical capability.  Counter with Lenovo's demonstated build quality, extra HDD protection, enhanced spill resistance (video available on YouTube), and thermal performance.  Adding an optical to this system takes it over 4lbs.  Plus, Lenovo is slightly smaller and thinner.  The 2560p has 4 MIL specs to Lenovo's 8 MIL specs.  These may make a difference to your customer.  Except on certain ThinkPads (L Series, X1), note full 7 row keyboard with superior typing touch and feel.   Also, docking is not common with other HP systems.</t>
  </si>
  <si>
    <t>HP EliteBook 2760p Tablet</t>
  </si>
  <si>
    <t>6 cell 44Wh (5:30)
Optional Slice 6 cell 46Wh (12:30)</t>
  </si>
  <si>
    <t>3.97 lbs / 1.8 kg</t>
  </si>
  <si>
    <t>11.42 x 8.35 x 1.27 in 
290 x 212 x 32.3 mm</t>
  </si>
  <si>
    <t>Chassis Dimension (H x W x D)</t>
  </si>
  <si>
    <t>HP Compaq 8200 Elite AIO</t>
  </si>
  <si>
    <t>HP TouchSmart Elite 7320 AIO</t>
  </si>
  <si>
    <t>HP Pro 3420 AIO</t>
  </si>
  <si>
    <t>549.7 x 205.4 x 437.5 mm</t>
  </si>
  <si>
    <t>2nd Generation Intel® Core™ i7
2nd Generation Intel® Core™ i5
2nd Generation Intel® Core™ i3
Intel Pentium Dual Core</t>
  </si>
  <si>
    <t>1 Mini PCIe</t>
  </si>
  <si>
    <t>2 Side (USB 3.0) / 4 Rear</t>
  </si>
  <si>
    <t>150W (87%)</t>
  </si>
  <si>
    <t>23.35 lbs / 10.59 kg</t>
  </si>
  <si>
    <t>Windows 7  Professional 32/64
Windows 7 Home Premium 64</t>
  </si>
  <si>
    <t>21.5"</t>
  </si>
  <si>
    <t>Lenovo Edge 91z</t>
  </si>
  <si>
    <t>Edge 91z has a VGA-in for use as an external monitor.  HP does not.   Edge 91z has a standard VESA mount, the HP 7320 does not.  HP has native USB 3.0 support, the Edge 91z does not.</t>
  </si>
  <si>
    <t>508 x 220 x 406.9 mm</t>
  </si>
  <si>
    <t>13.4 lbs / 6.1 kg</t>
  </si>
  <si>
    <t>120W (87%)</t>
  </si>
  <si>
    <t>2nd Generation Intel® Core™ i3
Intel Pentium Dual Core
Intel Celeron</t>
  </si>
  <si>
    <t>20"</t>
  </si>
  <si>
    <t>Energy Star, EPEAT Silver</t>
  </si>
  <si>
    <t>1600x900</t>
  </si>
  <si>
    <t>23 x 8.66 x 18.58 in 
584 x 220 x 472 mm</t>
  </si>
  <si>
    <t>All or None</t>
  </si>
  <si>
    <t>Yes (v1.2)</t>
  </si>
  <si>
    <t>Windows 7  Professional 32/64
Windows 7 Ultimate 64
Windows 7 Home Premium 64</t>
  </si>
  <si>
    <t>26 lbs / 11.8kg</t>
  </si>
  <si>
    <t>M90z has a VGA-in for use as an external monitor.  HP 8200 does not.   M90z touchscreen is an option  HP 8200 has no touchscreen   M90z has a standard VESA mount, the HP 8200 does not.</t>
  </si>
  <si>
    <t>M77 MT</t>
  </si>
  <si>
    <t>M77 SFF</t>
  </si>
  <si>
    <t>AMD 980G</t>
  </si>
  <si>
    <t>414 x 175 x 442 mm</t>
  </si>
  <si>
    <t>99.7 x 337 x 369 mm</t>
  </si>
  <si>
    <t>11kg</t>
  </si>
  <si>
    <t>320W (90%)
280W
280W (85%)</t>
  </si>
  <si>
    <t>240W
240W (85%)</t>
  </si>
  <si>
    <t>Sempron/ Athlon X2/ Athlon X3/ Athlon X4/ Phenom™ X4/ Phenom™ X6</t>
  </si>
  <si>
    <t>Phenom™ X2/ Phenom™ X3</t>
  </si>
  <si>
    <t>SATA 6.0/s 7200rpm</t>
  </si>
  <si>
    <t>ATI Radeon™ HD 4250</t>
  </si>
  <si>
    <t>Windows 7 Professional 32/64 bit
Windows 7 Home Premium 32/64 bit 
Windows 7 Home Basic 32 bit
Windows XP Professional downgrade Windows 7
Linux (Certified)</t>
  </si>
  <si>
    <t>Broadcom BCM5761 Gigabit w/ DASH 1.1 onboard</t>
  </si>
  <si>
    <t>M77 has the AMD 980G chipset with higher end processor support than the Dell 580 and the HP 6005.   The M77 suports SATA 3.0 (6Gb/sec) drives, Dell 580 and HP 6005 do not.</t>
  </si>
  <si>
    <t>Lenovo M75e/M77</t>
  </si>
  <si>
    <t>7000mAh</t>
  </si>
  <si>
    <t>2MP Front
3MP Back</t>
  </si>
  <si>
    <t>QNX</t>
  </si>
  <si>
    <t>9 hrs</t>
  </si>
  <si>
    <t>Only on 3G models.  No Micro SD on WiFi models</t>
  </si>
  <si>
    <t>No USB or HDMI on main unit.  Micro SD only on 3G/4G units, not on WiFi models.Uses proprietary charging cable, not micro-USB.</t>
  </si>
  <si>
    <t>Lenovo M71z</t>
  </si>
  <si>
    <t>HP Omni Pro 110</t>
  </si>
  <si>
    <t>Lenovo A70z</t>
  </si>
  <si>
    <t>Intel G41 Express</t>
  </si>
  <si>
    <t>16 x 20 x 8.6 in
407 x 508 x 220 mm</t>
  </si>
  <si>
    <t>16.8 lbs / 7.6 kg</t>
  </si>
  <si>
    <t>Intel Core 2 Duo
Intel Pentium Dual Core
Intel Celeron</t>
  </si>
  <si>
    <t>Realtek RTL8111E Gigabit</t>
  </si>
  <si>
    <t>2 Side / 4 Rear</t>
  </si>
  <si>
    <t>Windows 7  Professional 32/64
Windows 7 Home Basic 64
FreeDOS</t>
  </si>
  <si>
    <t>0.3MP</t>
  </si>
  <si>
    <t>A70z has an option for a Serial port, the HP110 does not.  M90z has a standard VESA mount, the HP 8200 does not.  A70z has USB port disable, the HP110 does not.  The A70z has a 1.3MP camera, the HP110 has a 0.3MP camera.</t>
  </si>
  <si>
    <t>Fujitsu lists their MIL Spec tests as 8 separate items, but in 2 cases they are subsets of the same standard, so the actual number is 6 distict standards passed.   ThinkPad Tablet has IPS screens, Fujitsu does not.   ThinkPad outdoor screen is Gorilla Glass, Fujitsu does not have this. Fujitsu has HDMI, ThinkPad has DisplayPort, which is more flexible (can support DisplayPort, HDMI, DVI and VGA monitors with the appropriate adapters/dongles).  ThinkPad X220t is lighter than the T901.  The ThinkPad X220t can use the slice battery to extend the battery life to 17:48, T901 max stated battery life is 10:40 with their modular bay battery.</t>
  </si>
  <si>
    <t>Gigabit (Realtek RTL8111E-VB)</t>
  </si>
  <si>
    <t>Based on CPU (Intel Integrated)</t>
  </si>
  <si>
    <t>2 Side/ 4 Rear/ 4 Internal</t>
  </si>
  <si>
    <t xml:space="preserve">Lenovo ThinkVantage Toolbox
Desktop Power Manager
ThinkVantage System Update 
ThinkVantage Rescue and Recovery
</t>
  </si>
  <si>
    <t>ES5.0, EPEAT Gold, Greenguard, TCO Edge</t>
  </si>
  <si>
    <t>HP Compaq 6200 Pro MT</t>
  </si>
  <si>
    <t>HP Compaq 6200 Pro SFF</t>
  </si>
  <si>
    <t>M81</t>
  </si>
  <si>
    <t xml:space="preserve">Intel Q65 Express </t>
  </si>
  <si>
    <t>14.9 x 7.0 x 17.0 in 
(377 x 177 x 431 mm)</t>
  </si>
  <si>
    <t>4.0 x 13.3 x 14.9 in
(100 x 338 x 379 mm)</t>
  </si>
  <si>
    <t>16.7 lb (7.6 kg)</t>
  </si>
  <si>
    <t>20.5 lb (9.3 kg)</t>
  </si>
  <si>
    <t>240W (90% optional)</t>
  </si>
  <si>
    <t>320W (90% optional)</t>
  </si>
  <si>
    <t>HP Power Assistant
HP Vison Diagnostics</t>
  </si>
  <si>
    <t xml:space="preserve">ThinkCentre states "up to 42% Post Consumer Recycled Plastic"  HP makes no claims here.   ThinkCentre can disable each individual USB port, HP can only do front/back or all/none.   Useful to be able to disable selected ports when not needed to avoid data leaks/introduction of malware.
ThinkCentre has Rescue and Recovery, Power Manager, etc included. ThinkCentre can support Hardware Password Manager for BIOS password control  </t>
  </si>
  <si>
    <t>HP 505B MT</t>
  </si>
  <si>
    <t>HP Compaq 4000 Pro SFF</t>
  </si>
  <si>
    <t>M71e</t>
  </si>
  <si>
    <t>Intel B43 Express</t>
  </si>
  <si>
    <t>3.95 x 13.30 x 14.9 in
100 x 338 x 378.5 mm</t>
  </si>
  <si>
    <t>16.72 lb
7.6 kg</t>
  </si>
  <si>
    <t>Celeron / Pentium  Dual Core/ Core 2 Duo/ Core 2 Quad</t>
  </si>
  <si>
    <t>Intel® 82567V GbE</t>
  </si>
  <si>
    <t>Intel® Graphics Media Accelerator 4500 (integrated)</t>
  </si>
  <si>
    <t>4 Front/ 4 Rear</t>
  </si>
  <si>
    <t>28.2 dB</t>
  </si>
  <si>
    <t>HP Pro 3400 MT</t>
  </si>
  <si>
    <t>14.49 x 6.50 x 15.31 in
368x 165 x 389mm</t>
  </si>
  <si>
    <t>15.28 lbs ~15.83 lbs
6.932 kg ~7.18 kg</t>
  </si>
  <si>
    <t>2nd Generation Intel® Core™ i7
2nd Generation Intel® Core™ i5
2nd Generation Intel® Core™ i3
Intel Pentium Dual Core
Intel Celeron Dual Core</t>
  </si>
  <si>
    <t xml:space="preserve">Realtek RTL8171E Gigabit </t>
  </si>
  <si>
    <t>5 x 2</t>
  </si>
  <si>
    <t>3 (Full Height)
1 Mini PCI</t>
  </si>
  <si>
    <t>Yes (5.1 audio out)</t>
  </si>
  <si>
    <t>2 Front/ 4 Rear/ 4 Internal</t>
  </si>
  <si>
    <t>Windows® 7 Professional 32/64
Windows® 7 Ultimate 64
Windows® 7 Home Premium 32/64
Windows® 7 Home Basic 32-bit
Windows® 7 Starter 32-bit
Free DOS</t>
  </si>
  <si>
    <t>30db</t>
  </si>
  <si>
    <t>3.95 x 13.30 x 14.90 in
100.3 x 337.8 x 378.5</t>
  </si>
  <si>
    <t>16.0 lb (7.26 kg)</t>
  </si>
  <si>
    <t>240W (89% optional)</t>
  </si>
  <si>
    <t>Sempron/ Athlon X2/ /Phenom X2 / Phenom™ X3 /Phenom™ X4</t>
  </si>
  <si>
    <t>HP Power Assistant
HP Vison Diagnostics
HP Client Automation Starter
HP SoftPaq Download Manager
HP Client Catalog for Microsoft SMS
HP Systems Software Manager</t>
  </si>
  <si>
    <t>29dB</t>
  </si>
  <si>
    <t>Viewsonic gTablet</t>
  </si>
  <si>
    <t>Viewsonic</t>
  </si>
  <si>
    <t>No IPS</t>
  </si>
  <si>
    <t>705g</t>
  </si>
  <si>
    <t>267 x 173 x 13.7 mm</t>
  </si>
  <si>
    <t>8 - 10 hrs</t>
  </si>
  <si>
    <t>3650mAh</t>
  </si>
  <si>
    <t>512 MB</t>
  </si>
  <si>
    <t>Headphone only, no external mic</t>
  </si>
  <si>
    <t>1.3MP Front
No Back Camera</t>
  </si>
  <si>
    <t>10.1" 5:3</t>
  </si>
  <si>
    <t>Viewsonic ViewPad 10</t>
  </si>
  <si>
    <t xml:space="preserve">Android 2.2 (Froyo) &amp; Win 7 </t>
  </si>
  <si>
    <t>875g</t>
  </si>
  <si>
    <t>4 hrs</t>
  </si>
  <si>
    <t>3200mAh</t>
  </si>
  <si>
    <t>Intel Pine Trail N455 1.66GHz</t>
  </si>
  <si>
    <t>2x USB full</t>
  </si>
  <si>
    <t>Only in Windows, not in Android</t>
  </si>
  <si>
    <t>No IPS Screen, older version of Android (2.2), No back camera, No Flash support.  Originally did not support app store, now states support, but unknown if store is the Android Market. Proprietary, non-standard desktop on Android</t>
  </si>
  <si>
    <t>Proprietary, not Android Market</t>
  </si>
  <si>
    <t>No IPS Screen, older version of Android (2.2), No back camera, No Flash support in Android. Thick, heavy, expensive.   No Android Market support. 4 hour battery life.  Some reviews report heat issues.</t>
  </si>
  <si>
    <t>Compaq 100B SFF</t>
  </si>
  <si>
    <t>M77/Edge 71</t>
  </si>
  <si>
    <t>AMD A45 FCH</t>
  </si>
  <si>
    <t>10.63 x10.60 x 3.94 in 
270 x 320 x 100 mm</t>
  </si>
  <si>
    <t>7.94 lb / 3.6 kg</t>
  </si>
  <si>
    <t>23.5dB</t>
  </si>
  <si>
    <t>65W</t>
  </si>
  <si>
    <t>AMD Dual-Core Processor E-350</t>
  </si>
  <si>
    <t>AMD Radeon™ HD 6310</t>
  </si>
  <si>
    <t>0 x 2</t>
  </si>
  <si>
    <t>Genuine Windows 7 Professional 64*
Genuine Windows 7 Home Basic 64*
Genuine Windows 7 Starter 32*
FreeDOS</t>
  </si>
  <si>
    <t>2 Front / 4 Rear</t>
  </si>
  <si>
    <t>This is a nettop (consumer) class device being marketed to SMB.   AMD defines the chipset and processor as mobile class devices. The benchmarks for this platform are comparable with Atom processors from Intel (performance is significantly below i3 and Celeron.   M77 and Edge 71 are listed as competitors.  M77 due to the 100B being an AMD platform and Edge 71 being Lenovo's entry SMB system, but the performance and capabilities of the 100B are much, much lower than either of these Lenovo systems.</t>
  </si>
  <si>
    <t>System x3100 M4</t>
  </si>
  <si>
    <t>TS130 / TS430</t>
  </si>
  <si>
    <t>13.91" H x 7.09" W x 15.96" D (in)
353.4 H x 180 W x 405.5 D (mm)</t>
  </si>
  <si>
    <t>12TB</t>
  </si>
  <si>
    <t>28.7 lbs / 13kg (max)</t>
  </si>
  <si>
    <t>300W (??%)
350W (??%)</t>
  </si>
  <si>
    <t>33.5 dB</t>
  </si>
  <si>
    <t>The 3100M4 has a higher listed max HDD capacity, but uses very expensive 3TB drives to reach 12TB total, not realistic in this class of server.  No SAS support and no storage upgradability or support for 2.5" drives</t>
  </si>
  <si>
    <t>Dell Streak 7</t>
  </si>
  <si>
    <t xml:space="preserve">7" </t>
  </si>
  <si>
    <t>WVGA (800 x 480)</t>
  </si>
  <si>
    <t>2780mAh</t>
  </si>
  <si>
    <t>Android 3.2 (Honeycomb)</t>
  </si>
  <si>
    <t>450g</t>
  </si>
  <si>
    <t xml:space="preserve">199.9 x 119.8 x 12.4 mm </t>
  </si>
  <si>
    <t>1.3MP Front
5MP Rear</t>
  </si>
  <si>
    <t>No IPS Screen, no onboard USB or HDMI.  USB only through proprietary cable, HDMI only though option dock.  Battery life is not quoted by Dell but reviews universally state poor battery life.  Low resolution.</t>
  </si>
  <si>
    <t>Dell Latitude ST</t>
  </si>
  <si>
    <t>Stated "WideViewing Angle", but not stated as IPS</t>
  </si>
  <si>
    <t>816g (non 3G models)</t>
  </si>
  <si>
    <t>270 x 186 x 15 mm</t>
  </si>
  <si>
    <t>Intel Atom Z670 1.5GHz Single Core</t>
  </si>
  <si>
    <t>128GB SSD</t>
  </si>
  <si>
    <t>1x USB full</t>
  </si>
  <si>
    <t>v4.0</t>
  </si>
  <si>
    <t>6 hrs</t>
  </si>
  <si>
    <t>Windows 7 (Home Prem, Pro, Ultimate)</t>
  </si>
  <si>
    <t>TPM v1.2 chip</t>
  </si>
  <si>
    <t>Vostro 1440, 1540</t>
  </si>
  <si>
    <t>Lattitude 2120</t>
  </si>
  <si>
    <t>Vostro 3350, 3450,3550, V131</t>
  </si>
  <si>
    <t>Precision M4600</t>
  </si>
  <si>
    <t>Precision M6600</t>
  </si>
  <si>
    <t>Optiplex 790 MT</t>
  </si>
  <si>
    <t>Optiplex 790 DT</t>
  </si>
  <si>
    <t>Optiplex 790 SFF</t>
  </si>
  <si>
    <t>Lenovo M81</t>
  </si>
  <si>
    <t>Optiplex 790 USFF</t>
  </si>
  <si>
    <t>14.17 x 6.89 x 16.42 in
36.0 x 17.5 x 41.7 cm</t>
  </si>
  <si>
    <t>19.55 lb
8.87 kg</t>
  </si>
  <si>
    <t>14.17 x 4.02 x 16.14 in
36.0 x 10.2 x 41.0 cm</t>
  </si>
  <si>
    <t>16.67 lb
7.56 kg</t>
  </si>
  <si>
    <t>11.42 x 3.65 x 12.28 in
29.0 x 9.26 x 31.2 cm</t>
  </si>
  <si>
    <t>12.57 lb
5.70 kg</t>
  </si>
  <si>
    <t>9.32 x 2.56 x 9.44 in
23.67 x 6.5 x 24.0 cm</t>
  </si>
  <si>
    <t>7.20 lb
3.27 kg</t>
  </si>
  <si>
    <t>1 (Half Height)</t>
  </si>
  <si>
    <t>2 (Half Height)
(1 wired as x4)</t>
  </si>
  <si>
    <t>1 PCIe Mini</t>
  </si>
  <si>
    <t>Not individual - in 3 groups</t>
  </si>
  <si>
    <t>26.5dB</t>
  </si>
  <si>
    <t>Windows®  7 Home Premium 32/64
Windows®  7  Professional 32/64
Windows®  7  Ultimate 32/64
FreeDOS</t>
  </si>
  <si>
    <t>Lenovo advantages - Hardware Password Manager, Individual USB port disable.   All M81 support optional eSATA, Dell 790 does not.  M81 MT &amp; SFF support optional parallel by cable.  Dell 790 only supports parallel option by PCIe card.   Dell has DT and USFF in the 790 line, Lenovo does not have for M81.</t>
  </si>
  <si>
    <t>HP Slate 2</t>
  </si>
  <si>
    <t>Windows 7 (Home Prem, Pro)</t>
  </si>
  <si>
    <t>8.9" 5:3</t>
  </si>
  <si>
    <t>690g</t>
  </si>
  <si>
    <t>234 x 150 x 15 mm</t>
  </si>
  <si>
    <t>64 GB SSD</t>
  </si>
  <si>
    <t>v 4.0</t>
  </si>
  <si>
    <t>Windows applications</t>
  </si>
  <si>
    <t>0.3MP Front
3MP Back</t>
  </si>
  <si>
    <t>Win 7 based tablet with 6 hour batery life.  Thicker than ThinkPad Tablet.  Win 7 performance on single-core Atom is likely to be slow.</t>
  </si>
  <si>
    <t>Win 7 based tablet with 6 hour batery life.  Thicker and heavier than ThinkPad Tablet. Win 7 performance on single-core Atom is likely to be slow.</t>
  </si>
  <si>
    <t>Panasonic ToughPad A1</t>
  </si>
  <si>
    <t>Support for external USB keyboards and mice. Custom imaging, Active Directory integration, user data and SD card encryption.   Availability of 3yr warranty (on-site optional), 3yr Accidental Damage Protection, 3yr Priority Tech Support.</t>
  </si>
  <si>
    <t>10.1" 4:3</t>
  </si>
  <si>
    <t>Not IPS, but stated as "daylight readable"</t>
  </si>
  <si>
    <t>LED (500 nits)</t>
  </si>
  <si>
    <t>Anti-reflective and anti-glare treatments</t>
  </si>
  <si>
    <t>955g</t>
  </si>
  <si>
    <t>10 hrs</t>
  </si>
  <si>
    <t>External dock available (with Ethernet)</t>
  </si>
  <si>
    <t>Magnesium and ABS</t>
  </si>
  <si>
    <t>Encrypt full device and SD Card
Hardware encryption chip</t>
  </si>
  <si>
    <t>Marvell 1.2Ghz Dual Core</t>
  </si>
  <si>
    <t>Yes (Through Panasonic Mobile Device Management)</t>
  </si>
  <si>
    <t>Panasonic Mobile Device Management</t>
  </si>
  <si>
    <t>LANDesk management of security, ports, system config</t>
  </si>
  <si>
    <t>4590mAh</t>
  </si>
  <si>
    <t>267 x 210.8 x 17 mm</t>
  </si>
  <si>
    <t>275 x 170 x 16.5 mm</t>
  </si>
  <si>
    <t>6
(Dust, Vibration, High/Low Temperature, Altitude, Thermal Shock)
Also IP65 Ingress Cert. Drop rated to 4ft.</t>
  </si>
  <si>
    <t>Includes Kensington lock slot.  FIPS compliant.  Sealed port cover.  3 year base warranty.</t>
  </si>
  <si>
    <t xml:space="preserve">The Panasonic ToughPad A1 has significant advantages over most tablets in the market, but at a cost.   The MSRP is $1299.
10 hr battery life is stated, but is qualified as being tested at 100 nits of brightness.  Battery life at full brightness will certainly be lower.  1 base model with 16GB, no 32 or 64GB model.  Car/wall mounting solutions available from Havis.  </t>
  </si>
  <si>
    <t>AuthenTec QuickSec VPN, McAfee</t>
  </si>
  <si>
    <t>Android Market, stated intent to launch unique app store.</t>
  </si>
  <si>
    <t>Optiplex 390 MT</t>
  </si>
  <si>
    <t>Optiplex 390 DT</t>
  </si>
  <si>
    <t>Optiplex 390 SFF</t>
  </si>
  <si>
    <t>Lenovo M71e</t>
  </si>
  <si>
    <t>2nd Generation Intel® Core™ i5
2nd Generation Intel® Core™ i3
Intel Pentium Dual Core</t>
  </si>
  <si>
    <t>11.4 x 3.7 x 12.3 in 
29.0 x 9.3 x 31.2 cm</t>
  </si>
  <si>
    <t>19.55 lb (min)
8.87 kg (min)</t>
  </si>
  <si>
    <t>16.67 lb (min)
7.56 kg (min)</t>
  </si>
  <si>
    <t>12.57 lb (min)
5.7 kg (min)</t>
  </si>
  <si>
    <t>Integrated Realtek</t>
  </si>
  <si>
    <t>2 x 4</t>
  </si>
  <si>
    <t>Optional in ODD Bay</t>
  </si>
  <si>
    <t>3 (Half Height)</t>
  </si>
  <si>
    <t>Option via PCIe Card</t>
  </si>
  <si>
    <t>23.7dB</t>
  </si>
  <si>
    <t>24.5dB</t>
  </si>
  <si>
    <t>26.1dB</t>
  </si>
  <si>
    <t>Lenovo advantages - Hardware Password Manager, Individual USB port disable.  M71e MT &amp; SFF support optional parallel and serial by cable.  Dell 390 only supports parallel option by PCIe card.   Dell has USFF in the 390 line, Lenovo does not have for M71e.</t>
  </si>
  <si>
    <t>M71z AIO</t>
  </si>
  <si>
    <t>Lenovo ThinkPad X130e</t>
  </si>
  <si>
    <t>Toshiba Thrive</t>
  </si>
  <si>
    <t>755g</t>
  </si>
  <si>
    <t>273 x 178 x 16 mm</t>
  </si>
  <si>
    <t>11 hrs</t>
  </si>
  <si>
    <t>8GB/16GB/32GB</t>
  </si>
  <si>
    <t>Yes (Full)</t>
  </si>
  <si>
    <t>No charging through Micro USB. Has user replacable battery.</t>
  </si>
  <si>
    <t>Touch</t>
  </si>
  <si>
    <t>Kaspersky Tablet Security</t>
  </si>
  <si>
    <t>HP Folio13</t>
  </si>
  <si>
    <t>ThinkPad X1 (Primary)
ThinkPad X220 (Secondary)</t>
  </si>
  <si>
    <t>3.3 lbs / 1.50 kg</t>
  </si>
  <si>
    <t>12.54 x 8.67 x 0.7 in
318.5 x 220.2 x 18 mm</t>
  </si>
  <si>
    <t>mSATA SSD only</t>
  </si>
  <si>
    <t>6 cell 59Wh (9:00)</t>
  </si>
  <si>
    <t>3.9 lbs. / 1.77 kg (w/ 6 cell)</t>
  </si>
  <si>
    <t>11.55 x 8.5 x 1.29
293.4 x 216.0 x 32.8 mm</t>
  </si>
  <si>
    <t>6 cell 62.4Wh (8:30)</t>
  </si>
  <si>
    <t>AMD Radeon HD 6310 / 6320
Intel HD 3000 / HD</t>
  </si>
  <si>
    <t>DDR3
1333Mhz</t>
  </si>
  <si>
    <t>2.5" SATA II 5400 rpm 500GB max / 7200 rpm 320GB max / 128GB max SSD</t>
  </si>
  <si>
    <t>Intel Huron River (ULV) / AMD Brazos</t>
  </si>
  <si>
    <t>Yes (1)</t>
  </si>
  <si>
    <t>Yes (select planars)</t>
  </si>
  <si>
    <t>Yes (select models)</t>
  </si>
  <si>
    <t>Ericsson F5521 (ROW)
Gobi 3000 (US)</t>
  </si>
  <si>
    <t>Stereo 2w x 2</t>
  </si>
  <si>
    <t>Midnight Black
Heatwave Red
Others via Special Bid (3K min)</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</si>
  <si>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  Rugged design specifically for education - rubber bumper, stronger ports, etc. Highly Customizable (colors, logos, asset tagging).</t>
  </si>
  <si>
    <t>HP Pavilion dm1z</t>
  </si>
  <si>
    <t>ThinkPad X130e</t>
  </si>
  <si>
    <t>11.6" HD</t>
  </si>
  <si>
    <t>1366 x 768 Glossy</t>
  </si>
  <si>
    <t>3.52 lb / 1.6 kg</t>
  </si>
  <si>
    <t>11.42 x 8.43 x .85 (f) / 1.2 (b) in.
290 x 214 x 21.6 mm</t>
  </si>
  <si>
    <t>6 cell  ??Wh  (9:30 hr)</t>
  </si>
  <si>
    <t>AMD Dual Core E-350 / E-450</t>
  </si>
  <si>
    <t>AMD Radeon HD 6310</t>
  </si>
  <si>
    <t xml:space="preserve">2.5" </t>
  </si>
  <si>
    <t xml:space="preserve">
 1 SD/MMC</t>
  </si>
  <si>
    <t>HP 3105m</t>
  </si>
  <si>
    <t>11.48 x 8.46 x .83 (f) / 1.21 (b) in. 
291.6 x 214.4 x 21 (f) / 30.7 (b) mm</t>
  </si>
  <si>
    <t>AMD Dual Core E-350</t>
  </si>
  <si>
    <t>2.5" SATA II 5400 or 7200 / 320GB Max</t>
  </si>
  <si>
    <t>Broadcom 802.11 b/g/n (1x1) + Bluetooth 3.0, Broadcom 802.11 a/b/g/n (2x2)</t>
  </si>
  <si>
    <t>Gobi 2/HP un2420 EV-DO/HSPA</t>
  </si>
  <si>
    <t>Acer TimelineX 1830T</t>
  </si>
  <si>
    <t>1366x768 Glossy</t>
  </si>
  <si>
    <t>3.09 lb / 1.4 kg</t>
  </si>
  <si>
    <t>11.22x 8.03 x 1.01 (f) / 1.1 (b) in.
285 x 204 x 25.7 (f) / 28.7 (b) mm</t>
  </si>
  <si>
    <t>6 cell 63Wh (5800 mAh) (8:00 hr)</t>
  </si>
  <si>
    <t>Intel Core i5</t>
  </si>
  <si>
    <t>Intel HD 128MB</t>
  </si>
  <si>
    <t>2.5" SATA II 5400 640GB Max</t>
  </si>
  <si>
    <t>No ?</t>
  </si>
  <si>
    <t>Intel Centrino b/g/n MIMO</t>
  </si>
  <si>
    <t>WWAN2, 10,: UMTS/HSPA at 850/900/1900/2100 MHz and quad-band GSM/GPRS/EDGE at 850/900/1800/1900 MHz, upgradable to 7.2 Mb/s HSDPA and 5.7 Mb/s HSUPA</t>
  </si>
  <si>
    <t>AMD A50M</t>
  </si>
  <si>
    <t>Lenovo advantages are demonstated build quality, TPM support, 8 MIL Specs, TrackPoint and TrackPad support vs touchpad only on HP, ThinkVantage Power Manager and other centrally manageable TVTs.</t>
  </si>
  <si>
    <t>ThinkPad X120e, X121e, X130e</t>
  </si>
  <si>
    <t>mini 3105m</t>
  </si>
  <si>
    <t>HD 1366x768  (??? nits)</t>
  </si>
  <si>
    <t>AMD DC E300 / E450
2nd Gen Core i3 Dual Core
Celeron</t>
  </si>
  <si>
    <t>Motorola Xoom 2</t>
  </si>
  <si>
    <t>603g</t>
  </si>
  <si>
    <t>253.9 x 173.6 x 8.8 mm</t>
  </si>
  <si>
    <t>Dual Core 1.2Ghz</t>
  </si>
  <si>
    <t>16/32GB</t>
  </si>
  <si>
    <t>No expandable storage, does have Gorilla Glass</t>
  </si>
  <si>
    <t xml:space="preserve">M90z has a VGA-in for use as an external monitor.  HP 9300 does not.   M90z has both TPM and vPro support for LE requirements.   HP 9300 does not support TPM or vPro.  M90z touchscreen is an option.  Customers who do not need it do not have to pay for it.   HP 9300 is touchscreen only.  No option to buy without it.   </t>
  </si>
  <si>
    <t>Only with optional adapter</t>
  </si>
  <si>
    <t>Macbook Air 13"</t>
  </si>
  <si>
    <t>2.96 lb / 1.35 kg</t>
  </si>
  <si>
    <t xml:space="preserve">12.8 x 8.94 x 0.11 - 0.68 in
325.1 x 227.1 x 2.8 - 17.3 mm
</t>
  </si>
  <si>
    <t>6 MIL 810-G
Drop, Vibration, Dust, Humidity, Altitude and High temperature</t>
  </si>
  <si>
    <t>HP will tout smart card.  Counter with Lenovo's demonstated build quality, extra HDD protection, enhanced spill resistance (video available on YouTube), and thermal performance.  X220t can support smart card in the 54mm Express card slot. Plus, Lenovo is slightly lighter and thinner.  The 2760p has 6 MIL specs to Lenovo's 8 MIL specs.  These may make a difference to your customer.  Also, docking is not common with other HP systems.  X220t docking is common with the X220.  The X220t has much longer maximum battery life with 6 cell and slice.</t>
  </si>
  <si>
    <t>WXGA wide viewing angle, anti-glare
Optional Outdoor View</t>
  </si>
  <si>
    <t>mini 5103/1104</t>
  </si>
  <si>
    <t>ProBook 4330s , 4335s</t>
  </si>
  <si>
    <t>Probook 6360b, 6460b, 6465b,6560b, 6565b</t>
  </si>
  <si>
    <t>ProBook 4730s</t>
  </si>
  <si>
    <t>4.19 lbs / 1.90 kg (w/o optical)
4.46 lbs / 2.02 kg (w/ optical) (3 cell)
4.65 lbs / 2.11 kg (w/optical) (6 cell)
5.45 lbs / 2.47 kg (w/optical) (9 cell)</t>
  </si>
  <si>
    <t>4.94 lbs / 2.24 kg (w/optical) (4 cell)
5.14 lbs / 2.33 kg (w/optical) (6 cell)
5.47 lbs / 2.48 kg (w/optical) (9 cell)</t>
  </si>
  <si>
    <t>4.60 lbs / 2.09 kg (w/ optical) (4 cell)
4.79 lbs / 2.17 kg (w/ optical) (6 cell)
5.17 lbs / 2.35 kg (w/ optical) (9 cell)</t>
  </si>
  <si>
    <t>4.85 lbs. / 2.2 kg (w/optical) (6 cell)
5.2 lbs / 2.36 kg (w/optical) (9 cell)</t>
  </si>
  <si>
    <t>Edge 91 Tower</t>
  </si>
  <si>
    <t>Intel B65 Express</t>
  </si>
  <si>
    <t>392 x 160 x 355 mm</t>
  </si>
  <si>
    <t>6.5Kg</t>
  </si>
  <si>
    <t>280W Manual Switch</t>
  </si>
  <si>
    <t>PC3-10600 - 1333-MHz DDR3</t>
  </si>
  <si>
    <t>SATA 3.0 7200RPM</t>
  </si>
  <si>
    <t>2 (int 3.5") (only 1 drive supported)</t>
  </si>
  <si>
    <t>2 front / 6 rear / 2 internal</t>
  </si>
  <si>
    <t>Yes  (Toolless Entry)</t>
  </si>
  <si>
    <t>Win 7 Series
Windows XP
DOS</t>
  </si>
  <si>
    <t>Edge 91 SFF</t>
  </si>
  <si>
    <t>333 x 97 x 368 mm</t>
  </si>
  <si>
    <t>6Kg</t>
  </si>
  <si>
    <t>1 (int. 3.5)</t>
  </si>
  <si>
    <t>Dell Vostro 460</t>
  </si>
  <si>
    <t>Edge91</t>
  </si>
  <si>
    <t>H67 Express</t>
  </si>
  <si>
    <t>14.29 x 6.89 x 17.52 in (362.9 x 175 x 445 mm)</t>
  </si>
  <si>
    <t>24.74lb (11.22Kg)</t>
  </si>
  <si>
    <t>350W Manual Switch</t>
  </si>
  <si>
    <t>Gigabit Ethernet</t>
  </si>
  <si>
    <t>5x4</t>
  </si>
  <si>
    <t>4 front / 4 rear</t>
  </si>
  <si>
    <t>Dell Backup and Recovery Manager</t>
  </si>
  <si>
    <t>Ubuntu Desktop Edition
Win 7 Series</t>
  </si>
  <si>
    <t>DataSafe 2.0 Online Backup 2GB for 1 year
Trend Micro AV 15 mos.
Dell "My Business Toolkit"</t>
  </si>
  <si>
    <t>HP Pro6200</t>
  </si>
  <si>
    <t>14.9 x 7.0 x 17.0 in (377 x 177 x 4312 mm)</t>
  </si>
  <si>
    <t>320W Active</t>
  </si>
  <si>
    <t>Intel HD Integrated</t>
  </si>
  <si>
    <t>2 (int. 3.5")</t>
  </si>
  <si>
    <t>4 front / 6 rear</t>
  </si>
  <si>
    <t>Optional (Solenoid Lock/Hood Sensor)</t>
  </si>
  <si>
    <t>Windows 7 Home Basic Edition 32-bit
Windows 7 Home Premium Edition 32/64
Windows 7 Professional Edition 32/64
Windows 7 Ultimate Edition 32/64
FreeLnx
Windows XP Professional Edition
Windows Vista Enterprise Edition
Windows Vista Business
Windows Vista Home Basic
Windows 7 Enterprise Edition
Novell SUSE Linux Enterprise Desktop (Certified)
Red Hat Enterprise Linux 64 (Certified)</t>
  </si>
  <si>
    <t>4.0 x 13.3 x 14.9 in (100 x 338 x 379 mm)</t>
  </si>
  <si>
    <t>240W Active</t>
  </si>
  <si>
    <t>Yse</t>
  </si>
  <si>
    <t>Desktop replacement 17"</t>
  </si>
  <si>
    <t>ThinkPad X220, X1</t>
  </si>
  <si>
    <t>ThinkPad Edge E320 E420, E520 (325, 425, 525)</t>
  </si>
  <si>
    <t>Edge E220s</t>
  </si>
  <si>
    <t xml:space="preserve">Alienware M14x, M17x, </t>
  </si>
  <si>
    <t>Studio 17</t>
  </si>
  <si>
    <t>Latitude Tablet</t>
  </si>
  <si>
    <t>XPS 15, 17</t>
  </si>
  <si>
    <t>Aspire One</t>
  </si>
  <si>
    <t>Aspire S (consumer)</t>
  </si>
  <si>
    <t>TravelMate Timeline X 64xx, 65xx (vPro, Dock, TPM)</t>
  </si>
  <si>
    <t>TravelMate 84xx, 85xx (No vPro, TPM, some dock)</t>
  </si>
  <si>
    <t>Travelmate 47xx, 57xx</t>
  </si>
  <si>
    <t>Iconia Tab</t>
  </si>
  <si>
    <t>Aspire Ethos</t>
  </si>
  <si>
    <t>Aspire Ethos 18"</t>
  </si>
  <si>
    <t>Mini NB505</t>
  </si>
  <si>
    <t>Portege R830, Z830</t>
  </si>
  <si>
    <t>Tecra R840, R850</t>
  </si>
  <si>
    <t>Satellite Pro C650, Satellite L, P, R</t>
  </si>
  <si>
    <t>Tecra R850</t>
  </si>
  <si>
    <t>Thrive</t>
  </si>
  <si>
    <t>Qosimo F750</t>
  </si>
  <si>
    <t>Qosimo X775, Satellite L770, P770, C670</t>
  </si>
  <si>
    <t>Lifebook P701</t>
  </si>
  <si>
    <t>Lifebook P771, S761</t>
  </si>
  <si>
    <t>Lifebook LH531</t>
  </si>
  <si>
    <t>Lifebook E751</t>
  </si>
  <si>
    <t>Lifebook A531</t>
  </si>
  <si>
    <t>Celsius H910,H710</t>
  </si>
  <si>
    <t>T730, T731, T580, T901</t>
  </si>
  <si>
    <t>Lifebook AH531</t>
  </si>
  <si>
    <t>Lifebook NH751</t>
  </si>
  <si>
    <t>Lifebook S761</t>
  </si>
  <si>
    <t>Lifebook S751</t>
  </si>
  <si>
    <t>Stylistic Q550 Slate</t>
  </si>
  <si>
    <t>N150,NC110,NS310</t>
  </si>
  <si>
    <t>Series 9</t>
  </si>
  <si>
    <t>Series 6</t>
  </si>
  <si>
    <t>Series 4 (Docking, TPM, FPR)</t>
  </si>
  <si>
    <t>Series 2 (No docking, TPM FPR)</t>
  </si>
  <si>
    <t>Series 7</t>
  </si>
  <si>
    <t>2nd Gen Core i5 Dual Core 
2nd Gen Core i7 Dual Core</t>
  </si>
  <si>
    <t>ASUS Eee Pad Transformer Prime</t>
  </si>
  <si>
    <t>586g</t>
  </si>
  <si>
    <t>263 × 180.8 × 8.3mm</t>
  </si>
  <si>
    <t>12 hrs (18 w/dock)</t>
  </si>
  <si>
    <t>NVIDIA Tegra-3 Quad Core</t>
  </si>
  <si>
    <t>32GB/64GB</t>
  </si>
  <si>
    <t>1x 2.0 full only on dock</t>
  </si>
  <si>
    <t>8 MilSpecs</t>
  </si>
  <si>
    <t>1.2MP Front
8MP Back</t>
  </si>
  <si>
    <t>Portege Z830</t>
  </si>
  <si>
    <t>ThinkPad X1 (Gen 2)</t>
  </si>
  <si>
    <t>Portege Z830/Z835</t>
  </si>
  <si>
    <t>2.47 lbs / 1.12 kg</t>
  </si>
  <si>
    <t>8-cell (47Wh) (8:17)</t>
  </si>
  <si>
    <t xml:space="preserve">12.44 x 8.94 x 0.63 in
315.9 x 227 x 16 mm
</t>
  </si>
  <si>
    <t>Toshiba has a mono mic (no noise cancellation), LCD only opens 135 deg vs 180 for Thinkpad.  Has no mechanical wireless on/off switch, only software.  Much smaller trackpad than Thinkpad X1, Toshiba has no trackpoint.  Keyboard key travel is only 1mm.   Thermal intake is on the bottom of the system, susceptable to blockage when used on lap, system has sticker on bottom which states "AVOID PROLONGED CONTACT TO PREVENT HEAT INJURY TO SKIN".   Listed as spill resistant keyboard, but no drain holes.
ThinkPad has 8 MilSpecs, noise cancelling array microphone (better VoIP experience).</t>
  </si>
  <si>
    <t>No Memory upgradability, 4GB only.   No native ethernet port, ethernet only supported through a dongle.   Processors are ULV, not normal voltage.  Built in camera is VGA vs 720p in X1.  X1 has 8 MilSpecs, Mac has none. X1 supports vPro, Mac does not.  MBA has mono analog mic (no noise cancellation), no TPM, no vPro. MBA advantage: 1 Thunderbolt port, Battery life.</t>
  </si>
  <si>
    <t>Ericsson F5321gw</t>
  </si>
  <si>
    <t>HD (1366x768) (??? nits) TruBright glossy (Z835)
HD (1366x768) (??? nits) anti-glare (Z830)</t>
  </si>
  <si>
    <t>HD (200 nits) BrightView</t>
  </si>
  <si>
    <t>Intel Centrino Wireless-N1030 802.11b/g/n</t>
  </si>
  <si>
    <t>Al top / Mg bottom</t>
  </si>
  <si>
    <t>DDR3 1066Mhz</t>
  </si>
  <si>
    <t>6 cell  55Wh  (9:30 hr)</t>
  </si>
  <si>
    <t>Dell XPS13</t>
  </si>
  <si>
    <t>HD (1366x768) "Truelife" with Gorilla Glass</t>
  </si>
  <si>
    <t>2.99 lbs. / 1.36 kg</t>
  </si>
  <si>
    <t>12.4 x 8.1 x 0.24 - 0.71 in
316 x 205 x 6-18 mm</t>
  </si>
  <si>
    <t>6 cell 47Wh (8:53 hours) (Sealed)</t>
  </si>
  <si>
    <t>2nd Gen Core i5 (2467M)
2nd Gen Core i7 (2637M)</t>
  </si>
  <si>
    <t>128GB / 256GB SSD</t>
  </si>
  <si>
    <t>Intel QS67</t>
  </si>
  <si>
    <t>Yes v1.2</t>
  </si>
  <si>
    <t>No (USB port rep)</t>
  </si>
  <si>
    <t>Multi Touch Touch Pad (Glass)</t>
  </si>
  <si>
    <t>Brushed Aluminium (top)
Carbon Fibre (bottom)</t>
  </si>
  <si>
    <t>720p (1.3MP)</t>
  </si>
  <si>
    <t>TBD</t>
  </si>
  <si>
    <t>UltraBook</t>
  </si>
  <si>
    <t>XPS 13</t>
  </si>
  <si>
    <t>soldered</t>
  </si>
  <si>
    <t>Subcard Type SSD</t>
  </si>
  <si>
    <t>1 USB 2.0 / 1 USB 3.0</t>
  </si>
  <si>
    <t>No.  Requires Dongle</t>
  </si>
  <si>
    <t>No. But miniDP supports HDMI native with options cable</t>
  </si>
  <si>
    <t xml:space="preserve">Yes </t>
  </si>
  <si>
    <t xml:space="preserve"> USB3 port replicator only</t>
  </si>
  <si>
    <t>Intel WLAN 2x2
No WiMax</t>
  </si>
  <si>
    <t>Half Mini Card                                                                     Ericsson    HSPA+ 21Mbp</t>
  </si>
  <si>
    <t>Backlit</t>
  </si>
  <si>
    <t xml:space="preserve">CFRP+GFRP
Mg-Al
</t>
  </si>
  <si>
    <t>Premium 720p with High Dynamic Range</t>
  </si>
  <si>
    <t>Stereo w/ Dolby Home Theater v4</t>
  </si>
  <si>
    <t>14.1" 16:9</t>
  </si>
  <si>
    <t xml:space="preserve">HP only has one DIMM slot w/ 4GB Max., Styrofoam packaging (2/4 EPEAT on packaging), No WWAN, no dual digital mic, so no active noise cancellation, and mic is located directly next to the side of the keyboard.  No FPR, no vPro, no mechanical wireless off/on switch, s/w only.  </t>
  </si>
  <si>
    <t>Does not have RapidCharge, Limited expandability - no memory slots, no media card reader, double box with non-recyclable foam.
Dell advantages - Gorilla Glass screen, Has external battery level indicator (press a button to see charge level)</t>
  </si>
  <si>
    <t>Apple iPad (3rd Gen.)</t>
  </si>
  <si>
    <t>iOS 5.1</t>
  </si>
  <si>
    <t>QXGA (2048x1536)</t>
  </si>
  <si>
    <t>652g / 1.44lb (WiFi)
662 / 1.46 lb (4G)</t>
  </si>
  <si>
    <t>241.2 x 185.7 x 9.4mm</t>
  </si>
  <si>
    <t>11,666mAh (42.5Wh)</t>
  </si>
  <si>
    <t>Apple A5x (?G\Hz)</t>
  </si>
  <si>
    <t>Only through option dongle (USB 2.0)</t>
  </si>
  <si>
    <t>4G (LTE)</t>
  </si>
  <si>
    <t>0.3MP Front
5.0MP Back</t>
  </si>
  <si>
    <t>Non widescreen aspect ratio. No on-board SD card expandability.</t>
  </si>
  <si>
    <t>iOS 5.0</t>
  </si>
  <si>
    <t>HP Folio 13</t>
  </si>
  <si>
    <t>X1</t>
  </si>
  <si>
    <t>OptiPlex 580 (M77)</t>
  </si>
  <si>
    <t>Vostro 260</t>
  </si>
  <si>
    <t>14" 16:9</t>
  </si>
  <si>
    <t>DDR3 1600MHz</t>
  </si>
  <si>
    <t>Panther Point HM76</t>
  </si>
  <si>
    <t>1 USB 3.0 / 3 USB 2.0 (1 powered)</t>
  </si>
  <si>
    <t>TPM  (select models)</t>
  </si>
  <si>
    <t>Intel WLAN, Thinkpad WLAN, No Wimax</t>
  </si>
  <si>
    <t>Gobi 3000
Ericsson HSPA</t>
  </si>
  <si>
    <t>Textured ABS</t>
  </si>
  <si>
    <t>Low Light 720p</t>
  </si>
  <si>
    <t>Stereo w/ Dolby Advanced Audio v2</t>
  </si>
  <si>
    <t>Think Pad L430</t>
  </si>
  <si>
    <t>15" 16:9</t>
  </si>
  <si>
    <t>Think Pad L530</t>
  </si>
  <si>
    <t>mini</t>
  </si>
  <si>
    <t>Yes / Select Models (slide)</t>
  </si>
  <si>
    <t>Yes/Select Models</t>
  </si>
  <si>
    <t>Yes/Discrete TPM</t>
  </si>
  <si>
    <t>Gobi 3000/4000
Ericsson HSPA</t>
  </si>
  <si>
    <t>ThinkLight, optional backlight</t>
  </si>
  <si>
    <t>Hybrid CRCF/GF Top
CFRP Bottom</t>
  </si>
  <si>
    <t>ThinkPad T430</t>
  </si>
  <si>
    <t>Yes/ select models</t>
  </si>
  <si>
    <r>
      <t>Yes, Select Models</t>
    </r>
    <r>
      <rPr>
        <b/>
        <sz val="8"/>
        <color indexed="12"/>
        <rFont val="Arial"/>
        <family val="2"/>
      </rPr>
      <t xml:space="preserve">
</t>
    </r>
    <r>
      <rPr>
        <sz val="8"/>
        <rFont val="Arial"/>
        <family val="2"/>
      </rPr>
      <t xml:space="preserve">1.Gobi 4k LTE VzW/HSPA
2.Gobi 3K 14.4Mbps/HSPA
3.HSPA+ 21Mbps 
4.Leadcore 5740 </t>
    </r>
    <r>
      <rPr>
        <b/>
        <sz val="8"/>
        <rFont val="Arial"/>
        <family val="2"/>
      </rPr>
      <t xml:space="preserve">
</t>
    </r>
  </si>
  <si>
    <t>Hybrid CRFP
Magnesium</t>
  </si>
  <si>
    <t>ThinkPad T430s</t>
  </si>
  <si>
    <t>2 USB 3.0</t>
  </si>
  <si>
    <t>Yes/Select Models do not support  preboot authentication</t>
  </si>
  <si>
    <t>Intel Centrino Wireless-N 2230(2x2 BGN &amp;BT4.0) ,
ThinkPad a/b/g/n Wireless BT Combo (2x2 ABGN &amp; BT4.0)
ThinkPad b/g/n Wireless BT Combo (1x1 BGN &amp; BT4.0)</t>
  </si>
  <si>
    <t xml:space="preserve">Yes, Select Models
Ericsson HSPA+ 21Mbps </t>
  </si>
  <si>
    <t>Aluminum Top 
GFRP Bottom Frame, Aluminum door</t>
  </si>
  <si>
    <t>DDR3 1600 MHz</t>
  </si>
  <si>
    <t>Hybrid CF/GF Top
GFRP Bottom</t>
  </si>
  <si>
    <t>DDR3 1600 Mhz</t>
  </si>
  <si>
    <t>Yes/select models</t>
  </si>
  <si>
    <t>Thinkpad b/g/n (1x1)
Intel Centrino Advanced-N 6205 (2x2 AGN)
Intel Centrino Ultimate-N 3000 (3x3 AGN)</t>
  </si>
  <si>
    <t>Hybrid CF/GF
GFRP</t>
  </si>
  <si>
    <t>3.92 lbs</t>
  </si>
  <si>
    <t>293.4mm x 216mm x 32.3mm</t>
  </si>
  <si>
    <t>6 cell - 63 Wh</t>
  </si>
  <si>
    <t>i3, Celeron, AMD</t>
  </si>
  <si>
    <t>Intel HD &amp; HD 3000
AMD Radeon HD 7340 &amp; 6310</t>
  </si>
  <si>
    <t>DDR3 1600Mhz</t>
  </si>
  <si>
    <t>Intel HM70</t>
  </si>
  <si>
    <t>TPM (select planars)</t>
  </si>
  <si>
    <t>USB dock</t>
  </si>
  <si>
    <t>Intel/Thinkpad WLAN , No Wimax</t>
  </si>
  <si>
    <t>ABS - Paint</t>
  </si>
  <si>
    <t>Intel Ivy Bridge</t>
  </si>
  <si>
    <t>2 slots</t>
  </si>
  <si>
    <t>Ultrabase</t>
  </si>
  <si>
    <t>1 USB 2.0 / 2 USB 3.0</t>
  </si>
  <si>
    <t>Select Models</t>
  </si>
  <si>
    <t>Mg+PCABS</t>
  </si>
  <si>
    <t>ThinkPad T430u</t>
  </si>
  <si>
    <t>ThinkPad T530</t>
  </si>
  <si>
    <t>ThinkPad W530</t>
  </si>
  <si>
    <t>ThinkPad X131e</t>
  </si>
  <si>
    <t>ThinkPad X230</t>
  </si>
  <si>
    <t xml:space="preserve"> --- 2012 Products ---</t>
  </si>
  <si>
    <t xml:space="preserve"> --- 2011 Products ---</t>
  </si>
  <si>
    <t>6 cell - 42.3 Wh (7:18)
4 cell Rapid Charge - 39 Wh
+ 3 cell 31.3Wh bay battery (12:36)</t>
  </si>
  <si>
    <t>6 cell - 56.1 Wh (9:06)
9 cell - 93.6 Wh (15:18)
+9 cell slice - 93.6 Wh (30:36)</t>
  </si>
  <si>
    <t>6 cell - 56.1 Wh (9:42)
9 cell - 93.6 Wh (16:12)
+9 cell slice - 93.6 Wh (32:30)</t>
  </si>
  <si>
    <t>MS Lync Certification</t>
  </si>
  <si>
    <t>ThinkPad X230 Tablet</t>
  </si>
  <si>
    <t>9.5mm 2.5" SATA II HDD
7mm 2.5" SATA II HDD
7mm 2.5" SATA III SSD</t>
  </si>
  <si>
    <t>9.5mm 2.5" SATA II HDD
7mm 2.5" SATA III SSD</t>
  </si>
  <si>
    <t>7mm 2.5" SATA II HDD
7mm 2.5" SATA III SSD</t>
  </si>
  <si>
    <t>6 cell - 56.1 Wh (8:12)
9 cell - 93.6 Wh (13:30)</t>
  </si>
  <si>
    <t>6 cell - 56.1 Wh (8:06)
9 cell - 93.6 Wh (13:18)</t>
  </si>
  <si>
    <t>Thunderbolt option on i7 processor models only</t>
  </si>
  <si>
    <t>ThinkServer RD530</t>
  </si>
  <si>
    <t>Intel Patsburg – J (C60x)</t>
  </si>
  <si>
    <t>1U Rack</t>
  </si>
  <si>
    <t xml:space="preserve">1.7" H x 17.2" W x 28.4" D (in)
43.6 H x 436 W x 720.6 D (mm) </t>
  </si>
  <si>
    <t>320GB</t>
  </si>
  <si>
    <t xml:space="preserve">DDR3-1333  RDIMM and LV RDIMM </t>
  </si>
  <si>
    <t>4x 3.5” SATA/SAS</t>
  </si>
  <si>
    <t>8TB SATA / 2.4TB SAS</t>
  </si>
  <si>
    <t>7.2TB SAS</t>
  </si>
  <si>
    <t>ThinkServer RAID500 adapter (RAID 0/1/10) w/ Upgrade KEY (RAID 5/50) 
ThinkServer RAID700 adapter (RAID 0/1/10/5/6/50/60) w/ Battery</t>
  </si>
  <si>
    <t>ThinkServer RD630</t>
  </si>
  <si>
    <t>2U Rack</t>
  </si>
  <si>
    <t>3.45" x 17.4" W x 28.4" D (in)
87.6 H x 442 W x 720.6 D (mm)</t>
  </si>
  <si>
    <t>8x 3.5" SATA/SAS</t>
  </si>
  <si>
    <t>16TB SATA / 4.8TB SAS</t>
  </si>
  <si>
    <t>16x 2.5" SAS</t>
  </si>
  <si>
    <t>14.4TB SAS</t>
  </si>
  <si>
    <t>Single - 2
Dual - 3</t>
  </si>
  <si>
    <t>Single - 1
Dual - 2</t>
  </si>
  <si>
    <t>HP DL360 G7</t>
  </si>
  <si>
    <t>RD530</t>
  </si>
  <si>
    <t>Intel® 5520 Chipset</t>
  </si>
  <si>
    <t>1.70" H x 16.78" W x 27.25" D (in)
432 H x 426 W x 692 D (mm)</t>
  </si>
  <si>
    <t>39.5lb / 17.92kg (max)</t>
  </si>
  <si>
    <t>4 x Gbe</t>
  </si>
  <si>
    <t>384GB</t>
  </si>
  <si>
    <t xml:space="preserve">DDR3-1333  RDIMM and UDIMM </t>
  </si>
  <si>
    <t>4TB SATA / 7.2TB SAS
see page 4: http://h18000.www1.hp.com/products/quickspecs/13598_na/13598_na.pdf</t>
  </si>
  <si>
    <t>Entry: RAID 0/1/1+0
Base: RAID 0/1/1+0/5/5+0
Performance: RAID 0/1/1+0/5/5+0
Efficiency: RAID 0/1/1+0</t>
  </si>
  <si>
    <t>4 (1 front/2 rear/1 internal (secure)</t>
  </si>
  <si>
    <t>Upgrade (not listed)</t>
  </si>
  <si>
    <t>460W (??%) / 1200W (page 20 http://h18000.www1.hp.com/products/quickspecs/13598_na/13598_na.pdf)</t>
  </si>
  <si>
    <t>Single: 27 dBA (bystander)
Dual: 33 dBA (bystander)</t>
  </si>
  <si>
    <t>Testing not complete</t>
  </si>
  <si>
    <t>HP DL380 G7</t>
  </si>
  <si>
    <t>RD630</t>
  </si>
  <si>
    <t xml:space="preserve">SFF Drives:
3.38" H x 17.54" W x 27.25" D in
859 H x 445.5 W x 692.2 D mm
LFF Drives:
3.38" H x 17.54" W x 29.25" D in
85.9 H x 445.5 W x 743 D mm </t>
  </si>
  <si>
    <t>60.0lb / 27.27kg (max)</t>
  </si>
  <si>
    <t>16TB SATA / 12.8TB SAS
18TB SAS w/ optional LFF cage</t>
  </si>
  <si>
    <t>RAID 6/ 6+0/ 5/ 5+0/ 1+0/ 0</t>
  </si>
  <si>
    <t>5 (2 front/2 rear/1 internal)</t>
  </si>
  <si>
    <t>460W or 750W (??%)</t>
  </si>
  <si>
    <t>Single: 22 dBA
Dual: 28 dBA</t>
  </si>
  <si>
    <t>IBM X3550 M3</t>
  </si>
  <si>
    <t>1.7" H x 17.3" W x 28.0" D in
43 H x 440 W x 711 D mm</t>
  </si>
  <si>
    <t>35.1lb / 15.9kg (max)</t>
  </si>
  <si>
    <t>288GB</t>
  </si>
  <si>
    <t>8x 2.5” (SFF -?) SATA/SAS</t>
  </si>
  <si>
    <t>8TB SATA/SAS</t>
  </si>
  <si>
    <t>none listed</t>
  </si>
  <si>
    <t>RAID -0/ -1/ -10 (opt. -5/ -50)</t>
  </si>
  <si>
    <t>4 (2 front/2 rear)</t>
  </si>
  <si>
    <t>Yes (slides kit)</t>
  </si>
  <si>
    <t>460W (??%) / 675W (??%) / 675W HE (90%)</t>
  </si>
  <si>
    <t>IBM X3650 M3</t>
  </si>
  <si>
    <t>3.36" H x 17.5" W x 27.5" in
85 H x 443 W x 698 D mm</t>
  </si>
  <si>
    <t>65lb / 29.6kg (max)</t>
  </si>
  <si>
    <t>2x GbE (+2 opt)</t>
  </si>
  <si>
    <t>4x 2.5" SATA/SAS</t>
  </si>
  <si>
    <t>4TB SATA / 3.6TB SAS
8TB SATA / 7.2TB SAS</t>
  </si>
  <si>
    <t>16x 2.5" SATA/SAS</t>
  </si>
  <si>
    <t>16TB SATA / 14.4TB SAS</t>
  </si>
  <si>
    <t>RAID 0/ 1/ 1E (Opt. 5/ 10/ 50/ 6/ 60)</t>
  </si>
  <si>
    <t>1 PCI-X 64/133</t>
  </si>
  <si>
    <t>Dell R610</t>
  </si>
  <si>
    <t>1.7" H x 16.7" W x 29" D in
43 H x 424 W x 737.3 mm</t>
  </si>
  <si>
    <t>39lb / 17.69kg (max)</t>
  </si>
  <si>
    <t>4x Gbe</t>
  </si>
  <si>
    <t>6x  2.5" SATA/SAS</t>
  </si>
  <si>
    <t>RAID 0/ 1/ 5/ 6/ 10/ 50/ 60</t>
  </si>
  <si>
    <t>No (Intel virtualization technology claimed)</t>
  </si>
  <si>
    <t>502W (90%)
717W (88.5%)</t>
  </si>
  <si>
    <t>35 dBA</t>
  </si>
  <si>
    <t>Energy Star 2.0 (select models)</t>
  </si>
  <si>
    <t>Dell R710</t>
  </si>
  <si>
    <t>3.4" H x 17.44" W x 28.37" D in
86.4 H x 443.1 W x 720.6 D mm</t>
  </si>
  <si>
    <t>57.55lb/26.1kg (max)</t>
  </si>
  <si>
    <t>6x 3.5" SATA/SAS</t>
  </si>
  <si>
    <t>4x 3.5" SATA/SAS with flex bay
8x 2.5" SATA/SAS</t>
  </si>
  <si>
    <t>8TB 2.5" SATA / SAS</t>
  </si>
  <si>
    <t>1 (opt)</t>
  </si>
  <si>
    <t>570W (??%)
870W (??%)</t>
  </si>
  <si>
    <t>39 dBA</t>
  </si>
  <si>
    <t>IBM X3550 M4</t>
  </si>
  <si>
    <t>Intel C604 Chipset</t>
  </si>
  <si>
    <t>1.7" H x 16.9" W x 28.9" D in
43 H x 429 W x  734 D mm</t>
  </si>
  <si>
    <t>35.1lb / 15.9 kg (max)</t>
  </si>
  <si>
    <t>Intel Xeon E5-2600 series</t>
  </si>
  <si>
    <t>4x Gbe + 2x 10 Gb</t>
  </si>
  <si>
    <t>768GB</t>
  </si>
  <si>
    <t>DDR3?-1600 RDIMM, UDIMM and LRDIMM</t>
  </si>
  <si>
    <t>8 x 2.5" SATA/SAS</t>
  </si>
  <si>
    <t>7.2TB SAS / 8TB SAS/SATA</t>
  </si>
  <si>
    <t>3x 3.5" SATA/SAS</t>
  </si>
  <si>
    <t>9TB 3.5" SATA / SAS</t>
  </si>
  <si>
    <t>RAID 0/ 1/ 10 (Opt. 5/ 50 or 6/ 60)</t>
  </si>
  <si>
    <t>1 (2 opt)</t>
  </si>
  <si>
    <t>6 (2 front/4 rear - 3rd front on 3.5" HDD models)</t>
  </si>
  <si>
    <t>550W (??%)
750W (??%)</t>
  </si>
  <si>
    <t>IBM X3650 M4</t>
  </si>
  <si>
    <t>Intel C602J</t>
  </si>
  <si>
    <t>3.4" H x 17.5" W x 29.4" D in
86 H x 445 W x 746 D mm</t>
  </si>
  <si>
    <t>65lb / 29.4kg (max)</t>
  </si>
  <si>
    <t>16 x 2.5" SATA/SAS</t>
  </si>
  <si>
    <t>14.4TB SAS / 16TB SAS/SATA</t>
  </si>
  <si>
    <t>18TB 3.5" SATA / SAS</t>
  </si>
  <si>
    <t>3 (up to 6 w/ riser)</t>
  </si>
  <si>
    <t>up to 3 opt. PCIe x16 or PCI-X</t>
  </si>
  <si>
    <t>8 (2 front/4 rear/2 int)</t>
  </si>
  <si>
    <t>550W (??%)
750W (??%)
950W (??%)</t>
  </si>
  <si>
    <t>HP Proliant DL360p G8</t>
  </si>
  <si>
    <t>Intel® C600 Series Chipset</t>
  </si>
  <si>
    <t>1.7" H x 17.11" W27.5" D in (+2.0" D for 3.5" HDD models)
43.2 H x 434.7 W x 698.5 D mm  (+48.2mm D for 3.5" HDD models)</t>
  </si>
  <si>
    <t>42.6 lb  / 19.3 kg (max)</t>
  </si>
  <si>
    <t>4x Gbe (2x 10 Gb opt)</t>
  </si>
  <si>
    <t>DDR3-1333 and 1600 RDIMM, UDIMM, LRDIMM</t>
  </si>
  <si>
    <t>8x 2.5" SATA/SAS/SSD
or
4x 3.5" SATA/SAS</t>
  </si>
  <si>
    <t>8TB - 2.5"
12TB 3.5"</t>
  </si>
  <si>
    <t>RAID 0/1/1+0/5/5+0 (model dependent)</t>
  </si>
  <si>
    <t>Yes (standard)</t>
  </si>
  <si>
    <t>460W (up to 94%)
750W  (up to 94%)
1200W  (up to 94%)</t>
  </si>
  <si>
    <t>35.8 dBA</t>
  </si>
  <si>
    <t>HP Proliant DL380p G8</t>
  </si>
  <si>
    <t>3.44" H x 17.54" W x 27.50" D in (+2" D for 3.5" HDD models)
87.3 H x 445.5 W x 698.5 D mm (+50.8mm D for 3.5" HDD models)</t>
  </si>
  <si>
    <t>41.0 lb / 18.59 kg (max)</t>
  </si>
  <si>
    <t>16x 2.5" SATA/SAS/SSD
or
8x 3.5" SATA/SAS/SSD</t>
  </si>
  <si>
    <t>16TB - 2.5"
24TB 3.5"</t>
  </si>
  <si>
    <t>1 (+2 opt)</t>
  </si>
  <si>
    <t>1 (+1 opt)</t>
  </si>
  <si>
    <t>25 dBa</t>
  </si>
  <si>
    <t>Dell PowerEdge R620</t>
  </si>
  <si>
    <t>8-bay chassis: 
1.7" H x 17" W x 27.6" D in.
42.8 H x 434 W x 701.3 D mm
10-bay chassis:
1.7" H x 17" W x " 29.6" D in.
42.8 H x 434 W x 752.1 D mm</t>
  </si>
  <si>
    <t>8-bay: 40.96 lb / 18.6 kg (max)
10 bay: 43.56 lb / 19.8 kg (max)</t>
  </si>
  <si>
    <t>4x 2.5" SATA/SAS/SSD</t>
  </si>
  <si>
    <t>4TB SATA / 3.6TB SAS</t>
  </si>
  <si>
    <t>8x or 10x 2.5" SATA/SAS/SSD</t>
  </si>
  <si>
    <t>10TB</t>
  </si>
  <si>
    <t>RAID 0/1/5/10 (software)</t>
  </si>
  <si>
    <t>1 (opt on 2-processor models)</t>
  </si>
  <si>
    <t>8 bay: 5 (2 front/2 rear/1 internal)
10-bay: 4 (1 mini front/2 rear/1 int)</t>
  </si>
  <si>
    <t>No?</t>
  </si>
  <si>
    <t>Yes (Dell OpenManage)</t>
  </si>
  <si>
    <t>Yes (upgrade)</t>
  </si>
  <si>
    <t>495W (up to 94%)
750W (up to 94%)
1100W (up to 94.5%)
1100W DC (up to 92%)</t>
  </si>
  <si>
    <t>24 dBa</t>
  </si>
  <si>
    <t>Drives and PCI slots trade against each other in configurations</t>
  </si>
  <si>
    <t>Dell PowerEdge R720</t>
  </si>
  <si>
    <t>3.44" H x 17.48" W x 28.46" D in.
87.3 H x 444 W x 723 D mm</t>
  </si>
  <si>
    <t>2.5" chassis: 64.9 lb / 29.5 kg (max)
3.5" chassis: 64.3 lb / 29.2 kg (max)</t>
  </si>
  <si>
    <t>8x 2.5" SATA/SAS/SSD
or
16x 2.5" SATA/SAS/SSD
or
8x 2.5" + 8x 2.5" dual-RAID
or
8x 2.5" + 4x Express Flash
or
8x 3.5" SATA/SAS</t>
  </si>
  <si>
    <t>16TB - 2.5"
24TB - 3.5"</t>
  </si>
  <si>
    <t>None - chassis not upgradeable</t>
  </si>
  <si>
    <t>20 dBa</t>
  </si>
  <si>
    <t>Dell PowerEdge R720xd</t>
  </si>
  <si>
    <t>2.5" chassis: 64.9 lb / 29.5 kg (max)
3.5" chassis: 71.5 lb / 32.5 kg (max)</t>
  </si>
  <si>
    <t xml:space="preserve">12x 2.5" SATA/SAS/SSD
or
24x 2.5" SATA/SAS/SSD </t>
  </si>
  <si>
    <t>2x rear accessible</t>
  </si>
  <si>
    <t>4 (2 front/2 rear/1 internal)</t>
  </si>
  <si>
    <t>Yes (limited)</t>
  </si>
  <si>
    <t>28 dBa</t>
  </si>
  <si>
    <r>
      <t>Yes, Select Models</t>
    </r>
    <r>
      <rPr>
        <sz val="8"/>
        <rFont val="Arial"/>
        <family val="2"/>
      </rPr>
      <t xml:space="preserve">
1.Gobi 3K 14.4Mbps/HSPA+
2.HSPA+ 21Mbps</t>
    </r>
  </si>
  <si>
    <t>Both - TrackPoint &amp; Multi Touch/Gesture 2 button clickpad</t>
  </si>
  <si>
    <t>--- 2012 Products ---</t>
  </si>
  <si>
    <t>ThinkStation D30</t>
  </si>
  <si>
    <t>Intel C602</t>
  </si>
  <si>
    <t>60.2cm D x 21.0cm W x 48.5cm H</t>
  </si>
  <si>
    <t>1120W 90% Efficient</t>
  </si>
  <si>
    <t>256GB</t>
  </si>
  <si>
    <t>Optional Controller: LS9240-8i (Jun/Jul)
Optional Controller: LS9260-8i</t>
  </si>
  <si>
    <t>SATA RAID 0,1,5,10 supported natively                                
SAS RAID 0,1,10 supported using Upgrade ROM
SAS RAID 0,1,5, 10 supported using ROC adapater</t>
  </si>
  <si>
    <t>Dual Gigabit 
(Intel Lewisville - 82579)</t>
  </si>
  <si>
    <t xml:space="preserve">1 PCIe x4 Gen3 (x16 mechanical)
1 PCIe x4 Gen2
</t>
  </si>
  <si>
    <t xml:space="preserve">2 PCI Express x16 Gen3 </t>
  </si>
  <si>
    <t>Optional with PCIe Card</t>
  </si>
  <si>
    <t>2x400 Optional with PCIe  Card</t>
  </si>
  <si>
    <t>Yes (USB 2.0 Ports)</t>
  </si>
  <si>
    <t>Windows® 7 Ultimate (64bit)
Windows® 7 Professional (32/64bit)
Windows® XP Professional (32/64bit)
Windows® 8 ready
RHEL Linux 6.2</t>
  </si>
  <si>
    <t>65% recycled content</t>
  </si>
  <si>
    <t>Energy Star 5.2
EPEAT Gold
Greenguard
RoHS
Climate Savers 80 PLUS Gold</t>
  </si>
  <si>
    <t>mSATA slot
Full 7.1 channel analog audio out
Removable handle. Rackable</t>
  </si>
  <si>
    <t>ThinkStation C30</t>
  </si>
  <si>
    <t>44.4cm D x 13.0cm W x 42.7cm H</t>
  </si>
  <si>
    <t>128GB</t>
  </si>
  <si>
    <t>SATA RAID 0,1,5 supported natively                              
SAS RAID 0,1, supported via Upgrade ROM
SAS RAID 0,1,5 supported via ROC adapter</t>
  </si>
  <si>
    <t>Single Gigabit
(Intel Lewisville - 82579)</t>
  </si>
  <si>
    <t>TPM v. 1.2</t>
  </si>
  <si>
    <t>ThinkStation S30</t>
  </si>
  <si>
    <t>48.3cm D x 17.5cm W x 47.8cm H</t>
  </si>
  <si>
    <t>610W 90% Efficient</t>
  </si>
  <si>
    <t>SATA RAID 0,1, 5 supported natively
SAS RAID 0,1 supported via Upgrade ROM
SAS RAID 0,1,5 supported via ROC adapter</t>
  </si>
  <si>
    <t>1 PCIe x4 (x16 mechanical) Gen3
1 PCIe x4 (mechanical/electrical) Gen2</t>
  </si>
  <si>
    <t>2 PCIe Gen3 x16 mechanical/electrical</t>
  </si>
  <si>
    <t>HP Z820</t>
  </si>
  <si>
    <t>(H x W x D) 17.5 x 8.0 x 20.7 in 
(44.4 x 20.3 x 52.5 cm)</t>
  </si>
  <si>
    <t>850W 88% Efficient
1125W 90% Efficient</t>
  </si>
  <si>
    <t>512GB</t>
  </si>
  <si>
    <r>
      <rPr>
        <u/>
        <sz val="10"/>
        <rFont val="Calibri"/>
        <family val="2"/>
      </rPr>
      <t>3.5-inch 7200 rpm SATA drives:</t>
    </r>
    <r>
      <rPr>
        <sz val="10"/>
        <rFont val="Calibri"/>
        <family val="2"/>
      </rPr>
      <t xml:space="preserve">
250, 500 GB, 1, 2, (up to 4) 3 TB
</t>
    </r>
    <r>
      <rPr>
        <u/>
        <sz val="10"/>
        <rFont val="Calibri"/>
        <family val="2"/>
      </rPr>
      <t xml:space="preserve">2.5-inch 10K rpm SAS drives: </t>
    </r>
    <r>
      <rPr>
        <sz val="10"/>
        <rFont val="Calibri"/>
        <family val="2"/>
      </rPr>
      <t xml:space="preserve">
300, 600 GB SFF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</si>
  <si>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2-channel SATA 6 Gb/s controller 
Integrated 4-channel SATA 3 Gb/s controller
Integrated 8-channel SAS 6 Gb/s controller</t>
  </si>
  <si>
    <t>SATA 6Gb/s RAID 0, 1, 5, 10 capable
SATA 3Gb/s RAID 0, 1, 5, 10 capable
SAS 6Gb/s RAID 0, 1, 10 capable</t>
  </si>
  <si>
    <t>Dual integrated 
Intel 82579LM PCIe GbE Controller</t>
  </si>
  <si>
    <t>7 x7 Tower</t>
  </si>
  <si>
    <t>1 PCI Express x4 Gen3 (x8 mechanical)
1 PCI Express x4 Gen2 (x8 mechanical)</t>
  </si>
  <si>
    <t xml:space="preserve">1 PCI Express x8 Gen3 (x16 mechanical) </t>
  </si>
  <si>
    <t>3 PCI Express x16 Gen3</t>
  </si>
  <si>
    <t>Not mentioned</t>
  </si>
  <si>
    <t>Front: 1 microphone in, 1 headphone out, rear:  1 audio in, 1 audio out, 1 microphone in</t>
  </si>
  <si>
    <t>Integrated Intel/Realtek HD ALC262 Audio; 
optional HP Thin USB Powered Speakers</t>
  </si>
  <si>
    <t>3 Front: 2 USB 3.0, 1 USB 2.0, 
6 Rear: 2 USB 3.0, 4 USB 2.0, 
6 Internal: 6 USB 2.0 ports available by three 2x5 headers</t>
  </si>
  <si>
    <t>1 Front: IEEE 1394a
1 Rear: IEEE 1394a</t>
  </si>
  <si>
    <t>HP Z620</t>
  </si>
  <si>
    <t>17.5 x 6.75 x 18.3 in 
(44.45 x 17.15 x 46.48 cm)</t>
  </si>
  <si>
    <t>35L</t>
  </si>
  <si>
    <t>up to 96 GB</t>
  </si>
  <si>
    <r>
      <rPr>
        <u/>
        <sz val="10"/>
        <rFont val="Calibri"/>
        <family val="2"/>
      </rPr>
      <t>3.5-inch 7200 rpm SATA drives:</t>
    </r>
    <r>
      <rPr>
        <sz val="10"/>
        <rFont val="Calibri"/>
        <family val="2"/>
      </rPr>
      <t xml:space="preserve">
250, 500 GB, 1, 2, 3 TB
</t>
    </r>
    <r>
      <rPr>
        <u/>
        <sz val="10"/>
        <rFont val="Calibri"/>
        <family val="2"/>
      </rPr>
      <t xml:space="preserve">2.5-inch 10K rpm SAS drives: </t>
    </r>
    <r>
      <rPr>
        <sz val="10"/>
        <rFont val="Calibri"/>
        <family val="2"/>
      </rPr>
      <t xml:space="preserve">
300, 600 GB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</si>
  <si>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SATA 6 Gb/s controller
Optional SAS controller: LSI 9212-4i 4-port SAS 6 Gb/s</t>
  </si>
  <si>
    <t>RAID 0, 1, 5, 10 capable
SAS RAID 0, 1, 10 capable (with Optional card)</t>
  </si>
  <si>
    <t>Dual integrated Intel LAN</t>
  </si>
  <si>
    <t>2 external 5.25-inch bays,</t>
  </si>
  <si>
    <t>3 internal 3.5-inch bays</t>
  </si>
  <si>
    <t>1 PCI Express Gen2 x4 mechanical/x1 electrical</t>
  </si>
  <si>
    <t>1 PCI Express Gen2 x8 mechanical/x4 electrical</t>
  </si>
  <si>
    <t>1 PCI Express Gen3 x8</t>
  </si>
  <si>
    <t>2 PCI Express Gen3 x16</t>
  </si>
  <si>
    <t>3 Front: 2 USB 3.0, 1 USB 2.0, 
6 Rear: 2 USB 3.0, 4 USB 2.0, 
5 Internal: 5 USB 2.0</t>
  </si>
  <si>
    <t>Front: 1 IEEE 1394a standard</t>
  </si>
  <si>
    <t>HP Z420</t>
  </si>
  <si>
    <t>17.63 x 7.0 x 17.5 in 
(44.76 x 17.78 x 44.52 cm)</t>
  </si>
  <si>
    <t>600-Watt 90% efficient</t>
  </si>
  <si>
    <t>Single
E5-2687
E5-2665
E5-1660
E5-1650
E5-1620
E5-1607
E5-1603</t>
  </si>
  <si>
    <t>64GB</t>
  </si>
  <si>
    <t>Integrated Intel 82579LM GbE LAN</t>
  </si>
  <si>
    <t>3 external 5.25-inch bays</t>
  </si>
  <si>
    <t>3 internal 3.5-inch HDD bays (4 total when using 5.25-inch bay converters)</t>
  </si>
  <si>
    <t>1 PCI Express Gen3 x8 mechanical/electrical</t>
  </si>
  <si>
    <t>2 PCI Express Gen3 x16 mechanical/electrical</t>
  </si>
  <si>
    <t>1 via optional adapter</t>
  </si>
  <si>
    <t>Front: 1 microphone in, 1 headphone out
Rear: 1 audio in, 1 audio out, 1 microphone in</t>
  </si>
  <si>
    <t>Integrated Intel/Realtek HD ALC262 Audio;
optional HP Thin USB Powered Speakers</t>
  </si>
  <si>
    <t>3 Front: 2 USB 3.0, 1 USB 2.0
6 Rear: 2 USB 3.0, 4 USB 2.0
6 Internal: 6 USB 2.0</t>
  </si>
  <si>
    <t>Front: 1 IEEE 1394a standard
Rear: 2 IEEE 1394b ports via optional add-in PCIe card</t>
  </si>
  <si>
    <t>up to 4 eSATA</t>
  </si>
  <si>
    <t>--- 2011 Products ---</t>
  </si>
  <si>
    <t>HP EliteBook Folio 9470m</t>
  </si>
  <si>
    <t>HD 1366x768 Anti-Glare (??? nits)</t>
  </si>
  <si>
    <t>13.3 x 9.09 x 0.75 in 
338 x 231 x 18.9 mm</t>
  </si>
  <si>
    <t>14.68 x 9.65 x 1.25 - 1.40 in
372.8 x 245.1 x 31.8 - 35.6 mm</t>
  </si>
  <si>
    <t>SATA II HDD
SATA III SSD</t>
  </si>
  <si>
    <t>3rd Gen i3, i5, i7 , Pentium Dual Core, Celeron , support for N-1 DC SB</t>
  </si>
  <si>
    <t>3rd Gen i3, i5, i7 Dual Core Ivy Bridge ULV
 I3, PDC N-1 Sandy Bridge (17W)</t>
  </si>
  <si>
    <t>3rd Gen i3, i5, i7 Dual Core , i7 Quad Core    Support for N-1 Dual Core Sandy Bridge</t>
  </si>
  <si>
    <t>3rd Gen i5, i7 Dual Core, i7 Quad Core, i7 Extreme Quad Core
Intel Ivy Bridge</t>
  </si>
  <si>
    <t>3rd Gen i3, i5, i7</t>
  </si>
  <si>
    <t>0 USB 2.0 / 3 USB 3.0</t>
  </si>
  <si>
    <t>Full</t>
  </si>
  <si>
    <t>No. But DP supports HDMI native with options cable</t>
  </si>
  <si>
    <t>Yes / Slide</t>
  </si>
  <si>
    <t>Availability listed as October</t>
  </si>
  <si>
    <t>Intel 802.11n 6205, 6235
Atheros 802.11n
Broadcom 802.11n</t>
  </si>
  <si>
    <t>HP hs2350 HSPA+
HP un2430 EV-DO/HSPA 
HP lt2522 LTE/EV-DO 
HP lt2523 LTE/HSPA+</t>
  </si>
  <si>
    <t>Stereo w/SRS</t>
  </si>
  <si>
    <t>HD+ 1600 x 900 Flat High Brightness (300 nits)</t>
  </si>
  <si>
    <t>4 cell 52Wh
+ 6 cell 60Wh slice (20:00)</t>
  </si>
  <si>
    <t>HP EliteBook 8470p</t>
  </si>
  <si>
    <t>HP EliteBook 8570p</t>
  </si>
  <si>
    <t>HP EliteBook 2170p</t>
  </si>
  <si>
    <t>HP EliteBook 2570p</t>
  </si>
  <si>
    <t>HP ProBook 6475b</t>
  </si>
  <si>
    <t>HP ProBook 6570b</t>
  </si>
  <si>
    <t>HP ProBook 6470b</t>
  </si>
  <si>
    <t>ThinkPad X1 Carbon</t>
  </si>
  <si>
    <t>HD 1366x768 Anti-Glare (??? nits)
HD+ 1600x900 Anti-Glare (??? nits)</t>
  </si>
  <si>
    <t>HD 1366x768 (200 nits)
HD+ 1600x900 (250 nits)</t>
  </si>
  <si>
    <t>HD 1366x768 (200 nits)  AntiGlare</t>
  </si>
  <si>
    <t>HD 1366x768 (220 nits)
HD+ 1600x900 (250 nits)</t>
  </si>
  <si>
    <t>HD 1366x768 (220 nits)
HD+ 1600x900 (250 nits)
FHD 1920x1080 (270 nits) (95% color gamut)</t>
  </si>
  <si>
    <t>HD 1366x768 (220 nits)
HD+ 1600x900 (250 nits)
FHD 1920x1080 (270 nits) (95% color gamut) w/optional color calibrator</t>
  </si>
  <si>
    <t>3.6 lbs / 1.63 kg</t>
  </si>
  <si>
    <t>13.31 x 9.11 x 1.25 in (at front)
338 x 231 x 34 mm (at front)</t>
  </si>
  <si>
    <t xml:space="preserve">9 cell 100Wh (14:15)
6 cell 62Wh (9:15)
6 cell 55Wh (Long Life)
3 cell 31Wh
Extended life slice 9 cell 73Wh (?:??), 
Ultra Extended Slice 100Wh (24:15) (w/9 cell primary)
</t>
  </si>
  <si>
    <t xml:space="preserve">3rd Gen i3, i5, i7 Dual Core, i7 Quad Core </t>
  </si>
  <si>
    <t>Intel® HD Graphics 4000
AMD Radeon HD 7570M 1GB</t>
  </si>
  <si>
    <t>Intel QM77</t>
  </si>
  <si>
    <t>2 USB 2.0 / 2 USB 3.0</t>
  </si>
  <si>
    <t>Intel C216</t>
  </si>
  <si>
    <t>Tower/SFF</t>
  </si>
  <si>
    <t>25L (11L)</t>
  </si>
  <si>
    <t>24.7lbs. / 11.2kg   [7.5kg - SFF]</t>
  </si>
  <si>
    <t>Tower:
280W 85% Efficient
450W 92% Efficient
SFF:
[240W 85% Efficient]
[240W 92% Efficient]</t>
  </si>
  <si>
    <t>1x Intel Ivy Bridge Processors
Xeon E3-1200 v2
Core i3, i5, i7
Pentium, Celeron</t>
  </si>
  <si>
    <r>
      <rPr>
        <u/>
        <sz val="10"/>
        <rFont val="Calibri"/>
        <family val="2"/>
      </rPr>
      <t>UDIMM (ECC)</t>
    </r>
    <r>
      <rPr>
        <sz val="10"/>
        <rFont val="Calibri"/>
        <family val="2"/>
      </rPr>
      <t xml:space="preserve">
2GB /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</si>
  <si>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150GB/300GB/600GB   
</t>
    </r>
    <r>
      <rPr>
        <u/>
        <sz val="10"/>
        <rFont val="Calibri"/>
        <family val="2"/>
      </rPr>
      <t>2.5" SSD (6Gb/s):</t>
    </r>
    <r>
      <rPr>
        <sz val="10"/>
        <rFont val="Calibri"/>
        <family val="2"/>
      </rPr>
      <t xml:space="preserve">
   128GB/256GB/180GB</t>
    </r>
  </si>
  <si>
    <t xml:space="preserve">RAID 0, 1 , 5 Integrated into chipset
</t>
  </si>
  <si>
    <t>Integrated Intel HD Graphics -
nVidia NVS300 
nVidia NVS300  1X
nVidia NVS450 --Tower only
nVidia Quadro 400
nVidia Quadro 600 
nVidia Quadro 2000 --Tower only
nVidia Quadro 2000D --Tower only
nVidia Quadro 4000 --Tower only</t>
  </si>
  <si>
    <t xml:space="preserve">2 internal 3.5" </t>
  </si>
  <si>
    <t>4 rear USB 3.0 
2 rear USB 2.0 
2 front USB 2.0
1 internal USB 2.0</t>
  </si>
  <si>
    <t>Yes (some CPUs)</t>
  </si>
  <si>
    <t>Windows® 7 Ultimate 64bit
Windows® 7 Professional 32/64bit
Windows® XP Professional 32/64bit
Windows® 8 ready
RHEL Linux 6.2</t>
  </si>
  <si>
    <t>SFF -24dB, Tower-  22dB</t>
  </si>
  <si>
    <t>65% PCC Bezel</t>
  </si>
  <si>
    <t>Energy Star 5
EPEAT Gold
Greenguard
RoHS
Climate Savers 80Plus Platinum(92% Efficient PSU)</t>
  </si>
  <si>
    <t>ThinkPad T430/T530</t>
  </si>
  <si>
    <t>ThinkPad L530, L430</t>
  </si>
  <si>
    <t>ThinkPad Edge E430, E530 (E435, E535)</t>
  </si>
  <si>
    <t>ThinkPad X230t</t>
  </si>
  <si>
    <t>Elitebook 2170p</t>
  </si>
  <si>
    <t>Elitebook 2570p</t>
  </si>
  <si>
    <t>Elitebook 8470p, 8570p</t>
  </si>
  <si>
    <t>Probook 6470b, 6475b,6570b</t>
  </si>
  <si>
    <t>ProBook 4440s,4540s</t>
  </si>
  <si>
    <t>Elitebook 8770w</t>
  </si>
  <si>
    <t>HP 3115m</t>
  </si>
  <si>
    <t>ProBook 4340s , 4341s</t>
  </si>
  <si>
    <t>Elitebook Folio 9470m</t>
  </si>
  <si>
    <t>ProBook 4445s,4446s, 4545s</t>
  </si>
  <si>
    <t>Elitebook 8570w</t>
  </si>
  <si>
    <t>ProBook 4740s</t>
  </si>
  <si>
    <t>Elitebook 8470w</t>
  </si>
  <si>
    <t>2011 Competition</t>
  </si>
  <si>
    <t>Intel 802.11n 6205, 6300
Atheros 802.11n
Broadcom 802.11n</t>
  </si>
  <si>
    <t xml:space="preserve">HP hs2350 HSPA+
HP un2430 EV-DO/HSPA </t>
  </si>
  <si>
    <t xml:space="preserve">HD 1366x768 Anti-Glare (??? nits)
HD+ 1600x900 Anti-Glare (??? nits)
FHD 1920x1080 Anti-Glare (??? nits) </t>
  </si>
  <si>
    <t>4.56 lbs / 2.07 kg (w/o optical)
4.95 lbs / 2.25 kg (w/ optical)</t>
  </si>
  <si>
    <t>5.75 lbs / 2.61 kg (w/o optical)</t>
  </si>
  <si>
    <t>14.72 x 9.86 x 1.34 in (at front)
374 x 251 x 34 mm (at front)</t>
  </si>
  <si>
    <t xml:space="preserve">9 cell 100Wh (13:30)
6 cell 62Wh (8:15)
6 cell 55Wh (Long Life)
3 cell 31Wh (4:00)
Extended life slice 9 cell 73Wh (?:??), 
Ultra Extended Slice 100Wh (?:??) (w/9 cell primary)
</t>
  </si>
  <si>
    <t>3rd Gen i5, i7 Dual Core, i7 Quad Core</t>
  </si>
  <si>
    <t>3 USB 2.0 / 2 USB 3.0</t>
  </si>
  <si>
    <t>Full
(UMA - v1.1a)
(Disc - v1.2)</t>
  </si>
  <si>
    <t xml:space="preserve"> ---2011 Products ---</t>
  </si>
  <si>
    <t>Intel Q77</t>
  </si>
  <si>
    <t>450W
280W</t>
  </si>
  <si>
    <t>1600-MHz DDR3</t>
  </si>
  <si>
    <t>Integrated 10M/100M/1000M Gigabit Ethernet</t>
  </si>
  <si>
    <t>Intel® HD Graphics
Optional Discrete Graphics</t>
  </si>
  <si>
    <t>Mosaic Mode</t>
  </si>
  <si>
    <t>1 (Full height)</t>
  </si>
  <si>
    <t>2 Front (2.0)/ 6 rear (2 x 2.0, 4 x 3.0)</t>
  </si>
  <si>
    <t>Cable lock</t>
  </si>
  <si>
    <t>PC Cloud Manager for vPro
Full TVT</t>
  </si>
  <si>
    <t>Genuine Windows® 7 Professional 64 bit
Genuine Windows® 7 Professional 32bit
Genuine Windows® 7 Home Premium 32 bit 
Genuine Windows® 7 Home Basic 32 bit 2
Windows® XP Professional preinstalled through downgrade rights from Genuine Windows 7
Genuine Windows® 7 Starter
Genuine Windows® 7 Ultimate 64bit/32bit</t>
  </si>
  <si>
    <t xml:space="preserve">Green PC (EPEAT) / ENERGY STAR 5.2/ UL </t>
  </si>
  <si>
    <t>1 x VGA, 1 x DP, 1 x Optional DP</t>
  </si>
  <si>
    <t>6.6 kg</t>
  </si>
  <si>
    <t>2 (2nd optional)</t>
  </si>
  <si>
    <t>Yes (slim)</t>
  </si>
  <si>
    <t>Tiny</t>
  </si>
  <si>
    <t>1.32 kg</t>
  </si>
  <si>
    <t>Intel Celeron/ Pentium/ Intel Core i3/ Intel Core i5</t>
  </si>
  <si>
    <t>1600-MHz SODIMM DDR3</t>
  </si>
  <si>
    <t xml:space="preserve">1 x 2 </t>
  </si>
  <si>
    <t>1 Mini PCI Express</t>
  </si>
  <si>
    <t>Via Optional Cable</t>
  </si>
  <si>
    <t>2 Front (3.0)/ 3 rear (2 x 3.0, 1x 2.0)</t>
  </si>
  <si>
    <t>Intel® Q75</t>
  </si>
  <si>
    <t>Mini Tower</t>
  </si>
  <si>
    <t>11 Kg</t>
  </si>
  <si>
    <t>1600-MHz UDIMM DDR3</t>
  </si>
  <si>
    <t>2 Front (2.0)/ 6 Rear (4 x 3.0, 2 x 2.0)</t>
  </si>
  <si>
    <t>Full TVT</t>
  </si>
  <si>
    <t>Genuine Windows® 7 Home Basic 32 (Emerging market only)
Genuine Windows® 7 Home Premium 32
Genuine Windows® 7 Home Premium 64
Genuine Windows® 7 Professional 32
Genuine Windows® 7 Professional 64
Genuine Windows® 7 Professional with
Windows XP Professional Downgrade preinstalled (US only)</t>
  </si>
  <si>
    <t>UL / TUV-GS / Energy Star</t>
  </si>
  <si>
    <t>7.5 Kg</t>
  </si>
  <si>
    <t>32BG</t>
  </si>
  <si>
    <t xml:space="preserve">4 x 3 </t>
  </si>
  <si>
    <t>Intel® H61</t>
  </si>
  <si>
    <t>9.4 Kg</t>
  </si>
  <si>
    <t>320W
280W</t>
  </si>
  <si>
    <t>2 Front (2.0)/ 4 Rear (2.0)</t>
  </si>
  <si>
    <t>Windows® 7 Professional 64bit/32bit
Windows® 7 Home Premium 64bit/32bit
Windows® 7 Home Basic 32bit
Windows® XP Professional SP3 (Downgrade from Windows 7 Pro 32 bit)
Windows® 7 Starter
Windows® 7 Ultimate 64bit/32bit</t>
  </si>
  <si>
    <t>Green PC (EPEAT) / ENERGY STAR 5.2/ UL / TUV-GS</t>
  </si>
  <si>
    <t>1 VGA/ 1 DVI</t>
  </si>
  <si>
    <t>6.6 Kg</t>
  </si>
  <si>
    <t xml:space="preserve"> 1600-MHz DIMM DDR3</t>
  </si>
  <si>
    <t>3 x 2</t>
  </si>
  <si>
    <t>Intel® HD Graphics</t>
  </si>
  <si>
    <t>1 Mini PCIe x1</t>
  </si>
  <si>
    <t>2 Front (2.0)/ 3 Rear (2.0)</t>
  </si>
  <si>
    <t>1 VGA/ 1 DP</t>
  </si>
  <si>
    <t>PRC+MEA+APLA (Except JANZ)</t>
  </si>
  <si>
    <t>Intel® B75</t>
  </si>
  <si>
    <t>Green PC (EPEAT) / ENERGY STAR 5.4/ UL / TUV-GS</t>
  </si>
  <si>
    <t>ANZ / China / JP / NA / LA / REM / WE</t>
  </si>
  <si>
    <t>Intel®Q77</t>
  </si>
  <si>
    <t>Multi Touch w/ Frame Stand: 10.9Kg
Non-touch w/ Frame Stand: 9.76Kg
Non-touch w/ Monitor Stand: 11.68Kg
Multi-Touch w/ Monitor Stand: 12.76Kg</t>
  </si>
  <si>
    <t>180W (special bid)
150W</t>
  </si>
  <si>
    <t>PC3-12800 1600-MHz SODIMM DDR3</t>
  </si>
  <si>
    <t>SATA 6Gb/s 7200rpm</t>
  </si>
  <si>
    <t>Integrated 3W x 2</t>
  </si>
  <si>
    <t>Intel® HD Graphics
Discrete Graphics (special bid only)</t>
  </si>
  <si>
    <t>1 (slim)</t>
  </si>
  <si>
    <t>1 Mini PCIe for Wifi module</t>
  </si>
  <si>
    <t>2 Side (3.0)/ 4 Rear (2.0)</t>
  </si>
  <si>
    <t>Yes, 1</t>
  </si>
  <si>
    <t>Windows® 7 Ultimate 32bit / 64bit
Windows® 7 Professional 32bit / 64bit
Windows® 7 Home Premium 32bit / 64bit
Windows® 7 Home Basic 32bit
Windows® 7 Starter 32bit
Windows® XP Professional SP3 (Downgrade from Windows 7 Pro 32 bit)</t>
  </si>
  <si>
    <t>TUV Green Mark/ UL Environement Gold/ TCO Edge/ Energy Star 5.2/ EPEAT GOLD</t>
  </si>
  <si>
    <t>23" Wide</t>
  </si>
  <si>
    <t>1920 x 1080</t>
  </si>
  <si>
    <t>250 cd/m2</t>
  </si>
  <si>
    <t>Yes, HD</t>
  </si>
  <si>
    <t>Yes, Dual Array</t>
  </si>
  <si>
    <t>1 DP</t>
  </si>
  <si>
    <t>All-in-One</t>
  </si>
  <si>
    <t xml:space="preserve">
Non-touch w/ Frame Stand: 408 x 502.8 x 92.5
Non-touch w/ Monitor Stand: 447.95 x 502.8 x 143.2
</t>
  </si>
  <si>
    <t>150W</t>
  </si>
  <si>
    <t>20" Wide</t>
  </si>
  <si>
    <t>1600 x 900</t>
  </si>
  <si>
    <t>Touch Frame Stand: 411 x 506.8 x 107
Non-touch Frame Stand: 411 x 506.8 x 100.5
Non-touch Monitor Stand: 430.85 x 506.8 x 212.96
Touch without Stand: 411 x 506.8 x 78
Non touch without Stand: 411 x 506.8 x 71.5</t>
  </si>
  <si>
    <t>Touch Frame Stand: 8.85Kg
Non-touch Frame Stand: 7.32-7.554
Non-touch Monitor Stand: 9.08-9.3
Touch without Stand: 8.365
Non touch without Stand: 6.835-7.055</t>
  </si>
  <si>
    <t>Integrated 2W x 2</t>
  </si>
  <si>
    <t>2 Side (2.0)/ 4 Rear (2.0)</t>
  </si>
  <si>
    <t xml:space="preserve">Genuine Microsoft Windows® 7 Ultimate 64bit/32bit
Genuine Microsoft Windows® 7 Professional 64bit/32bit
Genuine Microsoft Windows® 7 Home Premium 64bit/32bit
Genuine Microsoft Windows® 7 Home Basic 32bit
Genuine Microsoft Windows® 7 Starter 32bit
Genuine Microsoft Windows® XP Professional SP3
(Downgrade from Windows 7 Pro 32 bit)
</t>
  </si>
  <si>
    <t>TCO Edge / ENERGY STAR 5.2 / Green PC (EPEAT)</t>
  </si>
  <si>
    <t>20" wide</t>
  </si>
  <si>
    <t>PRC+APLA+MEA</t>
  </si>
  <si>
    <t>M92p Tiny</t>
  </si>
  <si>
    <t>12.02 x 8.23 x 1.08 in 
305 x 209 x 27 mm</t>
  </si>
  <si>
    <t>9 cell 100Wh (?:??)
6 cell 62Wh (?:??)
6 cell 55Wh (Long Life)
3 cell 31Wh (?:??)</t>
  </si>
  <si>
    <t>3rd Gen i3, i5, i7 Dual Core</t>
  </si>
  <si>
    <t>Intel® HD Graphics 4000</t>
  </si>
  <si>
    <t>3.6 lbs / 1.63 kg (w/o optical)</t>
  </si>
  <si>
    <t>Dell T3600</t>
  </si>
  <si>
    <t>Dell T5600</t>
  </si>
  <si>
    <t>Dell T7600</t>
  </si>
  <si>
    <t xml:space="preserve">635W 90% efficient
425W 90% efficient
</t>
  </si>
  <si>
    <t>UDIMM
1333 &amp; 1600 MHz DDR3
1333 &amp; 1600 MHz DDR3 ECC</t>
  </si>
  <si>
    <t xml:space="preserve">SATA 7200rpm                                        Up to 3 TB
SATA 10K rpm    
None
SAS 10K rpm                                         Up to 900GB
SAS 15K rpm                                           146GB
SSD                                                         256GB
</t>
  </si>
  <si>
    <t>NVIDIA® Quadro® 6000 
AMD FirePro™ V7900 
AMD FirePro V4900 
AMD FirePro 2270
NVIDIA Quadro 5000 
AMD FirePro V5900 
NVIDIA Quadro 600 
NVIDIA Quadro NVS™ 300
NVIDIA Quadro 4000
NVIDIA Quadro 2000
NVIDIA Tesla C2075</t>
  </si>
  <si>
    <t>1 external 5.25"
1 external slimline optical</t>
  </si>
  <si>
    <t>Optional 19 in 1</t>
  </si>
  <si>
    <t xml:space="preserve">1 PCI Express Gen2 </t>
  </si>
  <si>
    <t xml:space="preserve">4 Front: 1 USB 3.0, 3 USB 2.0              
6 Rear: 1 USB 3.0, 5 USB 2.0              
3 Internal: 3 USB 2.0
</t>
  </si>
  <si>
    <t>1 Rear (Optional)</t>
  </si>
  <si>
    <t>Vpro</t>
  </si>
  <si>
    <t xml:space="preserve">Genuine Windows® 7 Ultimate 32-Bit; Genuine Windows® 7 Ultimate 64-Bit 
Genuine Windows® 7 Professional 32-Bit; Genuine Windows® 7 Professional 64-Bit 
Red Hat® Enterprise Linux® WS v.6.1 EM64T (Also certified to run Red Hat Enterprise Linux Version 5.7 64-Bit) 
Ubuntu 11.10 Linux (select regions only 
</t>
  </si>
  <si>
    <t>Energy Star 5
EPEAT ???
RoHS</t>
  </si>
  <si>
    <t>2 internal 3.5" or 4 internal 2.5"</t>
  </si>
  <si>
    <t>16.30 x 6.79 x 18.54 in
414mm x 172.6mm x 471mm</t>
  </si>
  <si>
    <t xml:space="preserve">820W 90% efficient
635W 90% efficient
</t>
  </si>
  <si>
    <t>Dual Xeon
E5-2600 series</t>
  </si>
  <si>
    <t>UDIMM &amp; RDIMM
1333 &amp; 1600 MHz DDR3 ECC</t>
  </si>
  <si>
    <t>NVIDIA® Quadro® 6000 
NVIDIA® Quadro® 5000 
AMD FirePro™ V7900 
AMD FirePro V5900
AMD FirePro V4900 
AMD FirePro 2270 
NVIDIA Quadro 600 
NVIDIA Quadro NVS™ 300
NVIDIA Quadro 4000
NVIDIA Quadro 2000
NVIDIA Tesla C2075</t>
  </si>
  <si>
    <t>1 PCIe x4 Gen3 (x16 mechanical)</t>
  </si>
  <si>
    <t xml:space="preserve">1 PCIe x8 Gen3 (x16 mechanical) </t>
  </si>
  <si>
    <t>Single Xeon
E5-1600/2600 series</t>
  </si>
  <si>
    <t>16.95 x 8.50 x 20.67 in
438mm x 216mm x 545mm</t>
  </si>
  <si>
    <t>52L</t>
  </si>
  <si>
    <t xml:space="preserve">1300W 90% Efficient
</t>
  </si>
  <si>
    <t>The Dell T3600 requires an additional controller card to support SATA III (6Gb/s).  The S30 supports this on board through AHCI ports.  Dell supports 1 more 2.5" drive, but one less 3.5" drive.  Dell does not support 2.5" SATA 10K drives</t>
  </si>
  <si>
    <t>SATA RAID 0, 1, 5, 10 Integrated
Upgradeable at time of purchase only to SAS RAID 0, 1, 10, 5</t>
  </si>
  <si>
    <t>SATA RAID 0, 1, 5, 10 Integrated
SAS RAID 0, 1, 10 integrated 
Upgradeable at time of purchase only to SAS RAID 5</t>
  </si>
  <si>
    <t>Single Gigabit 
(Intel Lewisville - 82579)</t>
  </si>
  <si>
    <t>Single Gigabit
Intel 82579LM GbE LAN</t>
  </si>
  <si>
    <t>Dual Gigabit
Intel 82579LM GbE LAN</t>
  </si>
  <si>
    <t>7x6 Tower</t>
  </si>
  <si>
    <t>4 internal 3.5" or 8 internal 2.5"</t>
  </si>
  <si>
    <t xml:space="preserve">1 PCIe x4 Gen3 (x16 mechanical)
1 PCIe x4 Gen2 (x16 mechanical)
</t>
  </si>
  <si>
    <t xml:space="preserve">4 PCI Express x16 Gen3 </t>
  </si>
  <si>
    <t>The Dell T5600 requires an additional controller card to support SATA III (6Gb/s).  The C30 supports this on board through AHCI ports.  Dell supports 1 more 2.5" drive, but one less 3.5" drive. Dell does not support 2.5" SATA 10K drives</t>
  </si>
  <si>
    <t>The Dell T7600 requires an additional controller card to support SATA III (6Gb/s).  The D30 supports this on board through AHCI ports.  Dell supports 3 more 2.5" drives, but one less 3.5" drive. Dell does not support 2.5" SATA 10K drives</t>
  </si>
  <si>
    <t>2 USB 2.0 / 1 USB 3.0</t>
  </si>
  <si>
    <t>HP Compaq Pro 4300</t>
  </si>
  <si>
    <t>M72
M72e Tiny (?)</t>
  </si>
  <si>
    <t>100 x 338 x 278.5 mm
3.95 x 13.3 x 14.9 in</t>
  </si>
  <si>
    <t>7.6 kg (16.7 lb)</t>
  </si>
  <si>
    <t>Intel Core i3-2120/2130 (3rd Generation) / Intel Pentium G860 / Intel Celeron G460/540</t>
  </si>
  <si>
    <t>1600Mhz DDR3 SDRAM</t>
  </si>
  <si>
    <t>SATA 6Gb/s  7200rpm</t>
  </si>
  <si>
    <t>2 (low profile)</t>
  </si>
  <si>
    <t>10 (USB 2.0)</t>
  </si>
  <si>
    <t>No (banks only)</t>
  </si>
  <si>
    <t>HP Chassis Security Kit</t>
  </si>
  <si>
    <t xml:space="preserve">HP EUDI Support Environment; HP Help and Support; HP Recovery Manager; HP Setup v9.0; HP Support Assistant
</t>
  </si>
  <si>
    <t>Windows® 7 Ultimate 32
Windows® 7 Ultimate 64
Windows® 7 Professional 32
Windows® 7 Professional 64
Windows® 7 Home Premium 32
Windows® 7 Home Premium 64
Windows® 7 Home Basic 32
FreeDOS</t>
  </si>
  <si>
    <t>Energy Star 5.0, EPEAT TBD</t>
  </si>
  <si>
    <t>http://h10010.www1.hp.com/wwpc/us/en/sm/WF05a/12454-12454-64287-321860-3328896-5257337.html?dnr=1&amp;jumpid=reg_r1002_usenc-001&amp;lang=en&amp;cc=us</t>
  </si>
  <si>
    <t>http://www.hp.com/united-states/personal_again/datasheets/4300_ds.pdf</t>
  </si>
  <si>
    <t>HP Compaq Pro 6300 SFF</t>
  </si>
  <si>
    <t>Edge92 SFF</t>
  </si>
  <si>
    <t>Intel Q75</t>
  </si>
  <si>
    <t>377 x 177 x 431 mm
14.9 x 7 x 17 in.</t>
  </si>
  <si>
    <t>Intel Core i3/i5/i7 (3rd Generation) / Intel Pentium G860 / Intel Celeron G460/540</t>
  </si>
  <si>
    <t xml:space="preserve">32GB </t>
  </si>
  <si>
    <t>Integrated 10M/100M/1000M Gigabit Ethernet (Intel 82579LM)</t>
  </si>
  <si>
    <t>10 (4 USB 3.0, 6 USB 2.0)</t>
  </si>
  <si>
    <t>HP Help and Support, HP Recovery Manager, HP Support Assistant</t>
  </si>
  <si>
    <t>Windows® 7 Professional 32
Windows® 7 Professional 64
Windows® 7 Home Premium 32
FreeDOS</t>
  </si>
  <si>
    <t>Energy Star 5.0, EPEAT Gold</t>
  </si>
  <si>
    <t>HP Compaq Pro 6300 Tower</t>
  </si>
  <si>
    <t>Edge92 MT</t>
  </si>
  <si>
    <t>100 x 338 x 379 mm
4 x 13.3 x 14.9 in</t>
  </si>
  <si>
    <t>9.3 kg (20.5 lb)</t>
  </si>
  <si>
    <t>http://h10010.www1.hp.com/wwpc/me/en/sm/WF06a/12454-12454-64287-3328896-3328896-5232874.html?dnr=1</t>
  </si>
  <si>
    <t>http://www.hp.com/united-states/personal_again/datasheets/6300_series_ds.pdf</t>
  </si>
  <si>
    <t>HP Compaq Elite 8300 - CMT</t>
  </si>
  <si>
    <t>M92p</t>
  </si>
  <si>
    <t>Q77</t>
  </si>
  <si>
    <t>Convertible Mini Tower</t>
  </si>
  <si>
    <t>448 x 178 x 445 mm
17.6 x 7 x 18 in.</t>
  </si>
  <si>
    <t>Intel Core i3-2120/2130 (3rd Generation) / Intel Pentium G860</t>
  </si>
  <si>
    <t>1 + 1 PCIe x4</t>
  </si>
  <si>
    <t>HP EUDI Support Environment; HP Help and Support; HP Recovery Manager; HP Setup v9.0; HP Support Assistant, HP ProtectTools Security Suite</t>
  </si>
  <si>
    <t>Windows® 7 Ultimate 64
Windows® 7 Professional 32
Windows® 7 Professional 64
Windows® 7 Home Premium 32
FreeDOS</t>
  </si>
  <si>
    <t>http://h10010.www1.hp.com/wwpc/us/en/sm/WF06a/12454-12454-64287-5230499-3328898-5232866.html?dnr=1</t>
  </si>
  <si>
    <t>http://www.hp.com/united-states/personal_again/datasheets/elite8300_ds.pdf</t>
  </si>
  <si>
    <t>HP Compaq Elite 8300 MT</t>
  </si>
  <si>
    <t>Intel® CoreTM i3/Intel® CoreTM i5/Intel® CoreTM i7 (2nd and 3rd Generation)
Intel® Pentium</t>
  </si>
  <si>
    <t>HP Compaq Elite 8300 - SFF</t>
  </si>
  <si>
    <t>HP Compaq Elite 8300 - USDT</t>
  </si>
  <si>
    <t>66 x 252 x 254 mm
2.6 x 9.9 x 10 in</t>
  </si>
  <si>
    <t>135W 87%</t>
  </si>
  <si>
    <t>1 (2.5")</t>
  </si>
  <si>
    <t>1 (mini)</t>
  </si>
  <si>
    <t>Yes (2)</t>
  </si>
  <si>
    <t>1 MXM, 1 mSATA</t>
  </si>
  <si>
    <t>Lenovo E49</t>
  </si>
  <si>
    <t>Discrete graphics, drainage keyboard, and 180 degree screen opening are uncommon in this class of machine.</t>
  </si>
  <si>
    <t>5.1 lbs / 2.32 kg</t>
  </si>
  <si>
    <t xml:space="preserve">340 x 234.6 x 20.2-34.8mm </t>
  </si>
  <si>
    <t>3rd Gen i3, i5,  support for N-1 SB i3,Pentium Dual Core, Celeron</t>
  </si>
  <si>
    <t>Intel HD Graphics
Nvidia GeForce 610M (1GB VRAM)</t>
  </si>
  <si>
    <t>6 cell ??Wh (6:00)</t>
  </si>
  <si>
    <t>HD 1366x768 (??? nits) Anti-Glare</t>
  </si>
  <si>
    <t>Intel HM77</t>
  </si>
  <si>
    <t>9.5mm SATA II HDD</t>
  </si>
  <si>
    <t>Intel 802.11n
Broadcom 802.11n</t>
  </si>
  <si>
    <t>PCABS</t>
  </si>
  <si>
    <t>ThinkPad X131e
ThinkPad X230</t>
  </si>
  <si>
    <t>2.89 lbs / 1.31 kg</t>
  </si>
  <si>
    <t>11.5 x 7.56 x 1.04 in 
292 x 192 x 26.5 mm</t>
  </si>
  <si>
    <t>4 cell 30 Wh (5:30)
6 cell 48 Wh (10:00)</t>
  </si>
  <si>
    <t>0 USB 2.0 / 2 USB 3.0</t>
  </si>
  <si>
    <t>11.6" screen size indicates this as a competitor for X131e, but is most properly a smaller competitor for X230.   The X131e has many attributes specific to education requirements, but the X131e does not support vPro, smart card, fingerprint reader or docking.  The 2170p does support these and as such is likely closer to X230 in bid specs.</t>
  </si>
  <si>
    <t>3rd Gen i3, i5, i7 Dual Core ,support for N-1 DC SB</t>
  </si>
  <si>
    <t>Latitude E6230</t>
  </si>
  <si>
    <t>Latitude E6430, E6530</t>
  </si>
  <si>
    <t>Latitude 6430s</t>
  </si>
  <si>
    <t>Latitude E5430, E5530</t>
  </si>
  <si>
    <t>Latitude E6330</t>
  </si>
  <si>
    <t>Dell Latitude E6430</t>
  </si>
  <si>
    <t>Dell Latitude E6430s</t>
  </si>
  <si>
    <t>Dell Latitude E6430u</t>
  </si>
  <si>
    <t>Dell Latitude E6530</t>
  </si>
  <si>
    <t>Dell Latitude E6230</t>
  </si>
  <si>
    <t>Dell Latitude E6330</t>
  </si>
  <si>
    <t>Dell Latitude E5430</t>
  </si>
  <si>
    <t>Dell Latitude E5530</t>
  </si>
  <si>
    <t>Dell Latitude E6430 ATG</t>
  </si>
  <si>
    <t>Thinkpad X1 Carbon</t>
  </si>
  <si>
    <t>ThinkPad L430</t>
  </si>
  <si>
    <t>ThinkPad L530</t>
  </si>
  <si>
    <t>3.75 lbs / 1.7 kg</t>
  </si>
  <si>
    <t>14.14 x 9.74 x 1.48 in</t>
  </si>
  <si>
    <t>6.04 lbs / 2.75 kg</t>
  </si>
  <si>
    <t>175 x 365 X 412  mm
6.89 x 14.37 x 16.22 in</t>
  </si>
  <si>
    <t xml:space="preserve">SATA III 6Gb/s </t>
  </si>
  <si>
    <t>333 x 97 x 368 mm
13.11 x 3.82 x 14.49 in.</t>
  </si>
  <si>
    <t>179 x 345 x 182 mm
7.05 x 1.38 x 7.17 in.</t>
  </si>
  <si>
    <t>SATA III 6Gb/s 5400rpm</t>
  </si>
  <si>
    <t>Yes (optional)</t>
  </si>
  <si>
    <t>365x175x412 mm
14.37 x 6.89 x 16.22 in.</t>
  </si>
  <si>
    <t>97 x 333 x 368 mm
3.82 x 13.11 x 14.49 in.</t>
  </si>
  <si>
    <t>SATA III 6GB/s</t>
  </si>
  <si>
    <t>388 x 160 x 422 mm
15.28 x 6.3 x 16.57 in.</t>
  </si>
  <si>
    <t>SATA III 6Gb/s</t>
  </si>
  <si>
    <t>335 x 99 x 382 mm
13.19 x 3.9 x 15.04 in.</t>
  </si>
  <si>
    <t>179 x 34.5 x 182 mm
7.05 x 1.36 x 7.17 in.</t>
  </si>
  <si>
    <t>397 x 160 x 400 mm
15.63 x 6.3 x 15.75 in.</t>
  </si>
  <si>
    <t>336 x 101 x 382 mm
13.23 x 3.98 x 15.04 in.</t>
  </si>
  <si>
    <t>Up to Date:  Feb 23, 2012</t>
  </si>
  <si>
    <t>HP ProBook 4440s</t>
  </si>
  <si>
    <t>HP Probook 4540s</t>
  </si>
  <si>
    <t>HP Probook 4545s</t>
  </si>
  <si>
    <t>ThinkPad L430 (Primary)
ThinkPad T430 (Secondary)</t>
  </si>
  <si>
    <t>ThinkPad E430 (Primary)
ThinkPad L430 (Secondary)</t>
  </si>
  <si>
    <t>ThinkPad E530 (Primary)
ThinkPad L530 (Secondary)</t>
  </si>
  <si>
    <t>HP ProBook 4340s</t>
  </si>
  <si>
    <t>4.48 lbs / 2.03 kg (w/o optical)
4.78 lbs / 2.17 kg (w/ optical)</t>
  </si>
  <si>
    <t>13.31 x 9.11 x 1.34 in (at front)
338 x 231 x 34 mm (at front)</t>
  </si>
  <si>
    <t xml:space="preserve">9 cell 100Wh (15:15)
6 cell 55Wh (8:15)
6 cell 55Wh (Long Life)
3 cell 31Wh (4:15)
Extended life slice 9 cell 73Wh (19:30), 
Ultra Extended Slice 100Wh (24:00) (w/9 cell primary)
</t>
  </si>
  <si>
    <t xml:space="preserve">9 cell 100Wh (13:00)
6 cell 55Wh (7:15)
6 cell 55Wh (Long Life)
3 cell 31Wh (3:45)
Extended life slice 9 cell 73Wh (17:30), 
Ultra Extended Slice 100Wh (21:00) (w/9 cell primary)
</t>
  </si>
  <si>
    <t>5.53 lbs / 2.51 kg (3-cell w/o optical)
5.75 lbs / 2.61 kg (3-cell w/ optical)</t>
  </si>
  <si>
    <t>14.72 x 9.86 x 1.35 in (at front)
374 x 251 x34 cm (at front)</t>
  </si>
  <si>
    <t>Intel QM77 (vPro)
Intel HM76 (non vPro)</t>
  </si>
  <si>
    <t>Intel 802.11n 6205, 2200
Atheros 802.11n
Broadcom 802.11n</t>
  </si>
  <si>
    <t xml:space="preserve">9 cell 100Wh (15:15)
6 cell 55Wh (8:30)
6 cell 55Wh (Long Life)
3 cell 31Wh (4:15)
Extended life slice 9 cell 73Wh (19:30), 
Ultra Extended Slice 100Wh (23:15) (w/9 cell primary)
</t>
  </si>
  <si>
    <t>4.48 lbs / 2.03 kg (w/o optical)</t>
  </si>
  <si>
    <t>HD 1366x768 Anti-Glare (200 nits)
HD+ 1600x900 Anti-Glare (200 nits)</t>
  </si>
  <si>
    <t>AMD Quad-Core A10, A8
AMD Dual-Core A6</t>
  </si>
  <si>
    <t>AMD A70M</t>
  </si>
  <si>
    <t>AMD Radeon™ HD 7660G Graphics (w/A10)
AMD Radeon™ HD 7640G Graphics (w/A8)
AMD Radeon™ HD 7520G Graphics (w/A6)</t>
  </si>
  <si>
    <t>Atheros 802.11n
Broadcom 802.11n</t>
  </si>
  <si>
    <t>12.2 x 8.9 x 0.88 - 0.97 in
309 x 226 x 22.4 - 24.65 mm</t>
  </si>
  <si>
    <t>Intel® HD Graphics 4000
nVIDIA Graphics 1GB (Qual 2GB)</t>
  </si>
  <si>
    <t>Intel® HD Graphics 4000
nVIDIA Optimus 1GB/2GB</t>
  </si>
  <si>
    <t>Intel® HD Graphics 4000
nVIDIA Optimus 1GB</t>
  </si>
  <si>
    <t>Intel® HD Graphics 4000
Nvidia GeForce (1GB VRAM)</t>
  </si>
  <si>
    <t>Yes, cmmon with T, L, W, can also use slice</t>
  </si>
  <si>
    <t>Yes, with slice for not compatible with T,L,W docks</t>
  </si>
  <si>
    <t>Optional backlight</t>
  </si>
  <si>
    <t>3 cell 30Wh (4:42)
6 cell 66Wh (9:54)
+ 6 cell 64Wh slice (20:06)</t>
  </si>
  <si>
    <t>Intel 802.11n 6250, 6300, 6205
Dell 1504 1x1, 1540 2x2</t>
  </si>
  <si>
    <t>Dell 5630 HSPA-EVDO (Gobi 3000)
Dell 5560 Single-mode HSPA
Dell 5802 Verizon LTE
Dell 5804 AT&amp;T LTE</t>
  </si>
  <si>
    <t>3.14 lbs / 1.38 kg (3-cell)</t>
  </si>
  <si>
    <t>3.54 lbs / 1.61 kg (3 cell, w/o optical)</t>
  </si>
  <si>
    <t>13.19 x 8.8 x 1.0 - 1.18 in
335 x 223 x 25.4 - 30.1 mm</t>
  </si>
  <si>
    <t>Lenovo Win 8 Tablet Comparative Tool</t>
  </si>
  <si>
    <t>Sensors</t>
  </si>
  <si>
    <t>TPM Chip</t>
  </si>
  <si>
    <t>NFC</t>
  </si>
  <si>
    <t>Lenovo ThinkPad Tablet 2 (Win 8)</t>
  </si>
  <si>
    <t>Win 8 Pro</t>
  </si>
  <si>
    <t>HD (1366x768)</t>
  </si>
  <si>
    <t xml:space="preserve">LED </t>
  </si>
  <si>
    <t>262.6 x 164 x 9.8 mm</t>
  </si>
  <si>
    <t>30Wh</t>
  </si>
  <si>
    <t>Intel Cloverview Dual Core Atom 1.6Ghz</t>
  </si>
  <si>
    <t>GPS, Magnetometer, Ambient Light Sensor, Proximity Sensor</t>
  </si>
  <si>
    <t>Micro SD slot</t>
  </si>
  <si>
    <t>Device, SD, &amp; USB</t>
  </si>
  <si>
    <t>BT Keyboard with pointing device; Dock with full ports</t>
  </si>
  <si>
    <t>Energy Star
GreenGuard
EPEAT Gold
UL Env Gold</t>
  </si>
  <si>
    <t>3G/4G LTE</t>
  </si>
  <si>
    <t>Touch/ Pressure Sensitive Pen</t>
  </si>
  <si>
    <t>10 finger multitouch,
Wacom Pen - ???DPI, 1024 pressure levels</t>
  </si>
  <si>
    <t>MG Frame
ABS Cover</t>
  </si>
  <si>
    <t>2MP Front
8MP Back</t>
  </si>
  <si>
    <t>Stereo Noise Cancelling</t>
  </si>
  <si>
    <t>Note : Win 8 Pro Tablets will have full app compatibility with legacy Windows apps and can join domains.   Win RT tablets cannot</t>
  </si>
  <si>
    <t>Microsoft Surface for Win 8 Pro</t>
  </si>
  <si>
    <t>Microsoft</t>
  </si>
  <si>
    <t>ThinkPad Tablet 2</t>
  </si>
  <si>
    <t>10.6" 16:9</t>
  </si>
  <si>
    <t>FHD (1920x1080)</t>
  </si>
  <si>
    <t>Listed as Wide-View but IPS not specified</t>
  </si>
  <si>
    <t>Glossy (Gorilla Glass 2)</t>
  </si>
  <si>
    <t>903g / 1.987 lbs</t>
  </si>
  <si>
    <t>9.3mm</t>
  </si>
  <si>
    <t>42Wh</t>
  </si>
  <si>
    <t>Unspecified but likely 1080p</t>
  </si>
  <si>
    <t>Micro SDXC slot</t>
  </si>
  <si>
    <t>Yes, through DP to VGA cable</t>
  </si>
  <si>
    <t>No, but supported with DP-&gt;HDMI dongle</t>
  </si>
  <si>
    <t>Yes (Firmware?)</t>
  </si>
  <si>
    <t>Touch Cover (touch kbd)
Type Cover (mech kbd)
No docking mentioned</t>
  </si>
  <si>
    <t>Vapor MG
(PVD finish)</t>
  </si>
  <si>
    <t>Microsoft Surface for Win 8 RT</t>
  </si>
  <si>
    <t>Win 8 RT</t>
  </si>
  <si>
    <t>HD (1366x786)</t>
  </si>
  <si>
    <t>676g / 1.487 lbs</t>
  </si>
  <si>
    <t>31.5Wh</t>
  </si>
  <si>
    <t>NVIDIA Tegra ARM</t>
  </si>
  <si>
    <t>64GB/128GB</t>
  </si>
  <si>
    <t>Yes (Discrete?)</t>
  </si>
  <si>
    <t>RT Tablets do not have Win 7 app compatibility and cannot join domains.</t>
  </si>
  <si>
    <t>SW Notes</t>
  </si>
  <si>
    <t>Built in Kickstand, magnetic dock/charging port</t>
  </si>
  <si>
    <t>1x USB 2.0 full;
1x 2.0 micro</t>
  </si>
  <si>
    <t>1x 3.0 full</t>
  </si>
  <si>
    <t>Office 2013 RT</t>
  </si>
  <si>
    <t>Appears to be Stereo, located on top edge</t>
  </si>
  <si>
    <t>1x 2.0 full</t>
  </si>
  <si>
    <t>Global Availability</t>
  </si>
  <si>
    <t>Warranty Options</t>
  </si>
  <si>
    <t>Recycled and recyclable packaging;
Bulk packaging option</t>
  </si>
  <si>
    <t>Foldable Origami cover
Rugged Case w/Strap
10 Unit Charger Option</t>
  </si>
  <si>
    <t>Base:
1 year Depot / 1 year On-site
Upgrade:
System ????????????
Sealed Battery Warranty
Accidental Damage Protection</t>
  </si>
  <si>
    <t>Lenovo advantages in services will likely be Global Models, Imaging and Deployment, ADP, Warranty Upgrades, Sealed Battery Warranty, Asset Tagging, Priority Tech Support with SLA.</t>
  </si>
  <si>
    <t>Battery life (hours)</t>
  </si>
  <si>
    <t>Yes (Firmware and Discrete options)</t>
  </si>
  <si>
    <t>Can add 2 additional USB 3.0 ports by replacing optical with optional module</t>
  </si>
  <si>
    <t>Dell has "Express Charge" on many models.   This is 80% charge in 1 hour.   Lenovo's Rapid Charge on X1 Carbon and T430s charges to 80% in 30 min</t>
  </si>
  <si>
    <t>13.86 x 9.49 x 1.05 - 1.27 in
352 x 241 x 26.6 - 32.4 mm</t>
  </si>
  <si>
    <t>3 cell 32Wh Express Charge
6 cell 65Wh Express Charge
6 cell 58Wh (3 year)
+ 9 cell 97Wh slice</t>
  </si>
  <si>
    <t>3 cell 32Wh Express Charge
6 cell 65Wh Express Charge
6 cell 58Wh (3 year)
+ 9 cell 97Wh slice
3 cell 30Wh Modular Bay battery</t>
  </si>
  <si>
    <t>4 cell 40Wh Express Charge
6 cell 60Wh Express Charge
9 cell 97Wh
9 cell 87Wh (3 year)
+ 9 cell 97Wh slice
3 cell 30Wh Modular Bay battery</t>
  </si>
  <si>
    <t>Keyboard option offered with no Pointing Stick</t>
  </si>
  <si>
    <t>Intel® HD Graphics 4000
nVIDIA NVS 5200M Optimus 1GB</t>
  </si>
  <si>
    <t>Can add 2 additional USB 3.0 ports by replacing optical with optional module.  Keyboard option offered with no Pointing Stick</t>
  </si>
  <si>
    <t>No TrackPoint/Pointing Stick available on this model.</t>
  </si>
  <si>
    <t>4.44 lbs / 2.01 kg (4 cell, w/o optical)</t>
  </si>
  <si>
    <t>5.40 lbs / 2.449 kg (4 cell, w/o optical)</t>
  </si>
  <si>
    <t>15.12 x 10.16 x 1.11 - 1.34 in
384 x 258 x 28.0 - 34.2 mm</t>
  </si>
  <si>
    <t>6 cell 60Wh Express Charge
9 cell 97Wh
9 cell 87Wh (3 year)
+ 9 cell 97Wh slice
3 cell 30Wh Modular Bay battery</t>
  </si>
  <si>
    <t>HD 1366x768 Outdoor View (??? nits)
HD 1366x768 Outdoor View (??? nits) Touchscreen
(Both with impact resistant protective front glass)</t>
  </si>
  <si>
    <t>States tested, but number not yet listed (Likely to be 4)</t>
  </si>
  <si>
    <t>Touchscreen is single point resistive.   Can be used with gloves. Can add 2 additional USB 3.0 ports by replacing optical with optional modul</t>
  </si>
  <si>
    <t>13.2 x 8.8 x 1.06 - 1.22 in
335 x 223.3 x 26.8 - 30.09 mm</t>
  </si>
  <si>
    <t>4.5 lbs / 2.04 kg (4 cell, w/o optical)</t>
  </si>
  <si>
    <t>4 cell 40Wh Express Charge
6 cell 60Wh Express Charge
9 cell 97Wh
9 cell 87Wh (3 year)
+ 9 cell 97Wh slice</t>
  </si>
  <si>
    <t>3rd Gen i3, i5, i7 Dual Core, Celeron</t>
  </si>
  <si>
    <t>Intel QM77
Intel HM77</t>
  </si>
  <si>
    <t>Optional Slide</t>
  </si>
  <si>
    <t>Optional (only with backlit kbd)</t>
  </si>
  <si>
    <t xml:space="preserve">HD 1366x768 Anti-Glare (??? nits)
FHD 1920x1080 Anti-Glare (??? nits) </t>
  </si>
  <si>
    <t>15.28 x 9.88 x 1.19 - 1.31 in
388 x 251 x 30.2 - 33.2 mm</t>
  </si>
  <si>
    <t>5.25 lbs / 2.38 kg (4 cell, w/o optical)</t>
  </si>
  <si>
    <t>Intel 802.11n 6300, 6205
Dell 1504 1x1, 1540 2x2</t>
  </si>
  <si>
    <t>Dell 5630 HSPA-EVDO (Gobi 3000)
Dell 5560 Single-mode HSPA</t>
  </si>
  <si>
    <t>Unlike the ThinkPad L Series, the Dell E5x30 series is available in vPro and non-vPro configurations.   Fingerprint reader availability is tied to backlit keyboard only.  ThinkPad L Series has 8 MILSpec certifications, the Dell E5x30 series has none.</t>
  </si>
  <si>
    <t>13.94 x 9.57 x 1.17 - 1.24"
354 x 243 x 29.6 - 31.4 mm</t>
  </si>
  <si>
    <t>5.11 lbs / 2.32 kg (6 cell)
5.48 lbs / 2.49 kg (9 cell)</t>
  </si>
  <si>
    <t>5.69 lbs / 2.58 kg (6 cell)
6.05 lbs / 2.75 kg (9 cell)</t>
  </si>
  <si>
    <t>14.96 x 9.72 x 1.25 - 1.31 in
380 x 247 x 31.7 - 33.4 mm</t>
  </si>
  <si>
    <t>4.77 lbs / 2.17 kg (6 cell)
5.13 lbs / 2.33 kg (9 cell)</t>
  </si>
  <si>
    <t>13.39 x 9.13 x 1.17 - 1.18 in
340.5 x 232 x 29.8 - 29.9 mm</t>
  </si>
  <si>
    <t>3.96 lbs / 1.79 kg (6 cell)</t>
  </si>
  <si>
    <t>5.39 lbs / 2.45 kg (6 cell)
5.76 lbs / 2.62 kg (9 cell)</t>
  </si>
  <si>
    <t>5.76 lbs / 2.62 kg (6 cell)
6.19 lbs / 2.81 kg (9 cell)</t>
  </si>
  <si>
    <t>2.96 lbs / 1.34 kg (4 cell)
3.31 lbs / 1.50 kg (6 cell)
3.67 lbs / 1.67 kg (9 cell)</t>
  </si>
  <si>
    <t>3.67 lbs / 1.66 kg (3 cell)
3.97 lbs / 1.80 kg (6 cell)
(add 0.21lbs/0.11kg for MT screen)</t>
  </si>
  <si>
    <t>4 cell 28.8Wh (4:36)
6 cell 62.4Wh (10:18)
9 cell 93.6Wh (15:30)
+ 6 cell 64Whr slice (26:06)</t>
  </si>
  <si>
    <t>12.0 x 8.13 x 0.75 - 1.05 in
305 x 206.5 mm x 19 - 26.6mm</t>
  </si>
  <si>
    <t>Announced</t>
  </si>
  <si>
    <t>Dell Optiplex 9010 - MT</t>
  </si>
  <si>
    <t>360 x 175 x 417 mm
14.17 x 6.89 x 16.42 in.</t>
  </si>
  <si>
    <t>9.4 kg (20.68 lb)</t>
  </si>
  <si>
    <t>275W
275W High Efficiency 87%</t>
  </si>
  <si>
    <t>Intel® CoreTM i3 (2nd and 3rd Generation)/Intel® CoreTM i5/Intel® CoreTM i7 (3rd Generation)/Intel Pentium G860/Intel Celeron G860/G640</t>
  </si>
  <si>
    <t>SATA 6Gb/s  7200rpm, SSD</t>
  </si>
  <si>
    <t>4x6</t>
  </si>
  <si>
    <t>Yes (19-1)</t>
  </si>
  <si>
    <t>12 total (4 USB 3.0, 8 USB 2.0)
2/4/2 (F/R/Int) USB 2.0
2/2/0 (F/R/Int) USB 3.0</t>
  </si>
  <si>
    <t>Microsoft® Windows 7® Home Basic SP1 (32 and 64 bit)
Microsoft® Windows 7® Home Premium SP1 (32 and 64 bit)
Microsoft® Windows 7® Home Premium w/MUI SP1 (32 and 64 bit)
Microsoft® Windows 7® Professional w/MUI SP1 (32 and 64 bit)
Microsoft® Windows 7® Professional SP1 (32 and 64 bit)
Microsoft® Windows 7® Ultimate SPI (32 and 64 bit)
Unbuntu N-Series DIB (32 bit)
Unbuntu (32-bit)</t>
  </si>
  <si>
    <t>29.4 dB</t>
  </si>
  <si>
    <t>Energy Star 5.2 (High Effiency Power Supplies), EPEAT Gold</t>
  </si>
  <si>
    <t>http://www.dell.com/downloads/global/products/optix/en/optiplex_9010_technical_guidebook.pdf</t>
  </si>
  <si>
    <t>Dell Optiplex 9010 - DT</t>
  </si>
  <si>
    <t>360 x 102 x 410 mm
14.17 x 4.02 x 16.14 in.</t>
  </si>
  <si>
    <t>7.9 kg (17.38 lb)</t>
  </si>
  <si>
    <t>250W
250W High Efficiency 87%</t>
  </si>
  <si>
    <t>22.5 dB</t>
  </si>
  <si>
    <t>Dell Optiplex 9010 - SFF</t>
  </si>
  <si>
    <t>290 x 92.6 x 312 mm
11.42 x 3.65 x 12.28 in.</t>
  </si>
  <si>
    <t>6.0 kg (13.2 lb)</t>
  </si>
  <si>
    <t>240W
240W High Efficiency 87%</t>
  </si>
  <si>
    <t>2x3</t>
  </si>
  <si>
    <t>10 total (4 USB 3.0, 6 USB 2.0)
2/4/0 (F/R/Int) USB 2.0
2/2/0 (F/R/Int) USB 3.0</t>
  </si>
  <si>
    <t>30.2 dB</t>
  </si>
  <si>
    <t xml:space="preserve"> BFR/PVC Free model avaialble.  Bulk pack only available in US.</t>
  </si>
  <si>
    <t>Dell Optiplex 9010 - USFF</t>
  </si>
  <si>
    <t>236.7 x 65 x 240 mm
9.32 x 2.56 x 9.44</t>
  </si>
  <si>
    <t>3.3 kg (7.26 lb)</t>
  </si>
  <si>
    <t>200W 87%</t>
  </si>
  <si>
    <t>Intel® CoreTM i3 /Intel® CoreTM i5 (3540S/3550S/3470S/3475S/3570S)/Intel® CoreTM i7 (3770S)(3rd Generation)/Intel Dual Core 850/860/630/630</t>
  </si>
  <si>
    <t>6 total (4 USB 3.0, 2 USB 2.0)
0/2/0 (F/R/Int) USB 2.0
2/2/0 (F/R/Int) USB 3.0</t>
  </si>
  <si>
    <t>28.5 dB</t>
  </si>
  <si>
    <t>Dell Optiplex 9010 - AIO</t>
  </si>
  <si>
    <t>M92z 23''</t>
  </si>
  <si>
    <t>386 x 574 x 68 mm (without stand)
15.2 x 22.6 x 2.7 in (without stand)
(dimensions with stand not listed)</t>
  </si>
  <si>
    <t>7.6 kg (16.8lb)</t>
  </si>
  <si>
    <t>200W High Efficiency 87%</t>
  </si>
  <si>
    <t>Intel Core i3/i5/i7 (3rd Generation) / Intel Pentium G850 / Intel Celeron G630</t>
  </si>
  <si>
    <t>Yes (8-1)</t>
  </si>
  <si>
    <t>11 total (4 USB 3.0, 7 USB 2.0)
0/4/3 (Side/R/Int) USB 2.0
2/2/0 (Side R/Int) USB 3.0</t>
  </si>
  <si>
    <t>23.1 dB</t>
  </si>
  <si>
    <t>802.11n (optional)</t>
  </si>
  <si>
    <t>Yes (2.1MP)</t>
  </si>
  <si>
    <t>VGA, HDMI</t>
  </si>
  <si>
    <t>No VESA mount.  No DP</t>
  </si>
  <si>
    <t>http://www.dell.com/downloads/global/products/optix/en/optiplex_9010_aio_technical_guidebook.pdf</t>
  </si>
  <si>
    <t>Dell Optiplex 7010 - MT</t>
  </si>
  <si>
    <t>M82</t>
  </si>
  <si>
    <t>Intel® CoreTM i3 (2nd and 3rd Generation)/Intel® CoreTM i5/Intel® CoreTM i7 (3rd Generation)/Intel Pentium G850/G860/Intel Celeron G630/G640/G540/G530/G460
Intel® Pentium</t>
  </si>
  <si>
    <t>Energy Star 5.2 (High Effiency Power Supplies), EPEAT TBD</t>
  </si>
  <si>
    <t>http://www.dell.com/downloads/global/products/optix/en/optiplex_7010_technical_guidebook.pdf</t>
  </si>
  <si>
    <t>Dell Optiplex 7010 - DT</t>
  </si>
  <si>
    <t>Dell Optiplex 7010 - SFF</t>
  </si>
  <si>
    <t>Dell Optiplex 7010 - USFF</t>
  </si>
  <si>
    <t>236.7 x 65 x 240 mm
9.32 x 2.56 x 9.44 in.</t>
  </si>
  <si>
    <t>Intel® CoreTM i3 /Intel® CoreTM i5 (3540S/3550S/3470S/3475S/3570S)/Intel® CoreTM i7 (3770S)(3rd Generation)/Intel Dual Core 850/860/630/630, Intel Celeron G540/G530/G460</t>
  </si>
  <si>
    <t>Dell Optiplex 3010 - MT</t>
  </si>
  <si>
    <t>M72e</t>
  </si>
  <si>
    <t>H61</t>
  </si>
  <si>
    <t>8.87 kg (19.55 lb)</t>
  </si>
  <si>
    <t>265W
265W High Efficiency 87%</t>
  </si>
  <si>
    <t>Intel® CoreTM i3 (2nd and 3rd Generation)/Intel® CoreTM i5 (3rd Generation)/Intel Dual Core G850/G630/Intel Celeron G530/G460
Intel® Pentium</t>
  </si>
  <si>
    <t>Integrated 10M/100M/1000M Gigabit Ethernet (REALTEK® RTL8111E-VL)</t>
  </si>
  <si>
    <t>8 USB 2.0 (2F/6R)</t>
  </si>
  <si>
    <t>Microsoft® Windows 7® Home Basic SP1 (32 and 64 bit)
Microsoft® Windows 7® Home Premium SP1 (32 and 64 bit)
Microsoft® Windows 7® Professional SP1 (32 and 64 bit)
Microsoft® Windows 7® Ultimate SP1 (32 and 64 bit)
Unbuntu Linux (32-bit)</t>
  </si>
  <si>
    <t>Energy Star 5.0 (High Effiency Power Supplies), EPEAT TBD</t>
  </si>
  <si>
    <t>http://www.dell.com/downloads/global/products/optix/en/optiplex_3010_technical_guidebook.pdf</t>
  </si>
  <si>
    <t>Dell Optiplex 3010 - DT</t>
  </si>
  <si>
    <t>7.56 kg (16.67 lb)</t>
  </si>
  <si>
    <t>26.1 dB</t>
  </si>
  <si>
    <t>Dell Optiplex 3010 - SFF</t>
  </si>
  <si>
    <t>5.7 kg (12.57 lb)</t>
  </si>
  <si>
    <t>Dell Vostro 470</t>
  </si>
  <si>
    <t>H77</t>
  </si>
  <si>
    <t>400 x 175 x 360 mm
15.75 x 6.89 x 14.17 in.</t>
  </si>
  <si>
    <t>9.36 kg (20.64 lb) max.</t>
  </si>
  <si>
    <t>350W
460W</t>
  </si>
  <si>
    <t>Intel Core i5 (3450)</t>
  </si>
  <si>
    <t>Integrated 10M/100M/1000M Gigabit Ethernet (???)</t>
  </si>
  <si>
    <t>8 Total  (4 USB 3.0, 4 USB 2.0)
2/2 (F/R) USB 2.0
2/2 (F/R) USB 3.0</t>
  </si>
  <si>
    <t>Microsoft® Windows 7® Home Premium SP1 (64 bit)
Microsoft® Windows 7® Professional SP1 (64 bit) with XP Mode installed</t>
  </si>
  <si>
    <t>Supports 7.1 audio</t>
  </si>
  <si>
    <t>http://www.dell.com/us/business/p/vostro-470/pd</t>
  </si>
  <si>
    <t>ThinkCentre M92p</t>
  </si>
  <si>
    <t>ThinkCentre M82</t>
  </si>
  <si>
    <t>ThinkCentre M72e, M77</t>
  </si>
  <si>
    <t>Edge 72</t>
  </si>
  <si>
    <t>ThinkCentre Edge 92z</t>
  </si>
  <si>
    <t>OptiPlex 9010 (M92p)</t>
  </si>
  <si>
    <t>OptiPlex 7010 (M82)</t>
  </si>
  <si>
    <t>OptiPlex 3010</t>
  </si>
  <si>
    <t>Vostro 470</t>
  </si>
  <si>
    <t>ThinkCentre M92z</t>
  </si>
  <si>
    <t>8300 Elite</t>
  </si>
  <si>
    <t>6300 Pro</t>
  </si>
  <si>
    <t>4300 Pro</t>
  </si>
  <si>
    <t>Intel Xeon Ivy Bridge E3-1200 v2
Intel Sandy Bridge Xeon
Core i3, Pentium, Celeron</t>
  </si>
  <si>
    <t>24TB SATA / 7.2TB SAS</t>
  </si>
  <si>
    <t>0/1/10 Standard
Optional 0/1/5/10/50/6/60 with ThinkServer RAID 700</t>
  </si>
  <si>
    <t>USB 3.0 / Modem / Parallel options, MS Multipoint Server support</t>
  </si>
  <si>
    <t>13.35 x 9.27 x 1.10 in 
339 x 235 x 28 mm (at front)</t>
  </si>
  <si>
    <t>3rd Gen i3, i5, i7
2nd Gen i3, i5
Celeron</t>
  </si>
  <si>
    <t>Intel® HD Graphics 4000 (3rd Gen)
Intel® HD Graphics 3000 (2nd Gen)</t>
  </si>
  <si>
    <t>SATA II HDD</t>
  </si>
  <si>
    <t>Intel HM76</t>
  </si>
  <si>
    <t xml:space="preserve">HP un2430 EV-DO/HSPA </t>
  </si>
  <si>
    <t>HP's ProBook 4x40 series has no docking, smart card, vPro or pointing stick support, so is most appropriately compared to ThinkPad Edge.  The 6xxx series has these and is most appropriately compared to ThinkPad L Series.   ThinkPad advantages: ThinkPad Edge has pointing stick (TrackPoint) support.</t>
  </si>
  <si>
    <t>9 cell 93Wh (14:30)
6 cell 47Wh (7:30)</t>
  </si>
  <si>
    <t>5.45 lbs / 2.47 kg (w/ optical)</t>
  </si>
  <si>
    <t>14.76 x 10.09 x 1.13 in
375 x 256 x 28 mm (at front)</t>
  </si>
  <si>
    <t>9 cell 93Wh (13:45)
6 cell 47Wh (7:00)</t>
  </si>
  <si>
    <t>Intel® HD Graphics 4000 (3rd Gen)
Intel® HD Graphics 3000 (2nd Gen)
AMD Radeon HD 7650M 1GB/2GB</t>
  </si>
  <si>
    <t>DDR3 1333Mhz</t>
  </si>
  <si>
    <t>AMD Quad-Core A8
AMD Dual-Core A6</t>
  </si>
  <si>
    <t>AMD Radeon™ HD 7640G Graphics (w/A8)
AMD Radeon™ HD 7520G Graphics (w/A6)
Discrete: AMD Radeon HD 7650M 1GB/2GB</t>
  </si>
  <si>
    <t>9 cell 93Wh (??:??)
6 cell 47Wh (?:??)</t>
  </si>
  <si>
    <t>4.05 lbs / 1.84 kg (w/o optical)
4.49 lbs / 2.04 kg (w/ optical)</t>
  </si>
  <si>
    <t>12.83 x 9.02 x .97 in
326 x 229 x 24 mm (at front)</t>
  </si>
  <si>
    <t>6 cell 51Wh (8:30)</t>
  </si>
  <si>
    <t>Intel® HD Graphics 4000 (3rd Gen)
Intel® HD Graphics 3000 (2nd Gen)
AMD Radeon HD 7570M 1GB</t>
  </si>
  <si>
    <t>Intel 802.11n
Atheros 802.11n
Broadcom 802.11n
Ralink 802.11n</t>
  </si>
  <si>
    <t>Atheros 802.11n
Broadcom 802.11n
Ralink 802.11n</t>
  </si>
  <si>
    <t>3 USB 2.0 / 1 USB 3.0</t>
  </si>
  <si>
    <t>4.55 lbs / 2.07 kg (w/o optical)
4.85 lbs / 2.20 kg (w/ optical)</t>
  </si>
  <si>
    <t>5.14 lbs / 2.33 kg (w/o optical)
5.45 lbs / 2.47 kg (w/ optical)</t>
  </si>
  <si>
    <t>1GB/2GB</t>
  </si>
  <si>
    <t>Yes, through dongle</t>
  </si>
  <si>
    <t>Lenovo Innovation SW</t>
  </si>
  <si>
    <t>ASUS Tablet 600</t>
  </si>
  <si>
    <t>Acer Iconia W700</t>
  </si>
  <si>
    <t>Acer Iconia W510</t>
  </si>
  <si>
    <t>Dell Latitude 10</t>
  </si>
  <si>
    <t>NVIDIA Tegra 3 ARM Quadcore</t>
  </si>
  <si>
    <t>Kbd dock w/ 2nd battery, trackpad, USB expansion</t>
  </si>
  <si>
    <t>ASUS Tablet 810</t>
  </si>
  <si>
    <t>Intel Atom</t>
  </si>
  <si>
    <t>No - Wi-Fi only</t>
  </si>
  <si>
    <t>Wacom pen</t>
  </si>
  <si>
    <t>~750g</t>
  </si>
  <si>
    <t>~10hrs</t>
  </si>
  <si>
    <t>Kbd dock w/ no battery, magnetic attachment</t>
  </si>
  <si>
    <t>~18hrs with battery in dock</t>
  </si>
  <si>
    <t>Yes (micro?)</t>
  </si>
  <si>
    <t>~8hrs</t>
  </si>
  <si>
    <t>Intel 3rd Gen i Core (i5)</t>
  </si>
  <si>
    <t>Intel 3rd Gen i Core</t>
  </si>
  <si>
    <t>Thunderbolt</t>
  </si>
  <si>
    <t>Display Port/Thunderbolt</t>
  </si>
  <si>
    <t>Display Port / Thunderbolt</t>
  </si>
  <si>
    <t>Manage/Dock</t>
  </si>
  <si>
    <t>ThinkStation E31</t>
  </si>
  <si>
    <t>HP Z220 [Tower &amp; SFF]</t>
  </si>
  <si>
    <t>ThinkStation E31 [Tower &amp; SFF]</t>
  </si>
  <si>
    <t>430mm D x 175mm W x 425mm H
[99.7mm x337mm x369mm - SFF]</t>
  </si>
  <si>
    <t>Tower: 
17.9 x 7.0 x 17.6 in 
455 x 178 x  447 mm
SFF:
15.0 x 13.3 x 3.95 in 
381 x 338 x100 mm</t>
  </si>
  <si>
    <t>1x Intel Ivy Bridge Processors
Xeon E3-1200 v2
Core i7, Pentium</t>
  </si>
  <si>
    <r>
      <rPr>
        <u/>
        <sz val="10"/>
        <rFont val="Calibri"/>
        <family val="2"/>
      </rPr>
      <t>3.5" SATA 7200rpm</t>
    </r>
    <r>
      <rPr>
        <sz val="10"/>
        <rFont val="Calibri"/>
        <family val="2"/>
      </rPr>
      <t xml:space="preserve">
  250, 500 GB, 1, 2, 3TB
</t>
    </r>
    <r>
      <rPr>
        <u/>
        <sz val="10"/>
        <rFont val="Calibri"/>
        <family val="2"/>
      </rPr>
      <t xml:space="preserve">2.5" SATA 10K rpm
</t>
    </r>
    <r>
      <rPr>
        <sz val="10"/>
        <rFont val="Calibri"/>
        <family val="2"/>
      </rPr>
      <t xml:space="preserve">   None</t>
    </r>
    <r>
      <rPr>
        <u/>
        <sz val="10"/>
        <rFont val="Calibri"/>
        <family val="2"/>
      </rPr>
      <t xml:space="preserve">
2.5" SAS 10K rpm</t>
    </r>
    <r>
      <rPr>
        <sz val="10"/>
        <rFont val="Calibri"/>
        <family val="2"/>
      </rPr>
      <t xml:space="preserve">
   300, 600 GB
</t>
    </r>
    <r>
      <rPr>
        <u/>
        <sz val="10"/>
        <rFont val="Calibri"/>
        <family val="2"/>
      </rPr>
      <t xml:space="preserve">3.5" SAS 15K rpm </t>
    </r>
    <r>
      <rPr>
        <sz val="10"/>
        <rFont val="Calibri"/>
        <family val="2"/>
      </rPr>
      <t xml:space="preserve">
   300, 450, 600 GB
</t>
    </r>
    <r>
      <rPr>
        <u/>
        <sz val="10"/>
        <rFont val="Calibri"/>
        <family val="2"/>
      </rPr>
      <t xml:space="preserve">2.5" SSD </t>
    </r>
    <r>
      <rPr>
        <sz val="10"/>
        <rFont val="Calibri"/>
        <family val="2"/>
      </rPr>
      <t xml:space="preserve">
    128, 160, 256, 300 GB
</t>
    </r>
  </si>
  <si>
    <r>
      <rPr>
        <u/>
        <sz val="10"/>
        <rFont val="Calibri"/>
        <family val="2"/>
      </rPr>
      <t>3.5" SATA 7200rpm</t>
    </r>
    <r>
      <rPr>
        <sz val="10"/>
        <rFont val="Calibri"/>
        <family val="2"/>
      </rPr>
      <t xml:space="preserve">
  250, 500 GB, 1, 2TB
</t>
    </r>
    <r>
      <rPr>
        <u/>
        <sz val="10"/>
        <rFont val="Calibri"/>
        <family val="2"/>
      </rPr>
      <t xml:space="preserve">2.5" SATA 10K rpm
</t>
    </r>
    <r>
      <rPr>
        <sz val="10"/>
        <rFont val="Calibri"/>
        <family val="2"/>
      </rPr>
      <t xml:space="preserve">   300GB</t>
    </r>
    <r>
      <rPr>
        <u/>
        <sz val="10"/>
        <rFont val="Calibri"/>
        <family val="2"/>
      </rPr>
      <t xml:space="preserve">
2.5" SAS 10K rpm</t>
    </r>
    <r>
      <rPr>
        <sz val="10"/>
        <rFont val="Calibri"/>
        <family val="2"/>
      </rPr>
      <t xml:space="preserve">
   None
</t>
    </r>
    <r>
      <rPr>
        <u/>
        <sz val="10"/>
        <rFont val="Calibri"/>
        <family val="2"/>
      </rPr>
      <t xml:space="preserve">3.5" SAS 15K rpm </t>
    </r>
    <r>
      <rPr>
        <sz val="10"/>
        <rFont val="Calibri"/>
        <family val="2"/>
      </rPr>
      <t xml:space="preserve">
  None
</t>
    </r>
    <r>
      <rPr>
        <u/>
        <sz val="10"/>
        <rFont val="Calibri"/>
        <family val="2"/>
      </rPr>
      <t xml:space="preserve">2.5" SSD </t>
    </r>
    <r>
      <rPr>
        <sz val="10"/>
        <rFont val="Calibri"/>
        <family val="2"/>
      </rPr>
      <t xml:space="preserve">
    128, 160, 256, 300 GB
</t>
    </r>
  </si>
  <si>
    <t xml:space="preserve">SATA RAID 0, 1 Integrated into chipset
</t>
  </si>
  <si>
    <t xml:space="preserve">SATA RAID 0, 1, 10 Integrated into chipset
</t>
  </si>
  <si>
    <t>4x5 Tower 
4x3 SFF</t>
  </si>
  <si>
    <t xml:space="preserve">7x6 Tower
5x3 SFF
</t>
  </si>
  <si>
    <t>NVIDIA NVS 300
NVIDIA NVS 310  
NVIDIA Quadro NVS 450
NVIDIA Quadro 410
NVIDIA Quadro 600
NVIDIA Quadro 2000
NVIDIA Quadro 4000
NVIDIA Quadro 5000
NVIDIA Tesla C2075
AMD FireProTM 2270
AMD FireProTM V3900
AMD FireProTM V4900
AMD FireProTM V5900
AMD FireProTM V7900</t>
  </si>
  <si>
    <t xml:space="preserve">NVIDIA NVS 300
NVIDIA Quadro NVS 310
AMD FirePro V3900
AMD FirePro V4900 - Tower only
NVIDIA Quadro 410
NVIDIA Quadro 600
AMD FirePro V5900 - Tower only
NVIDIA Quadro 2000 - Tower only
AMD FirePro V7900 - Tower only
NVIDIA Quadro 4000 - Tower only
</t>
  </si>
  <si>
    <t>Tower:3 internal 3.5"
SFF:2 internal 3.5"</t>
  </si>
  <si>
    <t>Tower:3 external 5.25"
SFF:1 external 5.25"</t>
  </si>
  <si>
    <t>Tower:2
SFF:2</t>
  </si>
  <si>
    <t>Tower &amp; SFF: 1 PCI Express Gen3 x16 mechanical/electrical</t>
  </si>
  <si>
    <t>Tower:2 PCIe Gen 2 (1 x8 mech, 1 x16 mec)
SFF : 1 PCIe Gen 2 x16 mech</t>
  </si>
  <si>
    <t>Dell T1650 / HP Z220 (Tower &amp; SFF)</t>
  </si>
  <si>
    <t>Tower:2
SFF: 1</t>
  </si>
  <si>
    <t>Integrated Intel/Realtek HD ALC221 Audio;
optional HP Thin USB Powered Speakers</t>
  </si>
  <si>
    <t>Not Mentioned</t>
  </si>
  <si>
    <t>Windows® 7 Professional 32-Bit
Windows® 7 Professional 64-bit
HP Linux Installer Kit**
SUSE Linux Enterprise Desktop 11** 
Red Hat Enterprise Linux Desktop/Workstation (1 year paper license; no preinstalled OS)**</t>
  </si>
  <si>
    <t>Energy Star 5
RoHS
Climate Savers 80Plus Gold</t>
  </si>
  <si>
    <t>Tower - 20dB</t>
  </si>
  <si>
    <t>27.5 lbs / 12.5 kg (min)
39 lbs / 17.7 kg (max)</t>
  </si>
  <si>
    <t>Tower: 400W 90% Efficient
SFF: 240W 90% Efficient</t>
  </si>
  <si>
    <t>Tower: 36L
SFF: 13L</t>
  </si>
  <si>
    <t>Tower:
3 Front: 2 USB 3.0, 1 USB 2.0
6 Rear: 2 USB 3.0, 4 USB 2.0
5 Internal: 5 USB 2.0
SFF:
4 Front: 0 USB 3.0, 4 USB 2.0
6 Rear: 4 USB 3.0, 2 USB 2.0
4 Internal: 4 USB 2.0</t>
  </si>
  <si>
    <t>Tower: 22.9 lbs / 10.4 kg
SFF: 16.5 lbs / 7.5kg</t>
  </si>
  <si>
    <t>34.2 lbs / 15.5 kg (min)
49.9 lbs / 22.6 kg (max)</t>
  </si>
  <si>
    <t>6x5</t>
  </si>
  <si>
    <t>46.7 lbs / 21.1 kg (min)
64.3 lbs / 29.2 kg (max)</t>
  </si>
  <si>
    <t>Dell T1650</t>
  </si>
  <si>
    <t>14.17 x 6.89 x 17.13 in 
360mm x 175mm x 435mm</t>
  </si>
  <si>
    <t>27L</t>
  </si>
  <si>
    <t>320W 90% Efficient
275W 65% Efficient</t>
  </si>
  <si>
    <t>1x Intel Ivy Bridge Processors
Xeon E3-1200 v2
Core i5, i7, n-1 i3</t>
  </si>
  <si>
    <t xml:space="preserve">SATA 7200rpm                                        Up to 2 TB
SATA 10K rpm    
None
SAS 10K rpm                                         None
SAS 15K rpm                                           None
SSD                                                         256GB
</t>
  </si>
  <si>
    <t>SATA RAID 0, 1, 5, 10 Integrated</t>
  </si>
  <si>
    <t>Integrated Intel HD Graphics
AMD FirePro V4900 
AMD FirePro 2270
NVIDIA Quadro 600 
NVIDIA Quadro NVS™ 300
NVIDIA Quadro 2000</t>
  </si>
  <si>
    <t>1 PCIe x4 Gen2 (x16 mechanical)</t>
  </si>
  <si>
    <t xml:space="preserve">1 PCI Express x16 Gen3 </t>
  </si>
  <si>
    <t xml:space="preserve">4 Front: 2 USB 3.0, 2 USB 2.0              
6 Rear: 2 USB 3.0, 4 USB 2.0              
1 Internal: 1 USB 2.0
</t>
  </si>
  <si>
    <t>Vostro 3350, 3450,3550, 3555</t>
  </si>
  <si>
    <t>Portege Z930</t>
  </si>
  <si>
    <t>Samsung Series 7 Slate</t>
  </si>
  <si>
    <t>Win 7 Pro</t>
  </si>
  <si>
    <t>Glossy (Samsung Superbright)</t>
  </si>
  <si>
    <t>296.16 x 183.89 x 12.95 mm
11.66 x 7.24 x 0.51 in</t>
  </si>
  <si>
    <t>~7hrs</t>
  </si>
  <si>
    <t>BT Keyboard; Dock with full ports</t>
  </si>
  <si>
    <t>40Wh</t>
  </si>
  <si>
    <t>10 finger multitouch, Wacom Pen</t>
  </si>
  <si>
    <t>Reviews note loud fan and significant heat.</t>
  </si>
  <si>
    <t>Samsung Touch Launcher</t>
  </si>
  <si>
    <t>Intel 3nd Gen i Core (i5)</t>
  </si>
  <si>
    <t>860g / 1.89 lbs</t>
  </si>
  <si>
    <t>G-Sensor, Light Sensor, Gyroscope, E-compass, NFC ,GPS</t>
  </si>
  <si>
    <t>Stereo w/ ASUS SonicMaster</t>
  </si>
  <si>
    <t>Flip around kbd dock w/ 2nd battery, trackpad, USB expansion</t>
  </si>
  <si>
    <t>Stereo w/ Dolby Home Theater</t>
  </si>
  <si>
    <t>1x USB 3.0 full</t>
  </si>
  <si>
    <t>Docking station w/3x USB 3.0</t>
  </si>
  <si>
    <t>Intel Cloverview Dual Core Atom 1.5Ghz</t>
  </si>
  <si>
    <t>30Wh swappable
60Wh swappable</t>
  </si>
  <si>
    <t>Mentions integrated smart card reader</t>
  </si>
  <si>
    <t>32GB/64GB/128GB</t>
  </si>
  <si>
    <t>Anti-Glare, chemically treated for durability</t>
  </si>
  <si>
    <t>Yes (w/some exceptions;no BR, AR)</t>
  </si>
  <si>
    <t>9.4 kg</t>
    <phoneticPr fontId="35" type="noConversion"/>
  </si>
  <si>
    <t>Operating position = 24; Idle position = 22</t>
    <phoneticPr fontId="35" type="noConversion"/>
  </si>
  <si>
    <t>Yes(Optional)</t>
    <phoneticPr fontId="35" type="noConversion"/>
  </si>
  <si>
    <t>M92p SFF</t>
    <phoneticPr fontId="35" type="noConversion"/>
  </si>
  <si>
    <t>Operating position = 25; Idle position = 23</t>
    <phoneticPr fontId="35" type="noConversion"/>
  </si>
  <si>
    <t xml:space="preserve">Green PC (EPEAT) / ENERGY STAR 5.2/ UL </t>
    <phoneticPr fontId="35" type="noConversion"/>
  </si>
  <si>
    <t>M92p Tiny</t>
    <phoneticPr fontId="35" type="noConversion"/>
  </si>
  <si>
    <t>1(optional)</t>
    <phoneticPr fontId="35" type="noConversion"/>
  </si>
  <si>
    <t>Via Optional Cable</t>
    <phoneticPr fontId="35" type="noConversion"/>
  </si>
  <si>
    <t>Operating position = 21; Idle position = 20</t>
    <phoneticPr fontId="35" type="noConversion"/>
  </si>
  <si>
    <t>M82 MT</t>
    <phoneticPr fontId="35" type="noConversion"/>
  </si>
  <si>
    <t>WW</t>
    <phoneticPr fontId="35" type="noConversion"/>
  </si>
  <si>
    <t xml:space="preserve">SATA III 6GB/s </t>
    <phoneticPr fontId="35" type="noConversion"/>
  </si>
  <si>
    <t>1 Standard</t>
    <phoneticPr fontId="35" type="noConversion"/>
  </si>
  <si>
    <t>Operating position = 24; Idle position = 22</t>
    <phoneticPr fontId="35" type="noConversion"/>
  </si>
  <si>
    <t>M82 SFF</t>
    <phoneticPr fontId="35" type="noConversion"/>
  </si>
  <si>
    <t>WW</t>
    <phoneticPr fontId="35" type="noConversion"/>
  </si>
  <si>
    <t>Operating position = 25; Idle position = 23</t>
    <phoneticPr fontId="35" type="noConversion"/>
  </si>
  <si>
    <t>M72e MT</t>
    <phoneticPr fontId="35" type="noConversion"/>
  </si>
  <si>
    <t xml:space="preserve"> 1600-MHz DIMM DDR3</t>
    <phoneticPr fontId="35" type="noConversion"/>
  </si>
  <si>
    <t>3 x 3</t>
    <phoneticPr fontId="35" type="noConversion"/>
  </si>
  <si>
    <t>Yes(with an additional discret graphic card)</t>
    <phoneticPr fontId="35" type="noConversion"/>
  </si>
  <si>
    <t>Yes</t>
    <phoneticPr fontId="35" type="noConversion"/>
  </si>
  <si>
    <t>Operating position = 26; Idle position = 24</t>
    <phoneticPr fontId="35" type="noConversion"/>
  </si>
  <si>
    <t>M72e SFF</t>
    <phoneticPr fontId="35" type="noConversion"/>
  </si>
  <si>
    <t>Yes(with an additional discret graphic card)</t>
    <phoneticPr fontId="35" type="noConversion"/>
  </si>
  <si>
    <t>n/a</t>
    <phoneticPr fontId="35" type="noConversion"/>
  </si>
  <si>
    <t>M72e Tiny</t>
    <phoneticPr fontId="35" type="noConversion"/>
  </si>
  <si>
    <t>1600-MHz SODIMM DDR3</t>
    <phoneticPr fontId="35" type="noConversion"/>
  </si>
  <si>
    <t>Integrated 10M/100M/1000M Gigabit Ethernet</t>
    <phoneticPr fontId="35" type="noConversion"/>
  </si>
  <si>
    <t>Full TVT</t>
    <phoneticPr fontId="35" type="noConversion"/>
  </si>
  <si>
    <t>Operating position = 23; Idle position = 22</t>
    <phoneticPr fontId="35" type="noConversion"/>
  </si>
  <si>
    <t>Edge92 MT</t>
    <phoneticPr fontId="35" type="noConversion"/>
  </si>
  <si>
    <t>tower</t>
    <phoneticPr fontId="35" type="noConversion"/>
  </si>
  <si>
    <t>7.5kg</t>
    <phoneticPr fontId="35" type="noConversion"/>
  </si>
  <si>
    <t>280W</t>
    <phoneticPr fontId="35" type="noConversion"/>
  </si>
  <si>
    <t>Intel® CoreTM i3-2120/2130 (2nd generation)/Intel® CoreTM i5-2400/2500 (2nd generation)/Intel® CoreTM i7-2600 (2nd generation)/Intel® CoreTM i3-3220/3240 (3rd generation)/Intel® CoreTM i5-3450/3470/3550/3570 (3rd generation)/Intel® CoreTM i7-3770(3rd generation)/Intel® PentiumTM G630/G640/G850/G860 (2nd generation)/Intel® CeleronTM G460/G530/G540 (2nd generation)</t>
    <phoneticPr fontId="35" type="noConversion"/>
  </si>
  <si>
    <t>32GB</t>
    <phoneticPr fontId="35" type="noConversion"/>
  </si>
  <si>
    <t>1600 MHZ  SODIMM DDR3</t>
    <phoneticPr fontId="35" type="noConversion"/>
  </si>
  <si>
    <t>ATA6Gb/s 7200rpm</t>
    <phoneticPr fontId="35" type="noConversion"/>
  </si>
  <si>
    <t>Integrated 10M/100M/1000M Gigabit Ethernet</t>
    <phoneticPr fontId="35" type="noConversion"/>
  </si>
  <si>
    <t>4X3</t>
    <phoneticPr fontId="35" type="noConversion"/>
  </si>
  <si>
    <t>yes</t>
    <phoneticPr fontId="35" type="noConversion"/>
  </si>
  <si>
    <t>Intel® HD Graphics/AMD 7350 / AMD 7450 (DVI-I + DP)</t>
    <phoneticPr fontId="35" type="noConversion"/>
  </si>
  <si>
    <t>yes</t>
    <phoneticPr fontId="35" type="noConversion"/>
  </si>
  <si>
    <t>2 (Full Height)</t>
    <phoneticPr fontId="35" type="noConversion"/>
  </si>
  <si>
    <t>1 x(Full Height)</t>
    <phoneticPr fontId="35" type="noConversion"/>
  </si>
  <si>
    <t>1 x(Full Height)</t>
    <phoneticPr fontId="35" type="noConversion"/>
  </si>
  <si>
    <t xml:space="preserve"> 2 Side(2.0)/ 4 Rear 3.0/2 Rear 2.0</t>
    <phoneticPr fontId="35" type="noConversion"/>
  </si>
  <si>
    <t>No</t>
    <phoneticPr fontId="35" type="noConversion"/>
  </si>
  <si>
    <t>Yes</t>
    <phoneticPr fontId="35" type="noConversion"/>
  </si>
  <si>
    <t xml:space="preserve">Yes,2  </t>
    <phoneticPr fontId="35" type="noConversion"/>
  </si>
  <si>
    <t>no</t>
    <phoneticPr fontId="35" type="noConversion"/>
  </si>
  <si>
    <t>optional</t>
    <phoneticPr fontId="35" type="noConversion"/>
  </si>
  <si>
    <t>Genuine Windows® 7 Professional 32/64bit                                Genuine Windows® 7 Home Premium 32/64bit                               Genuine Windows® 7 Home Basic 32 (Emerging market only)  Genuine Windows® 7 Starter 32    Genuine Windows® 7 Professional with Windows XP Professional
Downgrade preinstalled1</t>
    <phoneticPr fontId="35" type="noConversion"/>
  </si>
  <si>
    <t>Green PC (EPEAT) / ENERGY STAR 5.3/ UL / TUV-GS</t>
    <phoneticPr fontId="35" type="noConversion"/>
  </si>
  <si>
    <t>1 VGA</t>
    <phoneticPr fontId="35" type="noConversion"/>
  </si>
  <si>
    <t>2 DP</t>
    <phoneticPr fontId="35" type="noConversion"/>
  </si>
  <si>
    <t>Edge92 SFF</t>
    <phoneticPr fontId="35" type="noConversion"/>
  </si>
  <si>
    <t>snall form factor</t>
    <phoneticPr fontId="35" type="noConversion"/>
  </si>
  <si>
    <t>6kg</t>
    <phoneticPr fontId="35" type="noConversion"/>
  </si>
  <si>
    <t>240W</t>
    <phoneticPr fontId="35" type="noConversion"/>
  </si>
  <si>
    <t>32GB</t>
    <phoneticPr fontId="35" type="noConversion"/>
  </si>
  <si>
    <t>4X2</t>
    <phoneticPr fontId="35" type="noConversion"/>
  </si>
  <si>
    <t>2 x(Low Profle)</t>
    <phoneticPr fontId="35" type="noConversion"/>
  </si>
  <si>
    <t>1 x(Low Profile)</t>
    <phoneticPr fontId="35" type="noConversion"/>
  </si>
  <si>
    <t>Optional</t>
    <phoneticPr fontId="35" type="noConversion"/>
  </si>
  <si>
    <t>No</t>
    <phoneticPr fontId="35" type="noConversion"/>
  </si>
  <si>
    <t xml:space="preserve">no </t>
    <phoneticPr fontId="35" type="noConversion"/>
  </si>
  <si>
    <t>Operating position = 24; Idle position = 22</t>
    <phoneticPr fontId="35" type="noConversion"/>
  </si>
  <si>
    <t>2DP</t>
    <phoneticPr fontId="35" type="noConversion"/>
  </si>
  <si>
    <t>M92z 23''</t>
    <phoneticPr fontId="35" type="noConversion"/>
  </si>
  <si>
    <t>All-in-One</t>
    <phoneticPr fontId="35" type="noConversion"/>
  </si>
  <si>
    <t>Multi Touch w/ Frame Stand: 447.3 x 568 x 100
Non-touch w/ Frame Stand: 447.3 x 568 x 93
Non-touch w/ Monitor Stand: 451.9 x 568 x 247
Multi-Touch w/ Monitir Stand: 451.9 x 568 x 254</t>
    <phoneticPr fontId="35" type="noConversion"/>
  </si>
  <si>
    <t>1 x 2</t>
    <phoneticPr fontId="35" type="noConversion"/>
  </si>
  <si>
    <t>PC Cloud Manager for vPro
Full TVT</t>
    <phoneticPr fontId="35" type="noConversion"/>
  </si>
  <si>
    <t>Operating position = 23; Idle position = 25</t>
    <phoneticPr fontId="35" type="noConversion"/>
  </si>
  <si>
    <t>M92z 20''</t>
    <phoneticPr fontId="35" type="noConversion"/>
  </si>
  <si>
    <t xml:space="preserve">
Non-touch w/ Frame Stand: 8.4
Non-touch w/ Monitor Stand: 10.45
</t>
    <phoneticPr fontId="35" type="noConversion"/>
  </si>
  <si>
    <t>PC3-12800 1600-MHz SODIMM DDR3</t>
    <phoneticPr fontId="35" type="noConversion"/>
  </si>
  <si>
    <t>Operating position = 22; Idle position = 24</t>
    <phoneticPr fontId="35" type="noConversion"/>
  </si>
  <si>
    <t>M72z</t>
    <phoneticPr fontId="35" type="noConversion"/>
  </si>
  <si>
    <t>8GB</t>
    <phoneticPr fontId="35" type="noConversion"/>
  </si>
  <si>
    <t>1600-MHz SODIMM DDR3</t>
    <phoneticPr fontId="35" type="noConversion"/>
  </si>
  <si>
    <t>Full TVT</t>
    <phoneticPr fontId="35" type="noConversion"/>
  </si>
  <si>
    <t>Operating position = 24; Idle position = 23</t>
    <phoneticPr fontId="35" type="noConversion"/>
  </si>
  <si>
    <t>Edge92z</t>
    <phoneticPr fontId="35" type="noConversion"/>
  </si>
  <si>
    <t>Intel B75</t>
    <phoneticPr fontId="35" type="noConversion"/>
  </si>
  <si>
    <t>545X 414X 81(with feet) / 545 X 376 X 645(without monitor stand)</t>
    <phoneticPr fontId="35" type="noConversion"/>
  </si>
  <si>
    <t>150W 85% (Low config)   180W (High config)</t>
    <phoneticPr fontId="35" type="noConversion"/>
  </si>
  <si>
    <t>Intel® CoreTM i3/Intel® CoreTM i5/Intel® CoreTM i7/Intel® Pentium/Intel® Celeron</t>
    <phoneticPr fontId="35" type="noConversion"/>
  </si>
  <si>
    <t>16GB</t>
    <phoneticPr fontId="35" type="noConversion"/>
  </si>
  <si>
    <t>1600 MHZ2 SODIMM DDR3</t>
    <phoneticPr fontId="35" type="noConversion"/>
  </si>
  <si>
    <t>ATA  6 Gb/s 7200rpm</t>
    <phoneticPr fontId="35" type="noConversion"/>
  </si>
  <si>
    <t>1X2</t>
    <phoneticPr fontId="35" type="noConversion"/>
  </si>
  <si>
    <t>Integrated 3W x 2</t>
    <phoneticPr fontId="35" type="noConversion"/>
  </si>
  <si>
    <t>Intel® HD Graphics</t>
    <phoneticPr fontId="35" type="noConversion"/>
  </si>
  <si>
    <t>1(slim)</t>
    <phoneticPr fontId="35" type="noConversion"/>
  </si>
  <si>
    <t>N/A</t>
    <phoneticPr fontId="35" type="noConversion"/>
  </si>
  <si>
    <t>2(USB 3.0)</t>
    <phoneticPr fontId="35" type="noConversion"/>
  </si>
  <si>
    <t xml:space="preserve">Genuine Windows® 7 Professional 32/64bit                                Genuine Windows® 7 Home Premium 32/64bit                            Genuine Windows® 7 Home Basic 32 (Emerging market only)  Genuine Windows® 7 Starter 32                                                      Genuine Windows® 7 Professional with Windows XP Professional
Downgrade preinstalled1                                                                           Linux certification: Redhat, Novell SUSE, Ubuntu          </t>
    <phoneticPr fontId="35" type="noConversion"/>
  </si>
  <si>
    <t>Operating position = 26; Idle position = 24</t>
    <phoneticPr fontId="35" type="noConversion"/>
  </si>
  <si>
    <t>USA - UL/C-Tick
EU – CE Mark &amp; Doc</t>
    <phoneticPr fontId="35" type="noConversion"/>
  </si>
  <si>
    <t>21.5" Wide</t>
    <phoneticPr fontId="35" type="noConversion"/>
  </si>
  <si>
    <t>1920 x 1080</t>
    <phoneticPr fontId="35" type="noConversion"/>
  </si>
  <si>
    <t xml:space="preserve"> LED</t>
    <phoneticPr fontId="35" type="noConversion"/>
  </si>
  <si>
    <t>250 cd/m2</t>
    <phoneticPr fontId="35" type="noConversion"/>
  </si>
  <si>
    <t>Yes, HD</t>
    <phoneticPr fontId="35" type="noConversion"/>
  </si>
  <si>
    <t>Edge72z</t>
    <phoneticPr fontId="35" type="noConversion"/>
  </si>
  <si>
    <t>Intel H61</t>
    <phoneticPr fontId="35" type="noConversion"/>
  </si>
  <si>
    <t>All-in-One</t>
    <phoneticPr fontId="35" type="noConversion"/>
  </si>
  <si>
    <t>513.8X409.15X71.5 /513.8X434.25X143</t>
    <phoneticPr fontId="35" type="noConversion"/>
  </si>
  <si>
    <t>11.2 kg</t>
    <phoneticPr fontId="35" type="noConversion"/>
  </si>
  <si>
    <t>150W</t>
    <phoneticPr fontId="35" type="noConversion"/>
  </si>
  <si>
    <t>Intel Core i3/Intel Core i5/ Intel Core i7/Intel Pentium/Intel Celeron</t>
    <phoneticPr fontId="35" type="noConversion"/>
  </si>
  <si>
    <t>8GB</t>
    <phoneticPr fontId="35" type="noConversion"/>
  </si>
  <si>
    <t xml:space="preserve">1600 MHZ1                          SoDIMM  DDR3 </t>
    <phoneticPr fontId="35" type="noConversion"/>
  </si>
  <si>
    <t>SATA 6Gb/s  7200rpm</t>
    <phoneticPr fontId="35" type="noConversion"/>
  </si>
  <si>
    <t>Integrated 10M/100M/1000M Gigabit Ethernet</t>
    <phoneticPr fontId="35" type="noConversion"/>
  </si>
  <si>
    <t>1x2</t>
    <phoneticPr fontId="35" type="noConversion"/>
  </si>
  <si>
    <t>Yes</t>
    <phoneticPr fontId="35" type="noConversion"/>
  </si>
  <si>
    <t>Intel® HD Graphics</t>
    <phoneticPr fontId="35" type="noConversion"/>
  </si>
  <si>
    <t>no</t>
    <phoneticPr fontId="35" type="noConversion"/>
  </si>
  <si>
    <t>n/a</t>
    <phoneticPr fontId="35" type="noConversion"/>
  </si>
  <si>
    <t>No</t>
    <phoneticPr fontId="35" type="noConversion"/>
  </si>
  <si>
    <t>No</t>
    <phoneticPr fontId="35" type="noConversion"/>
  </si>
  <si>
    <t>N/A</t>
    <phoneticPr fontId="35" type="noConversion"/>
  </si>
  <si>
    <t>2 Side(2.0) / 4 Rear(2.0)</t>
    <phoneticPr fontId="35" type="noConversion"/>
  </si>
  <si>
    <t>N/A</t>
    <phoneticPr fontId="35" type="noConversion"/>
  </si>
  <si>
    <t>Full TVTs with Centralized Manageability</t>
    <phoneticPr fontId="35" type="noConversion"/>
  </si>
  <si>
    <t>N0</t>
    <phoneticPr fontId="35" type="noConversion"/>
  </si>
  <si>
    <t>Operating position = 24; Idle position = 23</t>
    <phoneticPr fontId="35" type="noConversion"/>
  </si>
  <si>
    <t>USA - UL/C-Tick
EU – CE Mark &amp; Doc</t>
    <phoneticPr fontId="35" type="noConversion"/>
  </si>
  <si>
    <t>20" Wide</t>
    <phoneticPr fontId="35" type="noConversion"/>
  </si>
  <si>
    <t>1600 x 900</t>
    <phoneticPr fontId="35" type="noConversion"/>
  </si>
  <si>
    <t>LED</t>
    <phoneticPr fontId="35" type="noConversion"/>
  </si>
  <si>
    <t>Yes, HD</t>
    <phoneticPr fontId="35" type="noConversion"/>
  </si>
  <si>
    <t>Yes, Dual Array</t>
    <phoneticPr fontId="35" type="noConversion"/>
  </si>
  <si>
    <t>Intel H61</t>
    <phoneticPr fontId="35" type="noConversion"/>
  </si>
  <si>
    <t>Intel® HD Graphics</t>
    <phoneticPr fontId="35" type="noConversion"/>
  </si>
  <si>
    <t>HP Compaq Elite 8300 AIO (Sept. 2012)</t>
  </si>
  <si>
    <t>M92z</t>
  </si>
  <si>
    <t>Intel® CoreTM i3 (2nd Generation)/Intel® CoreTM i5/Intel® CoreTM i7 (3rd Generation)
Intel® Pentium</t>
  </si>
  <si>
    <t>15GB</t>
  </si>
  <si>
    <t>6 (4 USB 3.0, 1 USB 2.0)</t>
  </si>
  <si>
    <t>Yes (2MP)</t>
  </si>
  <si>
    <t>Dual Array</t>
  </si>
  <si>
    <t>Annouced - Avaialbility Sept</t>
  </si>
  <si>
    <t>http://h10010.www1.hp.com/wwpc/us/en/sm/WF05a/12454-12454-64287-321860-3892085-5272027.html?dnr=1</t>
  </si>
  <si>
    <t>http://www.pcmag.com/article2/0,2817,2406799,00.asp</t>
  </si>
  <si>
    <t>http://www.engadget.com/2012/07/09/hp-unveils-four-ivy-bridge-all-in-ones/</t>
  </si>
  <si>
    <t>http://www.electronista.com/articles/12/07/09/8300.aio.features.23.inch.multi.touch.display/</t>
  </si>
  <si>
    <t>HP Compaq Elite 6300 AIO (Sept 2012)</t>
  </si>
  <si>
    <t>M72z</t>
  </si>
  <si>
    <t>21.5" Wide</t>
  </si>
  <si>
    <t>HP Compaq Elite 4300 AIO (TBDt 2012)</t>
  </si>
  <si>
    <t>Un-announced - TBD</t>
  </si>
  <si>
    <t>Mac Mini</t>
  </si>
  <si>
    <t>Consumer/SMB</t>
  </si>
  <si>
    <t>Unique</t>
  </si>
  <si>
    <t>360 x 197 x 197 mm
1.4 x 7.7 x 7.7 in.</t>
  </si>
  <si>
    <t>1.22 kg (2.7 lb)</t>
  </si>
  <si>
    <t>Intel Core i5/Core i7 (2nd generation)</t>
  </si>
  <si>
    <t>1333Mhz DDR3 SDRAM</t>
  </si>
  <si>
    <t>SATA 6Gb/s  5400/7200rpm</t>
  </si>
  <si>
    <t>Integrated 10M/100M/1000M Gigabit Ethernet (Type not listed)</t>
  </si>
  <si>
    <t>0x1</t>
  </si>
  <si>
    <t>SDHC only</t>
  </si>
  <si>
    <t>4 USB2.0 (Rear)</t>
  </si>
  <si>
    <t>via included adapter</t>
  </si>
  <si>
    <t>Yes (Thunderbolt)</t>
  </si>
  <si>
    <t>Energy Star 5.2</t>
  </si>
  <si>
    <t>Features Thunderbolt, Firewire 800.  Internal Power Supply</t>
  </si>
  <si>
    <t>M72, Edge 72</t>
  </si>
  <si>
    <t>ThinkPad Edge E530</t>
  </si>
  <si>
    <t>HD, HD+, 220 cd/m2</t>
  </si>
  <si>
    <t>5.4 lbs / 2.45 kg</t>
  </si>
  <si>
    <t>14.84 x 9.65 x 1.21-1.22 in.
377mm x 245mm x 28.49 – 31.1mm</t>
  </si>
  <si>
    <t>6Cell 48/62Wh</t>
  </si>
  <si>
    <t>Mobile Intel® HD Graphics 3000/4000
GeForce 610M
GeForce GT 630M</t>
  </si>
  <si>
    <t>9.5mm 2.5" SATA II</t>
  </si>
  <si>
    <t>HM 77</t>
  </si>
  <si>
    <t>4 in 1 (SD, MMC, SDHC, SDXC)</t>
  </si>
  <si>
    <t xml:space="preserve">3 USB 3.0 </t>
  </si>
  <si>
    <t>Yes (USB 2.0)</t>
  </si>
  <si>
    <t>Option</t>
  </si>
  <si>
    <t>Yes, via usb</t>
  </si>
  <si>
    <t>Gobi 3000
Ericsson HSPA Leadcore (China Mobile)</t>
  </si>
  <si>
    <t>Yes (selected models)</t>
  </si>
  <si>
    <t>both</t>
  </si>
  <si>
    <t>Top: Soft Touch Paint / Black Brushed Aluminum 
Bottom: Textured PC+ABS</t>
  </si>
  <si>
    <t>Integrated low light 720p HD (16:9) Webcam or 0.3MP camera</t>
  </si>
  <si>
    <t>Integrated Speakers 2W x 2</t>
  </si>
  <si>
    <t>ThinkPad Edge E535</t>
  </si>
  <si>
    <t>Integrated Gfx
AMD Radeon™ HD 7670M 1GB Discrete Graphics</t>
  </si>
  <si>
    <t>A70M</t>
  </si>
  <si>
    <t>ThinkPad Edge E430</t>
  </si>
  <si>
    <t>HD, 200 cd/m2</t>
  </si>
  <si>
    <t>4.74 lbs / 2.15 kg</t>
  </si>
  <si>
    <t>13.35 x 9.21 x 1.08 - 1.18 in.
339mm x 234mm x 27.38 – 30.04mm</t>
  </si>
  <si>
    <t>option</t>
  </si>
  <si>
    <t>ThinkPad Edge E435</t>
  </si>
  <si>
    <t>Integrated Gfx
AMD Radeon™ HD 7470M 1GB Discrete Graphics</t>
  </si>
  <si>
    <t>AMD A10, A8, A6, A4</t>
  </si>
  <si>
    <t xml:space="preserve">Vostro All in One </t>
  </si>
  <si>
    <t>Up to Date:  July 17, 2012</t>
  </si>
  <si>
    <t>3 cell 47Wh</t>
  </si>
  <si>
    <t>13 x 8.9 x 0.6 - 0.74 in
331 x 233 x 15.15mm-18.85mm</t>
  </si>
  <si>
    <t>2.998 lbs / 1.36 kg</t>
  </si>
  <si>
    <t>4 cell 45Wh Rapid Charge (7:50)</t>
  </si>
  <si>
    <t>Dell XPS 14</t>
  </si>
  <si>
    <t>ThinkPad Edge E430
ThinkPad X1 Carbon</t>
  </si>
  <si>
    <t>HD+ (1600x900) "Truelife" with Gorilla Glass (glossy)</t>
  </si>
  <si>
    <t>4.6 lbs / 2.1 kg</t>
  </si>
  <si>
    <t>8 cell 69Wh (?:??) (Sealed)</t>
  </si>
  <si>
    <t>6 cell 47Wh (8:53) (Sealed)</t>
  </si>
  <si>
    <t>13.2 x 9.2 x 0.81 in
335.8 x 233 x 20.7 mm</t>
  </si>
  <si>
    <t>3rd Gen i5, i7</t>
  </si>
  <si>
    <t>2 USB 3.0 / 0 USB 2.0</t>
  </si>
  <si>
    <t>Intel® HD Graphics 4000
NVIDIA® GeForce® GT 630M 1GB GDDR5</t>
  </si>
  <si>
    <t>Intel 802.11n 6235</t>
  </si>
  <si>
    <t xml:space="preserve">WWAN model has "leather" A cover and goes up to 2.2 kg and 23.2 mm </t>
  </si>
  <si>
    <t>Intel Integrated HD 4000</t>
  </si>
  <si>
    <t>Thunderbolt.  USB-Enet dongle is 10/100, Thunderbolt-Enet dongle is Gigabit</t>
  </si>
  <si>
    <t xml:space="preserve"> X1 has 8 MilSpecs, Mac has none. X1 supports vPro, Mac does not.  MBA has mono analog mic (no noise cancellation), no TPM, no vPro. 
USB-Enet dongle is 10/100, Thunderbolt-Enet dongle is Gigabit.
MBA advantage: 1 Thunderbolt port.  </t>
  </si>
  <si>
    <t>Samsung Series 9</t>
  </si>
  <si>
    <t>ThinkPad X1 Carbon (Primary)
ThinkPad X220 (Secondary)</t>
  </si>
  <si>
    <t>Competes with X1 Carbon in that it is 13", but this Dell is not an ultrabook.
Dell has "Express Charge" on many models.   This is 80% charge in 1 hour.   Lenovo's Rapid Charge on X1 Carbon and T430s charges to 80% in 30 min</t>
  </si>
  <si>
    <t>2.55 lbs / 1.16 kg</t>
  </si>
  <si>
    <t>12.3 x 8.6 x 0.5 in
312.4 x 215 x 12.7 mm</t>
  </si>
  <si>
    <t>HD+ (1600x900) (400 nits) (anti-glare)</t>
  </si>
  <si>
    <t>8-cell (47Wh) (8:21)</t>
  </si>
  <si>
    <t>3rd Gen Core i5 Dual Core 
3rd Gen Core i7 Dual Core</t>
  </si>
  <si>
    <t>3rd Gen Core i5, i7</t>
  </si>
  <si>
    <t>3nd Gen Core i3, i5, i7</t>
  </si>
  <si>
    <t>128, 256 512GB SSD</t>
  </si>
  <si>
    <t>128, 256GB SSD</t>
  </si>
  <si>
    <t>2GB soldered, 6GB max</t>
  </si>
  <si>
    <t>4 MIL 810-G
Vibration, Dust, Altitude, High Temperature</t>
  </si>
  <si>
    <t>HD (1366x768) (220 nits) (anti-glare)</t>
  </si>
  <si>
    <t>3.15 lbs / 1.43 kg</t>
  </si>
  <si>
    <t>12.87 x 8.85 x 0.69 in
327 x 225 x 15.6 mm</t>
  </si>
  <si>
    <t>6 Cell 44Wh (9:00)</t>
  </si>
  <si>
    <t>4 Cell 45Wh (7:00)</t>
  </si>
  <si>
    <t>Fujitsu Lifebook U772</t>
  </si>
  <si>
    <t>Lenovo advantages: Fujitsu U772 can only support VGA through port-replicator.  U772 has no keyboard backlight option. Fujitsu thermal design has easily blocked airflow and thermal warning on the bottom of the system. ThinkPad has 8 MilSpecs.
Fujitsu Advantage - Docking/port replicator</t>
  </si>
  <si>
    <t>Thicker and heavier than the X1 Carbon.  Limited to HD (1366x768) vs HD+ (1600x900) for X1 Carbon.  X1 has Rapid Charge, HP does not. ThinkPad has 8 MilSpecs.
HP Advantage:  9470 supports smart card, X1 does not. HP has docking.</t>
  </si>
  <si>
    <t>Lifebook U772</t>
  </si>
  <si>
    <t>XPS 14
Latitude 6430u</t>
  </si>
  <si>
    <t>Think Pad 2012 Competition</t>
  </si>
  <si>
    <t>12.44 x 8.94 x 0.63 in
315.9 x 227 x 16 mm</t>
  </si>
  <si>
    <t>HD (1366x768) TruBright glossy (Z935)
HD (1366x768) anti-glare (Z930)</t>
  </si>
  <si>
    <t>12.8 x 8.94 x 0.11 - 0.68 in
325.1 x 227.1 x 2.8 - 17.3 mm</t>
  </si>
  <si>
    <t>Does not have RapidCharge, no vPro (vs X1 Carbon), much heavier than X1 Carbon, reviews state fan is loud.  ThinkPad has 8 MilSpecs.</t>
  </si>
  <si>
    <t xml:space="preserve">Current model is n-1 Huron River. X1 Carbon is current generation Cheif River. X1 Carbon has 8 Mil-Specs.  HP only has one DIMM slot w/ 4GB Max., Styrofoam packaging (2/4 EPEAT on packaging), No WWAN, no dual digital mic, so no active noise cancellation, and mic is located directly next to the side of the keyboard.  No FPR, no vPro, no mechanical wireless off/on switch, s/w only.  </t>
  </si>
  <si>
    <t>HP Proliant ML 150 G6</t>
  </si>
  <si>
    <t>TD230</t>
  </si>
  <si>
    <t>Intel 5500</t>
  </si>
  <si>
    <t>16.81" H x 7.87" W x 24.13" D (in)
427 H x 200 W x 613 D (mm)</t>
  </si>
  <si>
    <t>Intel XX Xeon</t>
  </si>
  <si>
    <t>DDR3 1333MHz RDIMM, UDIMM</t>
  </si>
  <si>
    <t>8 x 3.5" SATA</t>
  </si>
  <si>
    <t>24TB</t>
  </si>
  <si>
    <t>Yes (most models)</t>
  </si>
  <si>
    <r>
      <t xml:space="preserve">Model Dependent :
</t>
    </r>
    <r>
      <rPr>
        <u/>
        <sz val="10"/>
        <rFont val="Calibri"/>
        <family val="2"/>
      </rPr>
      <t>Entry:</t>
    </r>
    <r>
      <rPr>
        <sz val="10"/>
        <rFont val="Calibri"/>
        <family val="2"/>
      </rPr>
      <t xml:space="preserve"> 0/1/10 (HP B110i SATA RAID Controller)
</t>
    </r>
    <r>
      <rPr>
        <u/>
        <sz val="10"/>
        <rFont val="Calibri"/>
        <family val="2"/>
      </rPr>
      <t>Base:</t>
    </r>
    <r>
      <rPr>
        <sz val="10"/>
        <rFont val="Calibri"/>
        <family val="2"/>
      </rPr>
      <t xml:space="preserve"> 0/1 ((HP B410/no memory SATA RAID Controller)
</t>
    </r>
    <r>
      <rPr>
        <u/>
        <sz val="10"/>
        <rFont val="Calibri"/>
        <family val="2"/>
      </rPr>
      <t>Performance:</t>
    </r>
    <r>
      <rPr>
        <sz val="10"/>
        <rFont val="Calibri"/>
        <family val="2"/>
      </rPr>
      <t xml:space="preserve"> 0/1/1+0/5/5+0 (HP B410/256MB memory SATA RAID Controller)</t>
    </r>
  </si>
  <si>
    <t>8 (2 front/4 rear/2 internal)</t>
  </si>
  <si>
    <t>460W/750W Gold (92%)
460W/750W Platinum (94%)</t>
  </si>
  <si>
    <t>36.8dB</t>
  </si>
  <si>
    <t>HP ML 350e Gen8</t>
  </si>
  <si>
    <t>TD330</t>
  </si>
  <si>
    <t>Intel C600</t>
  </si>
  <si>
    <t>18.19" H x 8.58" W x 29.13" D (in)
462 H x 218 W x 740 D (mm)</t>
  </si>
  <si>
    <t>96.67 lb / 43.85 kg (max)</t>
  </si>
  <si>
    <t>Intel E5-2400 Xeon</t>
  </si>
  <si>
    <t>2x Gbe</t>
  </si>
  <si>
    <t>192GB (RDIMM)/96GB (UDIMM)</t>
  </si>
  <si>
    <t>54TB</t>
  </si>
  <si>
    <t>Model Dependent</t>
  </si>
  <si>
    <t>18x 3.5" / 24x 2.5"</t>
  </si>
  <si>
    <t>54TB 3.5" / 24TB 2.5"</t>
  </si>
  <si>
    <r>
      <t xml:space="preserve">Model Dependent :
</t>
    </r>
    <r>
      <rPr>
        <u/>
        <sz val="10"/>
        <rFont val="Calibri"/>
        <family val="2"/>
      </rPr>
      <t>Entry:</t>
    </r>
    <r>
      <rPr>
        <sz val="10"/>
        <rFont val="Calibri"/>
        <family val="2"/>
      </rPr>
      <t xml:space="preserve"> 0/1/10 (HP B120i/no memory SATA RAID Controller)
</t>
    </r>
    <r>
      <rPr>
        <u/>
        <sz val="10"/>
        <rFont val="Calibri"/>
        <family val="2"/>
      </rPr>
      <t>Base:</t>
    </r>
    <r>
      <rPr>
        <sz val="10"/>
        <rFont val="Calibri"/>
        <family val="2"/>
      </rPr>
      <t xml:space="preserve"> 0/1/5/10 (HP B120i/512MB FBWC SATA RAID Controller)
</t>
    </r>
    <r>
      <rPr>
        <u/>
        <sz val="10"/>
        <rFont val="Calibri"/>
        <family val="2"/>
      </rPr>
      <t>Performance:</t>
    </r>
    <r>
      <rPr>
        <sz val="10"/>
        <rFont val="Calibri"/>
        <family val="2"/>
      </rPr>
      <t xml:space="preserve"> 0/1/1+0/5/5+0 (HP B420/1GB FBWC SATA RAID Controller)</t>
    </r>
  </si>
  <si>
    <t>10 (4 front/4rear/2 internal)</t>
  </si>
  <si>
    <t>HP 350p Gen8</t>
  </si>
  <si>
    <t>n/a or TD330</t>
  </si>
  <si>
    <t>Tower (rackable - 5U)</t>
  </si>
  <si>
    <t>114.84 lb / 52.09 kg (max)</t>
  </si>
  <si>
    <t>Intel E5-2600 Xeon</t>
  </si>
  <si>
    <t>768GB (LRDIMM), 384GB (RDIMM), 128GB (UDIMM)</t>
  </si>
  <si>
    <t>DDR3 1333MHz RDIMM, UDIMM, LRDIMM (Load Reduced DIMM)</t>
  </si>
  <si>
    <t>6x 3.5" SATA</t>
  </si>
  <si>
    <t>18TB</t>
  </si>
  <si>
    <r>
      <t xml:space="preserve">Model Dependent :
</t>
    </r>
    <r>
      <rPr>
        <u/>
        <sz val="10"/>
        <rFont val="Calibri"/>
        <family val="2"/>
      </rPr>
      <t>Entry:</t>
    </r>
    <r>
      <rPr>
        <sz val="10"/>
        <rFont val="Calibri"/>
        <family val="2"/>
      </rPr>
      <t xml:space="preserve"> 0/1/1+0/5/5+0 (HP B420i/no memory SATA RAID Controller)
</t>
    </r>
    <r>
      <rPr>
        <u/>
        <sz val="10"/>
        <rFont val="Calibri"/>
        <family val="2"/>
      </rPr>
      <t>Base:</t>
    </r>
    <r>
      <rPr>
        <sz val="10"/>
        <rFont val="Calibri"/>
        <family val="2"/>
      </rPr>
      <t xml:space="preserve"> 0/1/1+0/5/5+0  (HP B420i/512MB FBWC SATA RAID Controller) 6/6+0 upgrade
</t>
    </r>
    <r>
      <rPr>
        <u/>
        <sz val="10"/>
        <rFont val="Calibri"/>
        <family val="2"/>
      </rPr>
      <t>Performance:</t>
    </r>
    <r>
      <rPr>
        <sz val="10"/>
        <rFont val="Calibri"/>
        <family val="2"/>
      </rPr>
      <t xml:space="preserve"> 0/1/1+0/5/5+0 (HP B420/2GB FBWC SATA RAID Controller) 6/6+0 upgrade</t>
    </r>
  </si>
  <si>
    <t>460W/750W Gold (92%)
460W/750W/1200W Platinum (94%)</t>
  </si>
  <si>
    <t>IBM x3400 M3</t>
  </si>
  <si>
    <t>17.3" H x 8.6" W x 30.2" D (in)
440 H x 218 W x 767 D (mm)</t>
  </si>
  <si>
    <t>83.4 lb / 37.85 kg (max)</t>
  </si>
  <si>
    <t>Intel Xeon 5600 series</t>
  </si>
  <si>
    <t>No (optional)</t>
  </si>
  <si>
    <t>8x 3.5". / 16x 2.5"</t>
  </si>
  <si>
    <t>24TB 3.5" / 9.6TB 2.5" (SAS)</t>
  </si>
  <si>
    <t>ServeRAID BR10il v2 or M1015: 0/1/1E (M1015 upgradable to 5)
ServeRAID M51014 or M5015: 0/1/5/10/50 (6/60 upgrade)</t>
  </si>
  <si>
    <t>7 (2 front/4 rear/1 internal)</t>
  </si>
  <si>
    <t>670W/920W (??%)</t>
  </si>
  <si>
    <t>55dBa</t>
  </si>
  <si>
    <t>Two optional PCI-X 64-bit slots available via CTO only)</t>
  </si>
  <si>
    <t>IBM x3500 M4</t>
  </si>
  <si>
    <t>17.3" H x 8.6" W x 29.5" D (in)
440 H x 218 W x 750 D (mm)</t>
  </si>
  <si>
    <t>87.7 lb / 39.8 kg (max)</t>
  </si>
  <si>
    <t>768GB (LRDIMM), 384GB (RDIMM), 32GB (UDIMM)</t>
  </si>
  <si>
    <t>DDR3 1333MHz LRDIMM, RDIMM, UDIMM</t>
  </si>
  <si>
    <t>8x 3.5" or 8x 2.5"</t>
  </si>
  <si>
    <t>32x 2.5"</t>
  </si>
  <si>
    <t>28.8TB 2.5" SAS, 32TB 2.5" SATA</t>
  </si>
  <si>
    <t>0/1/10</t>
  </si>
  <si>
    <t>750W / 900W (??%)</t>
  </si>
  <si>
    <t>not listed</t>
  </si>
  <si>
    <t>17.45" H x 8.58" W x 22" D 
443.3 H x 218 W x 558.6 (mm)</t>
  </si>
  <si>
    <t>66.57lb / 30.2 kg (max)</t>
  </si>
  <si>
    <t xml:space="preserve">24TB 3.5" / 16TB 2.5" </t>
  </si>
  <si>
    <t>0/1/5/10 (software)</t>
  </si>
  <si>
    <t>550W NHS (88%)
495W/750W/1100W HS (94%)</t>
  </si>
  <si>
    <t>38dB</t>
  </si>
  <si>
    <t>80 Plus. Climate Savers, Engergy Star</t>
  </si>
  <si>
    <t>17.5" H x 8.58" W x 26.6" D (in) 
443.5 H x 218 W x 675.8 D (mm)</t>
  </si>
  <si>
    <t>92.2 lb / 41.8 kg (max)</t>
  </si>
  <si>
    <t>8x 3.5"</t>
  </si>
  <si>
    <t>12x 3.5" / 32x 2.5"</t>
  </si>
  <si>
    <t>24TB 3.5" / 32TB 2.5"</t>
  </si>
  <si>
    <t>495W/750W/1100W HS (94%)</t>
  </si>
  <si>
    <t>Supports up to four (4) Express Flash drives (solid state)</t>
  </si>
  <si>
    <t>18.36" H x 8.58" W x 27.43" D (in)
466.3 H x 217.9 x 696.6 (mm)</t>
  </si>
  <si>
    <t>78 lb / 35.3 kg (max)</t>
  </si>
  <si>
    <t>Intel 5500 and 5600</t>
  </si>
  <si>
    <t>16x 2.5"</t>
  </si>
  <si>
    <t>16TB</t>
  </si>
  <si>
    <t>9 (2 front/6 rear/1 internal)</t>
  </si>
  <si>
    <t>1100W (??%)</t>
  </si>
  <si>
    <t>Dell T720</t>
  </si>
  <si>
    <t>RD330</t>
  </si>
  <si>
    <t>1.7" H x 17.1' W x 29.5" D (in)
43.2 H x 435 W x 750 D (mm)</t>
  </si>
  <si>
    <t>38.58 lb / 17.4 kg (max)</t>
  </si>
  <si>
    <t>1x Gbe</t>
  </si>
  <si>
    <t>8x 2.5"</t>
  </si>
  <si>
    <t>8TB (SAS)</t>
  </si>
  <si>
    <r>
      <t xml:space="preserve">Model Dependent :
</t>
    </r>
    <r>
      <rPr>
        <u/>
        <sz val="10"/>
        <rFont val="Calibri"/>
        <family val="2"/>
      </rPr>
      <t>Entry:</t>
    </r>
    <r>
      <rPr>
        <sz val="10"/>
        <rFont val="Calibri"/>
        <family val="2"/>
      </rPr>
      <t xml:space="preserve"> 0/1/1+0  (HP B320i SAS RAID Controller or B120i SATA Controller) (RAID 5 optional)
</t>
    </r>
    <r>
      <rPr>
        <u/>
        <sz val="10"/>
        <rFont val="Calibri"/>
        <family val="2"/>
      </rPr>
      <t>Base:</t>
    </r>
    <r>
      <rPr>
        <sz val="10"/>
        <rFont val="Calibri"/>
        <family val="2"/>
      </rPr>
      <t xml:space="preserve"> 0/1/1+0/5 (HP B320i/512MB FBWC RAID Controller)
</t>
    </r>
    <r>
      <rPr>
        <u/>
        <sz val="10"/>
        <rFont val="Calibri"/>
        <family val="2"/>
      </rPr>
      <t>Performance:</t>
    </r>
    <r>
      <rPr>
        <sz val="10"/>
        <rFont val="Calibri"/>
        <family val="2"/>
      </rPr>
      <t xml:space="preserve"> 0/1/1+0/5/5+0 (HP P420/1GB FBWC RAID Controller) 6/6+0 upgrade</t>
    </r>
  </si>
  <si>
    <t>460W / 750W / 1200W (92% &amp; 94% models of each)</t>
  </si>
  <si>
    <t>33dB</t>
  </si>
  <si>
    <t>RD430</t>
  </si>
  <si>
    <t>3.44" H x 17.54" W x 29.5" D (in)
87.5 H x 445.5 W x 749.4 D (mm)</t>
  </si>
  <si>
    <t>71.2lb / 32.3 kg (max)</t>
  </si>
  <si>
    <t>DDR3 1333MHz or 1600MHz LRDIMM, RDIMM, UDIMM</t>
  </si>
  <si>
    <t>14x 3.5" / 27x 2.5" (using rear bays)</t>
  </si>
  <si>
    <t>42TB 3.5" / 27TB 2.5" SAS</t>
  </si>
  <si>
    <t>RAID 0/1/1+0/5/5+0</t>
  </si>
  <si>
    <t>1 (3 opt)</t>
  </si>
  <si>
    <t>27 2.5" drives achieved via no optical and 2 rear-facing bays</t>
  </si>
  <si>
    <t>IBM 3530 M4</t>
  </si>
  <si>
    <t>1.7" H x 17.6" W x 26.5" D (in)
43 H x 447 W x 673 D (mm)</t>
  </si>
  <si>
    <t>34.3 lb / 15.6 kg (max)</t>
  </si>
  <si>
    <t>Intel E5-2400 Xeon Romley</t>
  </si>
  <si>
    <t>2x Gbe (4x opt)</t>
  </si>
  <si>
    <t>DDR3 1333MHz or 1600MHz RDIMM, UDIMM</t>
  </si>
  <si>
    <t>4x 3.5" HS / 8x 2.5" HS</t>
  </si>
  <si>
    <t>12TB 3.5" / 8TB 2.5"</t>
  </si>
  <si>
    <t>460W NHS (??%)
460W / 675W (??%)</t>
  </si>
  <si>
    <t>63dB (6.3 bels)</t>
  </si>
  <si>
    <t>IBM 3630 M4</t>
  </si>
  <si>
    <t>3.4" H x 17.6" W x 29.5" D (in)
86 H x 447 W x 749 D (mm)</t>
  </si>
  <si>
    <t>62.2 lb / 28.2 kg (max)</t>
  </si>
  <si>
    <t>8x 3.5" SATA</t>
  </si>
  <si>
    <t>14x 3.5"</t>
  </si>
  <si>
    <t>42TB 3.5"</t>
  </si>
  <si>
    <t>0/1/10 (5/50 and 6/60 upgrades)</t>
  </si>
  <si>
    <t>550W / 750W (??%)</t>
  </si>
  <si>
    <t>66dB (6.6 bels)</t>
  </si>
  <si>
    <t>1.67" H x 17.09" W x 25.28" D (in)
42.8 H x 434 W x 642 D (mm)</t>
  </si>
  <si>
    <t>43.87 lb / 19.9 kg (max)</t>
  </si>
  <si>
    <t>0/1</t>
  </si>
  <si>
    <t>2/1</t>
  </si>
  <si>
    <t>550W NHS (88%)
350W/550W HS (94%)</t>
  </si>
  <si>
    <t>3.42" H x 17.09" W x 25.44" D (in)
86.8 H x 434 W x 646.1 D (mm)</t>
  </si>
  <si>
    <t>62 lb / 28.2 kg (max)</t>
  </si>
  <si>
    <t>16TB 2.5" / 7.2TB 2.5" SAS</t>
  </si>
  <si>
    <t>??</t>
  </si>
  <si>
    <t>PowerEdge T310 G5</t>
  </si>
  <si>
    <t>ThinkServer TD230</t>
  </si>
  <si>
    <t>ThinkServer RD330</t>
  </si>
  <si>
    <t>Intel C606 (Patsburg -D)</t>
  </si>
  <si>
    <t>1.72" H x 19" W in x 28.9" D (in) (w/ handles)
43.6 H x 482.4 W x 734 D (mm) (w/ handles)</t>
  </si>
  <si>
    <t>37.5 lbs / 17 kg (max)</t>
  </si>
  <si>
    <t>E5-2400 Series, up to 95W SKU</t>
  </si>
  <si>
    <t>DDR3 RDIMM/LV DIMM/UDIMM/RAS</t>
  </si>
  <si>
    <t>8TB SATA / 2.4GB SAS</t>
  </si>
  <si>
    <t>8 USB 2.0 (2 front/4 rear/2 int)</t>
  </si>
  <si>
    <t>550W (90%)</t>
  </si>
  <si>
    <t>ThinkServer RD430</t>
  </si>
  <si>
    <t>3.45" H x 19" W x 28.9" D (in.) (w/ handles)
87.6 H x 482.4 W x 734 D (mm) (w/ handles)</t>
  </si>
  <si>
    <t>58.4 lbs. / 26.5 kg (max)</t>
  </si>
  <si>
    <t>8x or 12x 3.5" SATA/SAS</t>
  </si>
  <si>
    <t>800W (90%)</t>
  </si>
  <si>
    <t>37.5lbs / 17kg (max)</t>
  </si>
  <si>
    <t>58.4lbs / 26.5kg (max)</t>
  </si>
  <si>
    <t>Series 5</t>
  </si>
  <si>
    <t>Samsung Series 9 - 15"</t>
  </si>
  <si>
    <t>15.0" 16:9</t>
  </si>
  <si>
    <t>3.48 (i7) / 3.63 (i5) lb  (1.58 / 1.65 kg)</t>
  </si>
  <si>
    <t xml:space="preserve"> 0.58 x 14.0 x 9.3 in.
14.7 x 355.6 x 236.2 mm</t>
  </si>
  <si>
    <t>8 cell / Li-Po Battery 62 Wh (10:00)</t>
  </si>
  <si>
    <t>256GB max SSD</t>
  </si>
  <si>
    <t>4 in 1 Multi Card Slot (SD/SDHC/SDXC/MMC)</t>
  </si>
  <si>
    <t>Mini-VGA (VGA Support via optional dongle)</t>
  </si>
  <si>
    <t>i5 models: 802.11/b/g/n
i7 models: Intel Centrino Advanced-N 6235, 2x2, 802.11 a/b/g/n</t>
  </si>
  <si>
    <t>Samsung Series 3 - 11.6"</t>
  </si>
  <si>
    <t>11.6" - ??</t>
  </si>
  <si>
    <t>HD (1366 x 768) (nits/glare not listed)</t>
  </si>
  <si>
    <t>2.66 lb / 1.21 kg</t>
  </si>
  <si>
    <t>1.08-0.93 x 10.93 x 7.72 in
27.4 - 23.6 x 277.6 x 196.1 mm</t>
  </si>
  <si>
    <t>Intel Core i3 (1st gen)</t>
  </si>
  <si>
    <t>AMD Radeon™ Graphics</t>
  </si>
  <si>
    <t>2.5"/SATA /Not Listed/320GB</t>
  </si>
  <si>
    <t>Yes (Multi)</t>
  </si>
  <si>
    <t>3 USB 2.0</t>
  </si>
  <si>
    <t>Stereo (1.5W x 2)</t>
  </si>
  <si>
    <t>3 year battery technology</t>
  </si>
  <si>
    <t>Samsung Series 3 - 14"</t>
  </si>
  <si>
    <t>14.0"</t>
  </si>
  <si>
    <t>HD (1366 x 768) (220 nits)</t>
  </si>
  <si>
    <t>4.96 lb / 2.25 kg</t>
  </si>
  <si>
    <t>1.18~1.24 x 13.07 x 9.06 in
30.0 - 31.5 x 332.0 x 230.1 mm</t>
  </si>
  <si>
    <t>6 Cell Li-Ion 4400 mAh</t>
  </si>
  <si>
    <t>2nd Gen Core i3/i5 (i3-2310M/i5-2410M Processor)</t>
  </si>
  <si>
    <t>Intel Integrated HD3000</t>
  </si>
  <si>
    <t>2.5"/SATA/Not Listed/640GB</t>
  </si>
  <si>
    <t>Supports WiDi</t>
  </si>
  <si>
    <t>Samsung Series 3 - 15.6"</t>
  </si>
  <si>
    <t>15.6"</t>
  </si>
  <si>
    <t>5.07 lb / 2.3 kg</t>
  </si>
  <si>
    <t>1.06~1.29 x 14.4 x 9.5 in 
26.9 - 32.8 x 365.8 x 241.3</t>
  </si>
  <si>
    <t>Intel® Pentium™ B950/Core i3/Core i5</t>
  </si>
  <si>
    <t>Limited models</t>
  </si>
  <si>
    <t>Supports WiDi (select Models)</t>
  </si>
  <si>
    <t>Samsung Series 3 - 17.3"</t>
  </si>
  <si>
    <t>17.3"</t>
  </si>
  <si>
    <t>HD+ (1600x900)(200 nits)</t>
  </si>
  <si>
    <t>5.84 lb / 2.65 kg</t>
  </si>
  <si>
    <t>1.09-1.37 x 16.0 x 10.4 in 
27.7 - 34.8 x 406.4 x 264.2 mm</t>
  </si>
  <si>
    <t>AMD Dual Core A4-3300M APU Processor</t>
  </si>
  <si>
    <t>2.5"/SATA/Not Listed/500GB</t>
  </si>
  <si>
    <t>Samsung Series 5 - 13.3" AMD</t>
  </si>
  <si>
    <t>HD (1366 x 768)(300 nits)</t>
  </si>
  <si>
    <t>3.35 lb. / 1.52 kg</t>
  </si>
  <si>
    <t xml:space="preserve"> 0.58 - 0.69 x 12.4 x 8.6 in
15.0 - 17.5 x 315.0 x 218.4 mm</t>
  </si>
  <si>
    <t>4 Cell Li-Ion 6100 mAh / 45Wh (hours not listed)</t>
  </si>
  <si>
    <t>AMD Dual-Core A6-4455M</t>
  </si>
  <si>
    <t>AMD Radeon™ HD 7500G</t>
  </si>
  <si>
    <t>No (optional dongle)</t>
  </si>
  <si>
    <t>Stereo (2W x2)</t>
  </si>
  <si>
    <t>Samsung Series 5 - 13.3" Intel</t>
  </si>
  <si>
    <t>3.35 lb. / 1.52 kg (Hard Drive models)
3.28 lb / 1.49 kg  (SSD models)</t>
  </si>
  <si>
    <t>128GB SSD or 2.5" 500GB w/ 24GB "ExpressCache"</t>
  </si>
  <si>
    <t>Samsung Series 5 - 14" AMD</t>
  </si>
  <si>
    <t>HD (1366 x 768)(not listed)</t>
  </si>
  <si>
    <t>3.99 lb / 1.81 kg</t>
  </si>
  <si>
    <t>0.82 x 13.1 x 9.0 in
20.8 x 332.7 x 228.6 mm</t>
  </si>
  <si>
    <t>8 Cell Li-Ion 45Wh (hours not listed)</t>
  </si>
  <si>
    <t>AMD Quad-Core A10-4655M</t>
  </si>
  <si>
    <t>Integrated (not listed)</t>
  </si>
  <si>
    <t>2.5" / SATA / 5400 / 750GB</t>
  </si>
  <si>
    <t>Samsung Series 5 - 14" Intel - Integrated Graphics</t>
  </si>
  <si>
    <t>8 Cell Li-Ion 45Wh 6120 mAh (7:00)</t>
  </si>
  <si>
    <t>Intel Core i5 (3rd Gen)</t>
  </si>
  <si>
    <t>2.5" / SATA / 7200 / 750GB w/  24GB "ExpressCache"</t>
  </si>
  <si>
    <t>Samsung Series 5 - 14" Intel - Discrete Graphics</t>
  </si>
  <si>
    <t>5.0 lb / 2.27 kg</t>
  </si>
  <si>
    <t>1.04 - 1.23 x 13.0 x 9.1 in
26.4 - 31.2 x 330.2 x 231.1 mm</t>
  </si>
  <si>
    <t>6 Cell Li-Ion 4400 mAh/48Wh (6:36)</t>
  </si>
  <si>
    <t>NVIDIA® GeForce® GT 630M Graphics 1GB Optimus</t>
  </si>
  <si>
    <t>2.5" / SATA2 / 5400 / 500GB</t>
  </si>
  <si>
    <t>3- in-1 (SD/SDHC/SDXC)</t>
  </si>
  <si>
    <t>Stereo JBL</t>
  </si>
  <si>
    <t>Samsung Series 5 - 15.6"</t>
  </si>
  <si>
    <t>5.51lb / 2.5 kg</t>
  </si>
  <si>
    <t>1.17 - 1.19 x 14.4 x 9.5 in 
29.7 - 30.2 x 365.8 x 241.3 mm</t>
  </si>
  <si>
    <t>6 Cell Li-Ion 4400 mAh/48Wh (6:24)</t>
  </si>
  <si>
    <t>Intel Core i5/i7 (3rd Gen)</t>
  </si>
  <si>
    <t>i5: Intel Integrated HD 4000
i7: NVIDIA® GeForce® GT 630M</t>
  </si>
  <si>
    <t>i5: 2.5" / SATA2 / 5400 / 500GB
i7: 2.5" / SATA / 7200 / 750GB</t>
  </si>
  <si>
    <t>Stereo JBL w/ subwoofer</t>
  </si>
  <si>
    <t>Samsung Series 7 - 14"</t>
  </si>
  <si>
    <t>HD+ (1600x900) (300 nits)</t>
  </si>
  <si>
    <t>4.56lb / 2.07 kg</t>
  </si>
  <si>
    <t>0.93 x 12.7 x 8.8 in 
23.6 x 322.6 x 223.5 mm</t>
  </si>
  <si>
    <t>8 Cell Li-Ion 65Wh 4400 mAh (8:42)</t>
  </si>
  <si>
    <t>2.5"/ SATA / 7200 / 750GB w/ 8GB "ExpressCache"</t>
  </si>
  <si>
    <t>Mini-VGA (optional dongle)</t>
  </si>
  <si>
    <t>Stereo (2W x2) w/ subwoofer</t>
  </si>
  <si>
    <t>Samsung Series 7 - 15.6"</t>
  </si>
  <si>
    <t>5.29 lb / 2.40 kg</t>
  </si>
  <si>
    <t>0.94 x 14.2 x 9.3 in
23.9 x 360.7 x 236.2 mm</t>
  </si>
  <si>
    <t>8 Cell Li-Ion 80Wh 5420 mAh (9:12)</t>
  </si>
  <si>
    <t>Intel Core i7 (3rd Gen)</t>
  </si>
  <si>
    <t>NVIDIA® GeForce® GT 640 M (630 M Entry)</t>
  </si>
  <si>
    <t>2.5"/ SATA / 7200 / 750GB or 1TB w/ 8GB "ExpressCache"</t>
  </si>
  <si>
    <t>Not Listed (aluminum)</t>
  </si>
  <si>
    <t>Samsung Series 7 - 17.3"</t>
  </si>
  <si>
    <t>FHD 1920 x 1080 (300 nits)</t>
  </si>
  <si>
    <t>6.26 / 2.84</t>
  </si>
  <si>
    <t xml:space="preserve"> 0.99 x 15.9 x 10.3 in
25.2 x 403.9 x 261.6 mm</t>
  </si>
  <si>
    <t>8 Cell Li-Ion 80Wh 5420 mAh (8:00)</t>
  </si>
  <si>
    <t>NVIDIA® GeForce® GT 650M (w/ 2GB Optimus models)</t>
  </si>
  <si>
    <t>2.5"/ SATA / 7200 / 750GB w/ 8GB "ExpressCache" or 1TB (RPM not listed)</t>
  </si>
  <si>
    <t>JBL® 3 Speakers with Subwoofer</t>
  </si>
  <si>
    <t>Samsung Series 7 - Gamer</t>
  </si>
  <si>
    <t>FHD 1920 x 1080 (400 nits)</t>
  </si>
  <si>
    <t>8.39 lb / 3.81 kg</t>
  </si>
  <si>
    <t>1.29 - 1.96 - 16.1 x 11.2 in
32.8 - 49.8 x 408.9 x 284.5 mm</t>
  </si>
  <si>
    <t>8 Cell Li-Ion (not listed)</t>
  </si>
  <si>
    <t>NVIDIA® GeForce® GTX 675M Graphics</t>
  </si>
  <si>
    <t>DDR3  (not listed)</t>
  </si>
  <si>
    <t>2.5" / SATA / Not listed 1.5TB w/ 8GB "ExpressCache"</t>
  </si>
  <si>
    <t>7-in-1 (MS, MS Pro, SD, SDHC, MMC, MMC plus, xD)</t>
  </si>
  <si>
    <t>Dual cooling, gaming mode, backlit keyboard with game key highlights</t>
  </si>
  <si>
    <t>13.5 x 9.05 x 0.83 - 1.02 in
343 x 230mm x  21.2 - 26.0 mm</t>
  </si>
  <si>
    <t>HP is now only claiming 4 Milspecs on the 8470p,8570p and 2570p.  No backlit keyboard option.  Lenovo's keyboard spill resistant/drainage keyboard is superior to HP.</t>
  </si>
  <si>
    <t>4.08 lbs / 1.85 kg</t>
  </si>
  <si>
    <t>HP EliteBook 8570w Workstation</t>
  </si>
  <si>
    <t>15.0 x 10.1 x 1.36 - 1.51 in
382 x 257.5 x 34.5 - 38.4 mm</t>
  </si>
  <si>
    <t>8 cell 83Wh (6:30)
8 cell 75Wh (Long Life)
Extended life slice 9 cell 73Wh (?:??), 
Ultra Extended Slice 100Wh (?:??)</t>
  </si>
  <si>
    <t>AMD FirePro M4000
NVIDIA Quadro K1000M
NVIDIA Quadro K2000M</t>
  </si>
  <si>
    <t>Full (1.2)</t>
  </si>
  <si>
    <t xml:space="preserve">HD+ 1600x900 Anti-Glare (??? nits)
FHD 1920x1080 Anti-Glare (220 nits) 
FHD 1920x1080 Anti-Glare "Dream Color" IPS(210 nits) </t>
  </si>
  <si>
    <t>6.69 lbs / 3.0 kg (w/o optical) (6 cell)
6.94 lbs / 3.1 kg (w/ optical) (6 cell)</t>
  </si>
  <si>
    <t>M92p MT</t>
  </si>
  <si>
    <t>Edge 62z</t>
  </si>
  <si>
    <t xml:space="preserve">Intel® H61
</t>
  </si>
  <si>
    <t>469.7 x 368.3 X 59.5</t>
  </si>
  <si>
    <t>5kg</t>
  </si>
  <si>
    <t>SATA-II 3 Gb/s 7200rpm 320GB/500GB 5400rpm 320GB/500GB/1TB4</t>
  </si>
  <si>
    <t>Integrated 10M/100M/1000M Gigabit Ethernet5</t>
  </si>
  <si>
    <t>1X2</t>
  </si>
  <si>
    <t>2 Side (2.0)/4 rear ( 2.0)</t>
  </si>
  <si>
    <t>Genuine Windows® 7 Professional 32/64bit                                 Genuine Windows® 7 Home Premium 32/64bit                             Genuine Windows® 7 Home Basic 32/64bit</t>
  </si>
  <si>
    <t>Operating position =25 ; Idle position = 24</t>
  </si>
  <si>
    <t xml:space="preserve">Green PC (EPEAT) </t>
  </si>
  <si>
    <t>18.5" Wide</t>
  </si>
  <si>
    <t>1366 x 768</t>
  </si>
  <si>
    <t>LCD</t>
  </si>
  <si>
    <t>Yes(Optional)</t>
  </si>
  <si>
    <t>1M</t>
  </si>
  <si>
    <t>1 x VGA</t>
  </si>
  <si>
    <t>Edge 72 Tower</t>
  </si>
  <si>
    <t>392 x 160 X 355</t>
  </si>
  <si>
    <t>7kg</t>
  </si>
  <si>
    <t>SATA 6Gb/s 7200rpm 250GB/320GB/500GB/1TB  128GB SSD</t>
  </si>
  <si>
    <t>Integrated 10M/100M/1000M Gigabit Ethernet3</t>
  </si>
  <si>
    <t>3X3</t>
  </si>
  <si>
    <t>Yes (with a optional graphic card)</t>
  </si>
  <si>
    <t>2 x Full Height</t>
  </si>
  <si>
    <t>1 x Full Height</t>
  </si>
  <si>
    <t>1, optional via phunching out</t>
  </si>
  <si>
    <t>optional by cable</t>
  </si>
  <si>
    <t>2 Front (2.0)/4 rear ( 2.0)</t>
  </si>
  <si>
    <t>View Management Utility                                                 ThinkVantage Communication Utility</t>
  </si>
  <si>
    <t>Genuine Windows® 7 Starter 32 (Emerging market only)  Genuine Windows® 7 Home Basic 32(Emerging market only) Genuine Windows® 7 Home Premium 32/64                      Genuine Windows® 7 Professional 32/64                           Genuine Windows® 7 Ultimate 32/64 (English only)</t>
  </si>
  <si>
    <t>Operating position =30 ; Idle position = 28</t>
  </si>
  <si>
    <t>Small Form FactorSmall Form Factor</t>
  </si>
  <si>
    <t>333.6 x 97 X 368.1</t>
  </si>
  <si>
    <t>6.5kg</t>
  </si>
  <si>
    <t>3X2</t>
  </si>
  <si>
    <t>2 x Low Profile</t>
  </si>
  <si>
    <t>1 x Low Profile</t>
  </si>
  <si>
    <t>2 Front (2.0)/4 rear (2.0)</t>
  </si>
  <si>
    <t>Operating position = 30; Idle position = 28</t>
  </si>
  <si>
    <t>External 120W 87% Auto-sensing</t>
  </si>
  <si>
    <t>Intel® CoreTM i3-3220/3240 (3rd generation) / Intel® CoreTM i3-2120/2130 (2nd generation) / Intel® PentiumTM G2120 (3rd generation) /Intel® PentiumTM G630/G640/G645/G850/G860/G870 (2nd generation) /Intel® CeleronTM G460/G465/G530/G540/G550/G555 (2nd generation)</t>
  </si>
  <si>
    <t>1600 MHZ  SODIMM DDR3</t>
  </si>
  <si>
    <t>180W 70% Manual        280W 85% Auto-sensing(Japan only)</t>
  </si>
  <si>
    <t>Intel® Core™ i-7-3770S(3rd generation)/ Intel® Core™ i5-3570S/3550S/3470S/3450S(3rd generation)/ Intel® Core™ i3-3240/3220 (3rd generation)/ Intel® Core™ i5-2500S/2400S(2nd generation)/ Intel® Core™ i3-2130/2120 (2nd generation)/ Intel® Pentium™ G870/G860/G850/G640/G630(2nd generation)/ Intel® Celeron™ G550/G540/G530/G460(2nd generation)</t>
  </si>
  <si>
    <t>Up to 1600 MHZ1  DDR3 (UDIMM)</t>
  </si>
  <si>
    <t>180W 70% Manual</t>
  </si>
  <si>
    <t>Edge72 SFF</t>
  </si>
  <si>
    <t>HP ElitePad 900</t>
  </si>
  <si>
    <t>HD (1280x800)</t>
  </si>
  <si>
    <t>~680g</t>
  </si>
  <si>
    <t>9.2mm thick</t>
  </si>
  <si>
    <t>Intel Atom 1.8 Ghz</t>
  </si>
  <si>
    <t>0 (optional "Jacket" or dongle required)</t>
  </si>
  <si>
    <t>Both</t>
  </si>
  <si>
    <t>Aluminium</t>
  </si>
  <si>
    <t>2MP (?) Front
8MP Back</t>
  </si>
  <si>
    <t xml:space="preserve">Specs mention regular models and "security models" that are thicker and heavier.  Presumably the "security" models have the smart card reader.  </t>
  </si>
  <si>
    <t>Requires sleeves or dongles for most ports (e.g. USB, SD, mini HDMI).  Screen resolution won't support the "Snap" feature of Win8.  Heavier than TP Tablet 2.</t>
  </si>
  <si>
    <t>Samsung Series Ativ (Series 5)</t>
  </si>
  <si>
    <t>9.9mm thick</t>
  </si>
  <si>
    <t>Accelerometer, Gyro, Compass, Light Sensor</t>
  </si>
  <si>
    <t>2 x USB 2.0 full</t>
  </si>
  <si>
    <t>No (?)</t>
  </si>
  <si>
    <t>Large screen (could be negative or positive), No TPM</t>
  </si>
  <si>
    <t>Asus Vivo Tab</t>
  </si>
  <si>
    <t>675g</t>
  </si>
  <si>
    <t>8.7mm</t>
  </si>
  <si>
    <t>Keyboard dock with expansion</t>
  </si>
  <si>
    <t>No TPM, limited ports</t>
  </si>
  <si>
    <t>~8mm</t>
  </si>
  <si>
    <t>9+ hours</t>
  </si>
  <si>
    <t>HP Envy X2</t>
  </si>
  <si>
    <t>HD (1366x786)(400 nits)</t>
  </si>
  <si>
    <t>3.7 lbs / 1.69 kg (3 cell)</t>
  </si>
  <si>
    <t>13.31 x 9.04 x 0.82 in
338.2 x 229.7 x 20.9 mm</t>
  </si>
  <si>
    <t>3 cell 36 Wh Express Charge
6 cell 60 Wh Express Charge</t>
  </si>
  <si>
    <t>340mm x 235mm x 21 mm</t>
  </si>
  <si>
    <t>Intel UM77</t>
  </si>
  <si>
    <t>T430u 3 cell battery capacity is larger than Dell 3 cell.  However, Dell has a user replacable battery with a 6 cell option. 
6430u only has mSATA SSD option with no external access to upgrade or replace.  T430u supports SSD and 1TB HDD with external upgrade access.
6430u only support internal graphics, T430u supports 1GB NVIDIA discrete graphics.
6430u max capacity is 256GB SSD, T430u supports 1TB HDD.
Dell has "Express Charge" on many models.   This is 80% charge in 1 hour.   Lenovo's Rapid Charge on X1 Carbon and T430s charges to 80% in 30 min</t>
  </si>
  <si>
    <t>ThinkServer TD330</t>
  </si>
  <si>
    <t>Tower (5u rack w/ optional kit)</t>
  </si>
  <si>
    <t>55.1 lb / 25 kg (max)</t>
  </si>
  <si>
    <t>DDR3 1333MHz  RDIMM or LV RDIMM</t>
  </si>
  <si>
    <t>24TB SATA / 4.8TB SAS</t>
  </si>
  <si>
    <t>0/1/5/10/6/50/60 (512MB cache)</t>
  </si>
  <si>
    <t>1 (x8 electrica)</t>
  </si>
  <si>
    <t>27.4db</t>
  </si>
  <si>
    <t>EnergyStar Server 1.1</t>
  </si>
  <si>
    <t>Optional Raid 700 Battery</t>
  </si>
  <si>
    <t>ThinkPad Twist</t>
  </si>
  <si>
    <t>HD 1366x768 (350 nit) Multitouch IPS
Gorilla Glass</t>
  </si>
  <si>
    <t>12.32 x 9.29 x 0.79 in
313 x 236 x 20.4 mm</t>
  </si>
  <si>
    <t xml:space="preserve">3.48lbs / 1.58kg </t>
  </si>
  <si>
    <t>8 cell 42.4Wh (7:00)</t>
  </si>
  <si>
    <t xml:space="preserve">3rd Gen i3, i5, i7 Dual Core Ivy Bridge </t>
  </si>
  <si>
    <t>Top: MG+PPS
Bottom: Mg+PPS</t>
  </si>
  <si>
    <t>No Pen</t>
  </si>
  <si>
    <t>10 finger touch</t>
  </si>
  <si>
    <t>Thinner and lighter and better battery life than the ThinkPad X1, but with trade-offs.   Only supports 4GB RAM. X1 has mini-DisplayPort, which can output through a VGA connector with an industry standard dongle.   The Samsung uses micro-HDMI and can only output VGA with a proprietary dongle.   Has a single mono microphone located on the side of the system.  Reviews note easily blocked airflow and "quite warm" base. ThinkPad has 8 MilSpecs. Series 9 has no security lock slot, no fingerprint reader, no vPro, no 3G WWAN.   X1 Carbon has powered USB, Rapid Charge, Trackpoint, 180 degree screen opening, and better keyboard travel.</t>
  </si>
  <si>
    <t>Precision M4700</t>
  </si>
  <si>
    <t>Precision M6700</t>
  </si>
  <si>
    <t>Dell Precision M4700</t>
  </si>
  <si>
    <t>15.6" HD(1366x768): anti-glare, LED-backlit
15.6" FHD(1920x1080): UltraSharp™ , wide view, anti-glare</t>
  </si>
  <si>
    <t>6.13 lbs / 2.78 kg (w/travel bezel + 6 cell</t>
  </si>
  <si>
    <t>14.8 x 10.08 x 1.29-1.37 in
376 x 256 x 32.7 - 34.9 mm</t>
  </si>
  <si>
    <t>6-cell (65Wh) with ExpressCharge
9-cell (97Wh) with ExpressCharge
9-cell (87Wh) 3 Year Warranty
9-cell (97Wh) Extended battery slice</t>
  </si>
  <si>
    <t>3rd Gen Core i7 Quad Core Extreme
3rd Gen Core i7 Dual and Quad Core
3rd Gen Core i5 Dual Core</t>
  </si>
  <si>
    <t>AMD FirePro M4000 1GB DDR5
NVIDIA Quadro K1000M 2GB DDR3
NVIDIA Quadro K2000M 2GB DDR3</t>
  </si>
  <si>
    <t>DDR3 1600MHz and 1866MHz</t>
  </si>
  <si>
    <t>8 Mil-Specs</t>
  </si>
  <si>
    <t>Al and Mg</t>
  </si>
  <si>
    <t>W530 is lighter than the M4700.  The W530 has a 95% color gamut screen (Dell does not specify) and the W530 has a color calibrator.</t>
  </si>
  <si>
    <t>nVIDIA Quadro K1000M (2GB)
nVIDIA Quadro K2000M (2GB)
[with nVIDIA Optimus Technology]</t>
  </si>
  <si>
    <t>6 cell - 56.1 Wh (7:24)
9 cell - 93.6 Wh (12:48)
+9 cell slice - 93.6 Wh (25:36)</t>
  </si>
  <si>
    <t>13.5 mm</t>
  </si>
  <si>
    <t xml:space="preserve">658g / 1.45 lbs (w/ 2 cell battery)
</t>
  </si>
  <si>
    <t>10.5mm (w/ 2 cell battery)
15.9mm (w/ 4 cell battery)</t>
  </si>
  <si>
    <t>565g / 1.24lbs</t>
  </si>
  <si>
    <t>Ambient light sensor, Accelerometer, Gyroscope, Compass</t>
  </si>
  <si>
    <t>5 finger multitouch</t>
  </si>
  <si>
    <t>1MP Front
1MP Back
(both 720p)</t>
  </si>
  <si>
    <t>4-5 hrs</t>
  </si>
  <si>
    <t>Lenovo HW advantages: Weight, Thickness, Battery Life, Enterprise docking (ports, charging), WWAN, GPS, NFC, Services
MS advantages: Display Port can support VGA for legacy projectors as well as HDMI.  Full HD Screen.</t>
  </si>
  <si>
    <t>HP EliteBook Revolve</t>
  </si>
  <si>
    <t>3.04 lbs / 1.38 kg</t>
  </si>
  <si>
    <t>22.4mm</t>
  </si>
  <si>
    <t>Swivel screen, pen</t>
  </si>
  <si>
    <t>HD 1366x768 (??? nits) Gorilla Glass</t>
  </si>
  <si>
    <t>Stereo w/DTS Studio Sound</t>
  </si>
  <si>
    <t>SATA III SSD</t>
  </si>
  <si>
    <t>States tested, but number not yet listed</t>
  </si>
  <si>
    <t>Mg top / Mg Bottom, Soft touch paint</t>
  </si>
  <si>
    <t>NFC, Side docking</t>
  </si>
  <si>
    <t>Yes 3G/4G</t>
  </si>
  <si>
    <t>Too thick to meet Ultrabook specs.</t>
  </si>
  <si>
    <t>ThinkPad Twist
ThinkPad X230t
ThinkPad Helix</t>
  </si>
  <si>
    <t>ThinkPad Helix</t>
  </si>
  <si>
    <t>3.68 lbs / 1.67 kg (System)
1.84 lbs / 0.835kg (Tablet)
1.84 lbs / 0.835 kg (Base)</t>
  </si>
  <si>
    <t>296.1 x 187.3 x 20.4mm</t>
  </si>
  <si>
    <t xml:space="preserve">3rd Gen i5, i7 Dual Core Ivy Bridge </t>
  </si>
  <si>
    <t>1 USB 2.0 / 2 USB 3.0
(2.0 system/3.0 base)</t>
  </si>
  <si>
    <t>Docking base</t>
  </si>
  <si>
    <t>Both - TrackPoint &amp; Multi Touch/Gesture 5 button clickpad</t>
  </si>
  <si>
    <t>NFC, 10 finger touch</t>
  </si>
  <si>
    <t>Pen (pen docks into system)</t>
  </si>
  <si>
    <t>2MP Front
5MP Rear</t>
  </si>
  <si>
    <t>? Cell 42Wh in Tablet (5:00)
? Cell 28Wh in Base (5:00)</t>
  </si>
  <si>
    <t>7mm 2.5" SATA III SSD</t>
  </si>
  <si>
    <t>HP Pro 3500 MT</t>
  </si>
  <si>
    <t>3rd Generation Intel® Core™ i7
3rd Generation Intel® Core™ i5
3rd Generation Intel® Core™ i3
Intel Pentium Dual Core
Intel Celeron Dual Core</t>
  </si>
  <si>
    <t>2 Front/ 4 Rear / 4 internal</t>
  </si>
  <si>
    <t>24db</t>
  </si>
  <si>
    <t>DDR3L 1333 Mhz</t>
  </si>
  <si>
    <t>Intel Centrino Advanced-N 6205 (2x2 AGN)</t>
  </si>
  <si>
    <t>4 Mode convertible laptop/tablet with Rip and Flip.  Tablet section can be attached to base either facing inwards or outwards. Additional fans in the base allow full 17W processor performance when docked in laptop mode.</t>
  </si>
  <si>
    <t>Ericsson C5621
Gobi 4K</t>
  </si>
  <si>
    <t>ThinkPad X131e Chromebook</t>
  </si>
  <si>
    <t>Celeron</t>
  </si>
  <si>
    <t xml:space="preserve">Intel HD </t>
  </si>
  <si>
    <t>mSATA</t>
  </si>
  <si>
    <t>Atheros WLAN</t>
  </si>
  <si>
    <t>HP Pavillion 14 Chromebook</t>
  </si>
  <si>
    <t>3.96 lbs / 1.80 kg</t>
  </si>
  <si>
    <t>13.66 x 9.37 x 0.83 in
347.0 x 238.0 x 21.1 mm</t>
  </si>
  <si>
    <t>Intel HD</t>
  </si>
  <si>
    <t>16GB SATA</t>
  </si>
  <si>
    <t>4 cell 37Wh (4:15)</t>
  </si>
  <si>
    <t>a/b/g/n</t>
  </si>
  <si>
    <t>No Mil-Specs, no VGA, only 4.25hrs battery life.  Thinkpad X131e Chromebook is specifically ruggedized for education, HP makes no such claims.</t>
  </si>
  <si>
    <t>2x GbE/1x GbE Mgnt port</t>
    <phoneticPr fontId="32" type="noConversion"/>
  </si>
  <si>
    <t>Upgrade</t>
    <phoneticPr fontId="32" type="noConversion"/>
  </si>
  <si>
    <t>Energy Star 1.1 (select models)
ClimateSavers</t>
    <phoneticPr fontId="32" type="noConversion"/>
  </si>
  <si>
    <t>800W (up to 93%)</t>
    <phoneticPr fontId="32" type="noConversion"/>
  </si>
  <si>
    <t>HP DL 160</t>
  </si>
  <si>
    <t>HP DL 180</t>
  </si>
  <si>
    <t>Yes</t>
    <phoneticPr fontId="32" type="noConversion"/>
  </si>
  <si>
    <t>Yes (Light path)</t>
    <phoneticPr fontId="32" type="noConversion"/>
  </si>
  <si>
    <t>6.3 bels</t>
    <phoneticPr fontId="32" type="noConversion"/>
  </si>
  <si>
    <t>6.4 bels</t>
    <phoneticPr fontId="32" type="noConversion"/>
  </si>
  <si>
    <t>Dell PowerEdge T320</t>
  </si>
  <si>
    <t>16.94" H x 12" W x 23.4" D 
430.3 H x 304 W x 594.82 D (mm)</t>
  </si>
  <si>
    <t>65 lb / 29.55 kg (max)</t>
  </si>
  <si>
    <t>Intel E5-2400 Xeon
Intel E5-1410
Intel Pentium 1400</t>
  </si>
  <si>
    <t>8x 3.5" or 16x 2.5"</t>
  </si>
  <si>
    <t>14.4TB 2.5" SAS
16TB 2.5" SATA
4.8TB 3.5" 15K SAS
32TB 3.5" SATA</t>
  </si>
  <si>
    <t>250W NHS (88%)
495 / 750W HS (94%)</t>
  </si>
  <si>
    <t>31dB</t>
  </si>
  <si>
    <t>Dell PowerEdge T420</t>
  </si>
  <si>
    <t>Dell PowerEdge T620</t>
  </si>
  <si>
    <t>Dell PowerEdge T710</t>
  </si>
  <si>
    <t>Dell PowerEdge R420</t>
  </si>
  <si>
    <t>Dell PowerEdge R520</t>
  </si>
  <si>
    <t>4 Gbe or 2 10Gbe</t>
    <phoneticPr fontId="32" type="noConversion"/>
  </si>
  <si>
    <t>OLDER MODELS</t>
  </si>
  <si>
    <t>66.14lbs / 30 kg (max)</t>
  </si>
  <si>
    <t>HP ProlLiant ML210e Gen8</t>
  </si>
  <si>
    <t>Intel C204</t>
  </si>
  <si>
    <t>14.5" H x 6.89" W x 18.71" D in.
368.2 H x175 W x 475.2 D mm</t>
  </si>
  <si>
    <t>41.8lb / 18.96 kg (max)</t>
  </si>
  <si>
    <t>Intel E3-1200 Xeon</t>
  </si>
  <si>
    <t>UDIMM</t>
  </si>
  <si>
    <t>4 x 3.5" SATA</t>
  </si>
  <si>
    <t>12TB 3.5" SAS / SATA, 8TB 2.5" SAS / SATA</t>
  </si>
  <si>
    <t>350W (85%)
460W HS (92%)</t>
  </si>
  <si>
    <t>80 Plus</t>
  </si>
  <si>
    <t>Intel 5600 series
(Westmere-EP)</t>
    <phoneticPr fontId="32" type="noConversion"/>
  </si>
  <si>
    <t>4x 2.5” SATA/SAS</t>
    <phoneticPr fontId="32" type="noConversion"/>
  </si>
  <si>
    <t>2TB SATA / 3.6TB SAS
see page 4: http://h18000.www1.hp.com/products/quickspecs/13598_na/13598_na.pdf</t>
    <phoneticPr fontId="32" type="noConversion"/>
  </si>
  <si>
    <t>8x2.5" SATA/SAS</t>
    <phoneticPr fontId="32" type="noConversion"/>
  </si>
  <si>
    <t>Yes (HP Insight Control featuring Integrated Lights-Out Advancede)</t>
    <phoneticPr fontId="32" type="noConversion"/>
  </si>
  <si>
    <t>8x 2.5”/6x3.5" SATA/SAS</t>
    <phoneticPr fontId="32" type="noConversion"/>
  </si>
  <si>
    <t>8TB SATA / 6.4Tb SAS
see page 6:  http://h18000.www1.hp.com/products/quickspecs/13595_na/13595_na.pdf</t>
    <phoneticPr fontId="32" type="noConversion"/>
  </si>
  <si>
    <t>16x2.5" SATA/SAS</t>
    <phoneticPr fontId="32" type="noConversion"/>
  </si>
  <si>
    <t>2x GbE (+2 opt)</t>
    <phoneticPr fontId="32" type="noConversion"/>
  </si>
  <si>
    <t>6.1 bels</t>
    <phoneticPr fontId="32" type="noConversion"/>
  </si>
  <si>
    <t xml:space="preserve">Yes </t>
    <phoneticPr fontId="32" type="noConversion"/>
  </si>
  <si>
    <t>CPUs suppported</t>
  </si>
  <si>
    <t>Chassis</t>
  </si>
  <si>
    <t>Drive Bays</t>
  </si>
  <si>
    <t>FHD 1920x1080 (400 nits)Multitouch IPS
Gorilla Glass</t>
  </si>
  <si>
    <t>HD (1366x768) "Truelife" with Gorilla Glass (glossy)
FHD (1920x1080)</t>
  </si>
  <si>
    <t>3nd Gen Core i5 
3nd Gen Core i7</t>
  </si>
  <si>
    <t>DDR3L 1600MHz</t>
  </si>
  <si>
    <t>ThinkPad has 8 MilSpecs.  XPS 13 has none.  Does not have RapidCharge, no media card reader, double box with non-recyclable foam.  Does not open flat. No Fingerprint reader. No vPro.  XPS 13 does not have a kensington lock slot.
Dell advantages - Gorilla Glass screen, Has external battery level indicator (press a button to see charge level)</t>
  </si>
  <si>
    <t>ThinkPad T431s
ThinkPad T430u</t>
  </si>
  <si>
    <t>ThinkPad T431s</t>
  </si>
  <si>
    <t>ThinkPad X1 Carbon
ThinkPad T430u
ThinkPad T431s</t>
  </si>
  <si>
    <t>HD+ 1600 x 900 (250 nits)</t>
  </si>
  <si>
    <t>13.03 x 8.89 x 0.80 in
331 x 226 x 20.6 mm</t>
  </si>
  <si>
    <t>3 cell - 47Wh (9:00)</t>
  </si>
  <si>
    <t>12GB</t>
  </si>
  <si>
    <t>Intel WLAN</t>
  </si>
  <si>
    <t>Gobi 5000
Ericsson HSPA+</t>
  </si>
  <si>
    <t>Hybrid CRFP Top
Magnesium Bottom</t>
  </si>
  <si>
    <t>States tested for 14 tests, but these are 14 sub-procedures, not top-level MIL-STD Methods.  This Dell actually passes 8 MIL-STD methods. For comparison, ThinkPads pass 15 sub-procedure tests across 8 MIL-STD Methods.</t>
  </si>
  <si>
    <t>Has mechanical docking, compatable with 2012 (current) generation ThinkPad docks.  Dell 6430u has no mechanical docking, HP 9470m has unique dock, not compatable with other HP systems. 
6430u only has mSATA SSD option. T431s supports SSD and 1TB HDD.</t>
  </si>
  <si>
    <t>No backlit keyboard option.  Lenovo's keyboard spill resistant/drainage keyboard is superior to HP. HP claims 8 Mil-Specs, but only 13 sub-procedure tests vs. 15 for ThinkPad.</t>
  </si>
  <si>
    <t>Lenovo's keyboard spill resistant/drainage keyboard is superior to HP.
Over 1lb heavier than the W530 with 6 cell batteries.   Lenovo's 6 cell battery lasts almost 1 hour longer than HP's 8 cell.  Lenovo's 9 cell lasts over 4 hours longer and is still 0.8lbs lighter. HP claims 8 Mil-Specs, but only 13 sub-procedure tests vs. 15 for ThinkPad.</t>
  </si>
  <si>
    <t>EliteBook 2760p</t>
  </si>
  <si>
    <t>For Lenovo Desktop Energy Consumption Comparisons refer to the Lenovo Energy Calculator ---&gt; http://www.lenovo.com/energycalculator/</t>
  </si>
  <si>
    <t>2nd battery</t>
  </si>
  <si>
    <t>WiGig</t>
  </si>
  <si>
    <t>Supports 2nd battery?</t>
  </si>
  <si>
    <t>Backlit Keyboard</t>
  </si>
  <si>
    <t>ThinkPad T440</t>
  </si>
  <si>
    <t>4th  Gen i3, i5, i7 Dual Core</t>
  </si>
  <si>
    <t>Intel® HD Graphics 4400
N14M-GE – GeForce GT 720M</t>
  </si>
  <si>
    <t>12 GB</t>
  </si>
  <si>
    <t>9.5mm 2.5" 5400rpm  HDD
7mm 2.5" 7200rpm HDD
7mm 2.5" 5400rpm HDD  7mm 2.5" SATA III SSD</t>
  </si>
  <si>
    <t>Intel QM87</t>
  </si>
  <si>
    <t>3 USB 3.0 (1 Powered)</t>
  </si>
  <si>
    <t>Yes (No Mechanical with Discrete)</t>
  </si>
  <si>
    <t>Intel AC /Intel AGN
ThinkPad BGN</t>
  </si>
  <si>
    <t>ThinkPad T440s</t>
  </si>
  <si>
    <t>Intel® HD Graphics 4400
N14M-GS – GeForce GT 730M</t>
  </si>
  <si>
    <t>ThinkPad T440p</t>
  </si>
  <si>
    <t>4th Gen i3, i5, i7 Dual Core , i7 Quad Core</t>
  </si>
  <si>
    <t>4 USB 3.0 (1 Powered)</t>
  </si>
  <si>
    <t>Need Information</t>
  </si>
  <si>
    <t>ThinkPad T540p</t>
  </si>
  <si>
    <t>5.5 lbs (6 cell)</t>
  </si>
  <si>
    <t>2.96 lbs (3 Cell External)</t>
  </si>
  <si>
    <t>305.5 x 208.5 (208.8 Touch) x 19.99 - 20.3 pillow (21.5 flat Touch)</t>
  </si>
  <si>
    <t>4th  Gen i3, i5, i7</t>
  </si>
  <si>
    <t>Intel® HD Graphics 4400</t>
  </si>
  <si>
    <t>Need Verification</t>
  </si>
  <si>
    <t>Traditional</t>
  </si>
  <si>
    <t>GFRP Peach Skin Non-Touch/ CF Satin Paint Touch A cover</t>
  </si>
  <si>
    <t>ThinkPad W540</t>
  </si>
  <si>
    <t>15"</t>
  </si>
  <si>
    <t>5.4 lbs</t>
  </si>
  <si>
    <t>4th  Gen i5, i7</t>
  </si>
  <si>
    <t>Intel AC /Intel AGN/ Intel ABGN/
ThinkPad BGN</t>
  </si>
  <si>
    <t>Stereo w/ Dolby Digital Home Theater v4</t>
  </si>
  <si>
    <t>Think Pad L440</t>
  </si>
  <si>
    <t>4th Gen i3, i5, i7 , Pentium Dual Core, Celeron</t>
  </si>
  <si>
    <t>1 USB 3.0  (Powered) / 3 USB 2.0</t>
  </si>
  <si>
    <t>Intel AC /Intel AGN/ ThinkPad AGN/
ThinkPad BGN</t>
  </si>
  <si>
    <t>Think Pad L540</t>
  </si>
  <si>
    <t xml:space="preserve">2.14 Kg (4.7Lbs) (6 cell battery) </t>
  </si>
  <si>
    <t xml:space="preserve">Integrated Intel HD Graphics 4600 &amp; HD Graphics (Celeron/Pentium) 
NVIDIA GeForce  N14M-GL 710M + 1 GB VRAM  
NVIDIA  GeForce  NV14P-GV2   GT740M + 2 GB VRAM 
</t>
  </si>
  <si>
    <t xml:space="preserve">9.5mm 2.5" 5400rpm  HDD
7mm 2.5" 7200rpm HDD
7mm 2.5" 5400rpm HDD </t>
  </si>
  <si>
    <t>1 USB 2.0  (Powered) / 2 USB 3.0</t>
  </si>
  <si>
    <t>OneLink</t>
  </si>
  <si>
    <t>Intel AC /Intel BGN/
ThinkPad BGN</t>
  </si>
  <si>
    <t>Ericsson HSPA+</t>
  </si>
  <si>
    <t xml:space="preserve">2.44 Kg (5.4 Lbs) (6 cell)
</t>
  </si>
  <si>
    <t>--- 2013 Products ---</t>
  </si>
  <si>
    <t>Think Pad 2013 Competition</t>
  </si>
  <si>
    <t>ThinkPad X240</t>
  </si>
  <si>
    <t>Hybrid/Convertible</t>
  </si>
  <si>
    <t>ThinkPad Yoga</t>
  </si>
  <si>
    <t>ThinkPad L540, L440</t>
  </si>
  <si>
    <t>ThinkPad Edge E440, E540</t>
  </si>
  <si>
    <t>377x248mmx27.9 mm</t>
  </si>
  <si>
    <t>344mm x 239mm x 26.3mm</t>
  </si>
  <si>
    <t xml:space="preserve">377mm x 250mm x 26.6  mm </t>
  </si>
  <si>
    <t>ThinkPad E440</t>
  </si>
  <si>
    <t>ThinkPad E540</t>
  </si>
  <si>
    <t xml:space="preserve">HD Touch Screen 
HD+ 1600x900 Touch Screen
</t>
  </si>
  <si>
    <t xml:space="preserve">HD 1366x768 Antiglare
FHD 1920x1080 
</t>
  </si>
  <si>
    <t>7 MIL 810-G
Low Temp, High Temp, Dust, Vibration, Mechanical Shock, Altitude, Extreme Temps</t>
  </si>
  <si>
    <t>4.96 lbs / 2.25 kg (6 cell)
5.36 lbs / 2.43 kg (9 cell)</t>
  </si>
  <si>
    <t>Screen size</t>
  </si>
  <si>
    <t>13.54" x 9.41" x 1.14-1.35"
344mm x 239mm x 29.0-34.25mm</t>
  </si>
  <si>
    <t>? Cell 42Wh in Tablet (6:00)
? Cell 28Wh in Base (4:00)</t>
  </si>
  <si>
    <t>Intel QM87/HM86</t>
  </si>
  <si>
    <t>HD 1366x768 (220 nits)
FHD 1920x1080 (250 nits)</t>
  </si>
  <si>
    <t>Intel® HD Graphics 4600</t>
  </si>
  <si>
    <t>6 cell - 47 Wh (6:00)
6 cell - 56.1 Wh (7:00)
9 cell - 99 Wh (12:00)</t>
  </si>
  <si>
    <t>Intel® HD Graphics 4600
N14M-GS – GeForce GT 720M</t>
  </si>
  <si>
    <t>Textured PC/ABS</t>
  </si>
  <si>
    <t>5.54 lbs / 2.52 kg (6 cell)
6.95 lbs / 2.76 kg (9 cell)</t>
  </si>
  <si>
    <t>14.84" x 9.72" x 1.13-1.34"
377mm x 247mm x 28.8-34.05mm</t>
  </si>
  <si>
    <t>13.35" x 9.15" x 0.83"
339mm x 232.5mm x 21mm</t>
  </si>
  <si>
    <t>6 cell - 47Wh (6:12)
6 cell - 56.1Wh (7:30)
9 cell - 99.9Wh (13:00)</t>
  </si>
  <si>
    <t>1 + 4GB soldered</t>
  </si>
  <si>
    <t>2 USB 3.0 (1 Powered)</t>
  </si>
  <si>
    <t>HD 1366x768 (200 nits)
HD+ 1600x900 (250 nits) (Touch Optional)</t>
  </si>
  <si>
    <t>HD+ 1600x900 (250 nits)
FHD 1920x1080 (300 nits) IPS (Touch Optional)</t>
  </si>
  <si>
    <t>3.5 lbs / 1.59 kg (3+3 cell)
3.9 lbs / 1.77 kg (3+6 cell)</t>
  </si>
  <si>
    <t>13.0" x 8.9" x 0.81"
331mm x 226mm x 20.65mm</t>
  </si>
  <si>
    <t>3 cell - 23.5Wh Internal
+3 cell - 23.5Wh External (8:24)
+6 cell - 72Wh External (17:48)</t>
  </si>
  <si>
    <t>4th Gen i3, i5, i7 Dual Core</t>
  </si>
  <si>
    <t>HD 1366x768 (200 nits)
HD+ 1600x900 (250 nits)
FHD 1920x1080 (300 nits) IPS</t>
  </si>
  <si>
    <t>4.7 lbs (6 cell)</t>
  </si>
  <si>
    <t>EliteBook 820 G1</t>
  </si>
  <si>
    <t>EliteBook 840 G1</t>
  </si>
  <si>
    <t>EliteBook 850 G1</t>
  </si>
  <si>
    <t>ProBook 640 G1</t>
  </si>
  <si>
    <t>ProBook 650 G1</t>
  </si>
  <si>
    <t>HD 1366x768
HD 1366x768 IPS (Touch Optional)
FHD 1920x1080 IPS (Touch Optional)</t>
  </si>
  <si>
    <t xml:space="preserve">HD 1366x768 (200 nits)
FHD 1920x1080
3K IPS 2880 x 1620 </t>
  </si>
  <si>
    <t xml:space="preserve">HD 1366x768 (200 nits)
FHD 1920x1080
FHD++ 3K IPS 2880 x 1620 </t>
  </si>
  <si>
    <t>Dual Battery Power Bridge</t>
  </si>
  <si>
    <t>6 cell - 56.1Wh External
9 cell - 99.9Wh External</t>
  </si>
  <si>
    <t>376.6mm x 248.1mm x 27.9 mm</t>
  </si>
  <si>
    <t>335mm x 229mm x 27.9 mm</t>
  </si>
  <si>
    <t>Color Calibration Sensor</t>
  </si>
  <si>
    <t>Latitude E7240</t>
  </si>
  <si>
    <t>Latitude E7440</t>
  </si>
  <si>
    <t>12.5"</t>
  </si>
  <si>
    <t>Dell Latitude 7440</t>
  </si>
  <si>
    <t>14.1"</t>
  </si>
  <si>
    <t>3 USB 3.0 (1 eSATA)</t>
  </si>
  <si>
    <t>2.99 lbs / 1.36 kg  (3 cell)</t>
  </si>
  <si>
    <t>3.6 lbs / 1.63 kg (3 cell)</t>
  </si>
  <si>
    <t>3 cell 31Wh
4 cell 42Wh</t>
  </si>
  <si>
    <t>3 cell 34Wh
4 cell 45Wh</t>
  </si>
  <si>
    <t>12.2 x 8.3 x 0.79 in
310.5 x 211 x 20.0 mm</t>
  </si>
  <si>
    <t>13.2 x 9.1 x 0.8 in
337.0 x 231.5 x 21.0 mm</t>
  </si>
  <si>
    <t>Only SSD listed</t>
  </si>
  <si>
    <t>SSD &amp; HDD</t>
  </si>
  <si>
    <t>Intel® HD Graphics 4400
AMD Radeon HD 8690M</t>
  </si>
  <si>
    <t>Yes (contactless)</t>
  </si>
  <si>
    <t>HD 1366x768 Anti-Glare
FHD 1920x1080 Anti-Glare (Touch only)
Touch screens are Gorilla Glass</t>
  </si>
  <si>
    <t>HD 1366x768 Anti-Glare
FHD 1920x1080 Anti-Glare (Touch optional)
Touch screens are Gorilla Glass</t>
  </si>
  <si>
    <t>Dell HSPA+
Dell LTE</t>
  </si>
  <si>
    <t>Compatable with existing Dell docking stations</t>
  </si>
  <si>
    <t>Dell "TriMetal" with  CF patterned cover</t>
  </si>
  <si>
    <t>Touch Pad only</t>
  </si>
  <si>
    <t>No VGA, only a max of 4 cell battery vs base of 6 cells for ThinkPad, plus ThinkPad can expand to 9 cells.  More storage options for ThinkPad.  ThinkPad has IPS displays.</t>
  </si>
  <si>
    <t>Dell Latitude 3440</t>
  </si>
  <si>
    <t>Dell Latitude 3540</t>
  </si>
  <si>
    <t>HD 1366x768 Anti-Glare
HD+ 1600x900 Anti-Glare
HD 1366x768 Truelife (Glossy) (Touch only)</t>
  </si>
  <si>
    <t>HD 1366x768 Anti-Glare
FHD 1920x1080 Anti-Glare (Touch only)
HD 1366x768 Truelife (Glossy) (Touch only)</t>
  </si>
  <si>
    <t>4.3 lbs / 2.0 kg (4 cell)
4.6 lbs / 2.1 kg (6 cell)</t>
  </si>
  <si>
    <t>4.8 lbs / 2.2 kg (4 cell)
5.1 lbs / 2.3 kg (6 cell)</t>
  </si>
  <si>
    <t>4 cell 40Wh
6 cell 65Wh</t>
  </si>
  <si>
    <t>Intel® HD Graphics 4400
AMD Radeon HD 8850M</t>
  </si>
  <si>
    <t>14.8 x 10.2 x 0.99 in
376 x 259 x 25.3 mm
(Non touch, touch adds 0.11"/2.55mm)</t>
  </si>
  <si>
    <t>13.62 x 9.65 x 0.98 in
346 x 245 x 25 mm
(Non touch, touch adds 0.1"/2.9mm)</t>
  </si>
  <si>
    <t>HP EliteBook 840 G1</t>
  </si>
  <si>
    <t>HP EliteBook 820 G1</t>
  </si>
  <si>
    <t>HP EliteBook 850 G1</t>
  </si>
  <si>
    <t>HP ProBook 440 G1</t>
  </si>
  <si>
    <t>HP ProBook 430 G1</t>
  </si>
  <si>
    <t>HP Probook 450 G1</t>
  </si>
  <si>
    <t>2.94 lbs / 1.33 kg (3 cell)</t>
  </si>
  <si>
    <t>12.2 x 8.48 x 0.83 in
310 x 215 x 21 mm</t>
  </si>
  <si>
    <t>3 cell 26Wh
3 cell 46Wh</t>
  </si>
  <si>
    <t>Intel® HD Graphics 4400
AMD Radeon HD 8750M</t>
  </si>
  <si>
    <t>HD 1366x768 Anti-Glare
FHD 1920x1080 Anti-Glare</t>
  </si>
  <si>
    <t>Dell AGN+WiMax
Dell AGN</t>
  </si>
  <si>
    <t>Broadcom AGN
Intel AC
Intel AGN</t>
  </si>
  <si>
    <t>HP HSPA+
HP LTE/HSPA+</t>
  </si>
  <si>
    <t>Both - TrackPoint &amp; Multi Touch 5 button ClickPad</t>
  </si>
  <si>
    <t>3 cell 24Wh
3 cell 50Wh
+6 cell 60Wh Slice</t>
  </si>
  <si>
    <t>13.34 x 9.33 x 0.83 in
338.9 x 237 x 21.0 mm</t>
  </si>
  <si>
    <t>14.78 x 9.98 x 0.84 in
375 x 253 x 21.4 mm</t>
  </si>
  <si>
    <t>HD 1366x768 (200 nit)
HD 1366x768 (300 nit)</t>
  </si>
  <si>
    <t>HD 1366x768 Anti-Glare (200 nit)
HD+ 1600x900 Anti-Glare (Touch Optional) (250 nit)
FHD 1920x1080 Anti-Glare (300 nit)
(Touch screen is Gorilla Glass)</t>
  </si>
  <si>
    <t>HD 1366x768 Anti-Glare (200 nit)
FHD 1920x1080 Anti-Glare (300 nit)</t>
  </si>
  <si>
    <t>Yes - Slide</t>
  </si>
  <si>
    <t>Mg/Al</t>
  </si>
  <si>
    <t>ProBook 430 G1</t>
  </si>
  <si>
    <t>ProBook 440 G1</t>
  </si>
  <si>
    <t>ProBook 540 G1</t>
  </si>
  <si>
    <t>HP ProBook 640 G1</t>
  </si>
  <si>
    <t>HP ProBook 650 G1</t>
  </si>
  <si>
    <t>ThinkPad L440</t>
  </si>
  <si>
    <t>ThinkPad L540</t>
  </si>
  <si>
    <t>PC-ABS</t>
  </si>
  <si>
    <t>Intel® HD Graphics 4600
AMD Radeon HD 8750M</t>
  </si>
  <si>
    <t>Intel QM87/HM87</t>
  </si>
  <si>
    <t>Broadcom AGN
Atheros BGN
Intel AC
Intel AGN</t>
  </si>
  <si>
    <t>3 cell 33Wh
6 cell 55Wh
9 cell 100Wh</t>
  </si>
  <si>
    <t>HD 1366x768 Anti-Glare (200 nit)</t>
  </si>
  <si>
    <t>HD 1366x768 Anti-Glare (200 nit)
HD+ 1600x900 Anti-Glare (250 nit)
FHD 1920x1080 Anti-Glare (300 nit)</t>
  </si>
  <si>
    <t>4.40 lbs / 2.0 kg (w/ weight saver)</t>
  </si>
  <si>
    <t>4.15 lbs / 1.88 kg (3 cell)</t>
  </si>
  <si>
    <t>5.1 lbs / 2.32 kg (w/ weight saver)</t>
  </si>
  <si>
    <t>13.39 x 9.33 x 0.99-1.14 in
340 x 237 x 25.3-29.0 mm</t>
  </si>
  <si>
    <t>14.88 x 10.12 x 0.99-1.14 in
378.0 x 257.0 x 25.3-29.0 mm</t>
  </si>
  <si>
    <t>Serial Port</t>
  </si>
  <si>
    <t>5 USB 3.0 (1 Powered)</t>
  </si>
  <si>
    <t>3 cell 24Wh
3 cell 50Wh</t>
  </si>
  <si>
    <t>Latitude E5440</t>
  </si>
  <si>
    <t>Latitude E5540</t>
  </si>
  <si>
    <t>Latitude E3440</t>
  </si>
  <si>
    <t>Latitude E3540</t>
  </si>
  <si>
    <t>Dell Latitude 5440</t>
  </si>
  <si>
    <t>Dell Latitude 5540</t>
  </si>
  <si>
    <t>ThinkPad T440/T440p/T540p</t>
  </si>
  <si>
    <t>4 cell 44Wh</t>
  </si>
  <si>
    <t>12.83 x 9.19 x .83 in
326 x 233.5 x 21 mm</t>
  </si>
  <si>
    <t>Realtek BGN
Broadcom AGN
Intel AC
Intel AGN</t>
  </si>
  <si>
    <t>Intel HM87</t>
  </si>
  <si>
    <t>4th Gen i3, i5 , Pentium Dual Core, Celeron, i7 Quad Core</t>
  </si>
  <si>
    <t>6 cell 47Wh
9 cell 93 Wh</t>
  </si>
  <si>
    <t>4.63 lbs / 2.10 kg (w/ optical)</t>
  </si>
  <si>
    <t>13.35 x 9.38 x 0.88-1.12 in
339.2 x 238.5 x 22.4-28.6 mm</t>
  </si>
  <si>
    <t>3.31 lbs / 1.50 kg</t>
  </si>
  <si>
    <t>5.22 lbs / 2.37 kg (w/ optical)</t>
  </si>
  <si>
    <t>14.76 x 10.09 x 0.9-1.14 in
375 x 256 x 22.8-29 mm</t>
  </si>
  <si>
    <t>HD 1366x768 Anti-Glare (200 nit)
HD 1366x768 Anti-Glare (Touch) (200 nit)</t>
  </si>
  <si>
    <t>ThinkPad T440/T440s</t>
  </si>
  <si>
    <t>Dell Latitude 6540</t>
  </si>
  <si>
    <t>Dell Latitude 6440</t>
  </si>
  <si>
    <t>Latitude E6440</t>
  </si>
  <si>
    <t>Latitude E6540</t>
  </si>
  <si>
    <t>5.64 lbs / 2.56 kg (6 cell)</t>
  </si>
  <si>
    <t>14.92 x 9.86 x 1.31 in
379 x 250.5 x 33.4 mm</t>
  </si>
  <si>
    <t>6 cell 60Wh
9 cell 87Wh (3 year warranty)
9 cell 97Wh</t>
  </si>
  <si>
    <t>Intel® HD Graphics 4600
AMD Radeon HD 8790M</t>
  </si>
  <si>
    <t>4 USB 3.0</t>
  </si>
  <si>
    <t>Dell GN
Intel AGN</t>
  </si>
  <si>
    <t>Dell HSPA+</t>
  </si>
  <si>
    <t>Dell BGN
Intel BGN</t>
  </si>
  <si>
    <t>3 cell - 23.5Wh Internal
+3 cell - 23.5Wh External (8:36)
+6 cell - 48Wh External (12:54)
+6 cell - 72Wh External (17:12)</t>
  </si>
  <si>
    <t>3 cell - 23.5 Wh Internal
+3 cell - 23.5 Wh External (8:42)
+6 cell - 48Wh External (13:06)
+6 Cell - 72Wh External (17:24)</t>
  </si>
  <si>
    <t>6 cell - 56.1Wh External (7:24)
9 cell - 99.9Wh External (13:12)</t>
  </si>
  <si>
    <t>6 cell - 56.1Wh External (7:18)
9 cell - 99.9Wh External (13:00)</t>
  </si>
  <si>
    <t>3.57 lbs /  kg (3 cell 24Wh)
3.83 lbs /  kg (3 cell 50Wh)</t>
  </si>
  <si>
    <t>316.6 x 221 x 18.8 mm</t>
  </si>
  <si>
    <t>HD 1366x768 Touch w/Gorilla Glass (300 nit)
FHD 1920x1080 Touch w/Gorilla Glass (400 nit)</t>
  </si>
  <si>
    <t>3.45 lbs / 1.57 kg</t>
  </si>
  <si>
    <t>Digitizer Pen w/1024 levels of pressure. (Docks into system)</t>
  </si>
  <si>
    <t>LiPo - 47Wh (8:00)</t>
  </si>
  <si>
    <t>7mm 2.5" 5400rpm HDD  7mm 2.5" SATA III SSD</t>
  </si>
  <si>
    <t>Please also check this link for specific presentations on Haswell competitive comparisons--&gt;</t>
  </si>
  <si>
    <t>http://ecm.lenovo.com/os/Worldwide/WW%20Competitive%20Information/ThinkPad/Haswell</t>
  </si>
  <si>
    <t>Only a max of 4 cell battery vs base of 6 cells for ThinkPad, plus ThinkPad can expand to 9 cells.  More storage options for ThinkPad.  ThinkPad has IPS displays.</t>
  </si>
  <si>
    <t xml:space="preserve">Can expand to 9 cells, but only with an external slice. </t>
  </si>
  <si>
    <t>M93p MT</t>
  </si>
  <si>
    <t>Intel Q87</t>
  </si>
  <si>
    <t xml:space="preserve">365 x 175 x 401  mm
</t>
  </si>
  <si>
    <t>11.2 Kg</t>
  </si>
  <si>
    <t>450W 92% PSU (spb)
280W 85% PSU</t>
  </si>
  <si>
    <t>2 Front (3.0)/ 6 rear (2 x 2.0, 4 x 3.0)</t>
  </si>
  <si>
    <t xml:space="preserve">Windows® 7 Ultimate 32bit / 64bit
Windows® 7 Professional 32bit / 64bit
Windows® 7 Home Premium 32bit / 64bit
Windows® 7 Home Basic 32bit                                                                 Windows® 8 Pro  64bit                                                                                       Windows® 8  64bit
</t>
  </si>
  <si>
    <t>Operating position = 24; Idle position = 22</t>
  </si>
  <si>
    <t>1 x VGA, 2 x DP</t>
  </si>
  <si>
    <t>Pooja Sathe</t>
  </si>
  <si>
    <t>M93p SFF</t>
  </si>
  <si>
    <t>Small Form Factor Pro</t>
  </si>
  <si>
    <t xml:space="preserve">338 x102 x 375 mm
</t>
  </si>
  <si>
    <t>7.8 kg</t>
  </si>
  <si>
    <t>240W 92% PSU (spb)                                                                                         240W 85% PSU</t>
  </si>
  <si>
    <t>2 (2nd 2.5" optional)</t>
  </si>
  <si>
    <t>Operating position = 25; Idle position = 23</t>
  </si>
  <si>
    <t>M93p Tiny</t>
  </si>
  <si>
    <t xml:space="preserve">Intel® HD  Graphics 
</t>
  </si>
  <si>
    <t>1(optional)</t>
  </si>
  <si>
    <t>Via Optional Cable and I/O Box</t>
  </si>
  <si>
    <t>via I/O box</t>
  </si>
  <si>
    <t>2 Front (3.0)/ 3 rear (2 x 3.0, 1x 2.0) ,                                                           1 Rear USB 2.0 optional ( via port out)</t>
  </si>
  <si>
    <t>Yes (optiona)</t>
  </si>
  <si>
    <t>Operating position = 21; Idle position = 20</t>
  </si>
  <si>
    <t>1 x VGA, 1 x DP, 1 x Optional DP (via port out)</t>
  </si>
  <si>
    <t>Optiplex 9020 MT</t>
  </si>
  <si>
    <t>14.2 x 6.9 x 6.4 in.
360 x 175 x 417 mm</t>
  </si>
  <si>
    <t>20.68lb / 9.4kg</t>
  </si>
  <si>
    <t>290W Active PFC
290W 90% PSU Active PFC</t>
  </si>
  <si>
    <t>4th Gen Intel  Core i5/  Core i7, Core i3 Dual Core, Pentium Dual Core</t>
  </si>
  <si>
    <t>1600MHZ DDR3</t>
  </si>
  <si>
    <t>SATA III 6Gb/s
(not stated - 5400?)</t>
  </si>
  <si>
    <t>Intel HD 4600 Graphics
Optional Discrete Graphics</t>
  </si>
  <si>
    <t>10 - 4 x USB 3.0, 6 x USB 2.0
USB 3.0: 2 front / 2 rear
USB 2.0:  2 front / 4 rear (+2 int)</t>
  </si>
  <si>
    <t>Yes? (I/O Interface Security)</t>
  </si>
  <si>
    <t>Dell vPro Extensions</t>
  </si>
  <si>
    <t>Microsoft® Windows 8 Standard 64-bit, Microsoft ® Windows 8 Pro 64-bit
Microsoft® Windows 7® Home Premium SP1 (32/64 bit), Microsoft® Windows 7® Professional SP1 (32/64 bit), Microsoft®
Windows 7® Ultimate SP1 (32/64 bit)
Ubuntu® (select countries)</t>
  </si>
  <si>
    <t>Green PC (EPEAT) / ENERGY STAR 5.2</t>
  </si>
  <si>
    <t>1x VGA, 2x DP</t>
  </si>
  <si>
    <t>Optiplex 9020 SFF</t>
  </si>
  <si>
    <t>11.4 x 3.7 x 12.3 in.
290 x 93 x 312 mm</t>
  </si>
  <si>
    <t>13.2lb / 6.0kg</t>
  </si>
  <si>
    <t>255W Active PFC
255W 90% PSU Active PFC</t>
  </si>
  <si>
    <t>2 x2</t>
  </si>
  <si>
    <t>10 - 4 x USB 3.0, 6 x USB 2.0
USB 3.0: 2 front / 2 rear
USB 2.0:  2 front / 4 rear</t>
  </si>
  <si>
    <t>Optiplex 9020 USFF</t>
  </si>
  <si>
    <t>M93p Tiny?</t>
  </si>
  <si>
    <t>9.3 x 2.6 x 9.4
327 x 65 x 24</t>
  </si>
  <si>
    <t>7.26lb / 3.3kg</t>
  </si>
  <si>
    <t>200W 90% Active PFC</t>
  </si>
  <si>
    <t>4 USB 2.0 Rear
??????</t>
  </si>
  <si>
    <t>EliteDesk 800 G1 MT</t>
  </si>
  <si>
    <t>6.7 x 15.7 x 17.4 in.
170 x 399 x 442 mm</t>
  </si>
  <si>
    <t>20.5lb / 9.3kg</t>
  </si>
  <si>
    <t>320W Active PFC
320W 87% Active PFC
320W 90% Active PFC</t>
  </si>
  <si>
    <t>4th Gen Intel  Core i5/  Core i7 (others possible, not listed)</t>
  </si>
  <si>
    <t>SATA III 6Gb/s
(up to 7200RPM)</t>
  </si>
  <si>
    <t>5 x 5</t>
  </si>
  <si>
    <t>Intel HD Graphics
Optional Discrete Graphics</t>
  </si>
  <si>
    <t>2 (1 slim)</t>
  </si>
  <si>
    <t>1 (2nd opt)</t>
  </si>
  <si>
    <t>HP Client Security, HP BIOS Protection, HP Password Manager, Device Acces Manager</t>
  </si>
  <si>
    <t>Windows 8 Pro (64-bit)*, Windows 8 (64-bit)*
Windows 7 Ultimate (32-bit)** (LAR only), Windows 7 Ultimate (64-bit)**
Windows 7 Professional (32-bit)**, Windows 7 Professional (64-bit)**
Windows 7 Home Premium (32-bit)** (LAR only), Windows 7 Home Premium (64-bit)**
FreeDOS 2.0, Novell SUSE Linux Enterprise Desktop 11, Red Hat Enterprise Linux 64</t>
  </si>
  <si>
    <t>26db</t>
  </si>
  <si>
    <t>Green PC (EPEAT Gold) / ENERGY STAR 5.2</t>
  </si>
  <si>
    <t>Optional 32GB SATA SSD cache</t>
  </si>
  <si>
    <t>EliteDesk 800 G1 SFF</t>
  </si>
  <si>
    <t>13.3 x 3.95 x 14.9 in.
338 x 100 x 379</t>
  </si>
  <si>
    <t>16.7lb / 7.6kg</t>
  </si>
  <si>
    <t>240W Active PFC
240W 87% Active PFC
240W 90% Active PFC</t>
  </si>
  <si>
    <t>EliteDesk 800 G1 USDT</t>
  </si>
  <si>
    <t>9.9 x 2.6 x 10 in.
251 x 66 x 254 mm</t>
  </si>
  <si>
    <t>6.8lb / 3.1kg</t>
  </si>
  <si>
    <t>135W 87% Active PFC
180W 87% " " (discrete graphics models)</t>
  </si>
  <si>
    <t>27db</t>
  </si>
  <si>
    <t>Optional 32GB mSATA SSD cache, mSATA port, MXM Graphics</t>
  </si>
  <si>
    <t>ProDesk 600 G1 MT</t>
  </si>
  <si>
    <t>M83 MT</t>
  </si>
  <si>
    <t>Intel Q85</t>
  </si>
  <si>
    <t>6.7 x 15.7 x 17.4 in
170 x 399 x 442 mm</t>
  </si>
  <si>
    <t>320W Active PFC up to 94%</t>
  </si>
  <si>
    <t>Integrated 10M/100M/1000M Gigabit Ethernet (I217LM)</t>
  </si>
  <si>
    <t>3 (1x 2.5")</t>
  </si>
  <si>
    <t>Windows 8 Pro (64-bit)*, Windows 8 (64-bit)*
Windows 7 Ultimate (32-bit)** (LAR only), Windows 7 Ultimate (64-bit)**
Windows 7 Professional (32-bit)**, Windows 7 Professional (64-bit)**
Windows 7 Home Premium (32-bit)** (LAR only), Windows 7 Home Premium (64-bit)**
FreeDOS 2.0, Novell SUSE Linux Enterprise Desktop 11</t>
  </si>
  <si>
    <t>ProDesk 600 G1 SFF</t>
  </si>
  <si>
    <t>M83 SFF</t>
  </si>
  <si>
    <t>13.3 x 3.95 x 14.9 in
338 x 100 x 379 mm</t>
  </si>
  <si>
    <t>240W Active PFC up to 94%</t>
  </si>
  <si>
    <t>2 (1x 2.5")</t>
  </si>
  <si>
    <t>Compaq Pro 6305 SFF</t>
  </si>
  <si>
    <t>M78</t>
  </si>
  <si>
    <t>AMD A75</t>
  </si>
  <si>
    <t>4.0 x 13.3 x 14.9 in
100 x 338 x 379 mm</t>
  </si>
  <si>
    <t>240W Active PFC, std or 90%</t>
  </si>
  <si>
    <t>AMD A-Series Dual Core (A4/A6), AMD A-Series Quad Core (A8, A10)</t>
  </si>
  <si>
    <t>Integrated 10M/100M/1000M Gigabit Ethernet (Broadom BCM 5761)</t>
  </si>
  <si>
    <t>AMD Radeon HD 7000</t>
  </si>
  <si>
    <t>10 - 4 x USB 3.0, 6 x USB 2.0
USB 3.0: 0 front / 4 rear
USB 2.0:  4 front / 2 rear</t>
  </si>
  <si>
    <t>Credential Manager, Password Manager, One Step Logon, Face Recognition (with optional WebCam), SpareKey, DigitalPass, Device Access Manager w/ JITA, File Sanitizer, Privacy Manager</t>
  </si>
  <si>
    <t>28db</t>
  </si>
  <si>
    <t>1x VGA, 1x DP, No HDMI</t>
  </si>
  <si>
    <t>Compaq Pro 6305 MicroTower</t>
  </si>
  <si>
    <t>14.9 x 7.0 x 17.0 in
377 x 177 x 431 mm</t>
  </si>
  <si>
    <t>320W Active PFC, std or 90%</t>
  </si>
  <si>
    <t>HP Zbook 15</t>
  </si>
  <si>
    <t>ThinkCentre M93p</t>
  </si>
  <si>
    <t>ThinkCentre M83</t>
  </si>
  <si>
    <t>M83 SFF Pro</t>
  </si>
  <si>
    <t>M78 MT</t>
  </si>
  <si>
    <t>M78SFF</t>
  </si>
  <si>
    <t xml:space="preserve">Power-on via Keyboard.  25% power reduction vs. previous Tiny. </t>
  </si>
  <si>
    <t>388 x 160 x 422 mm</t>
  </si>
  <si>
    <t>338 x 100 x 385 mm</t>
  </si>
  <si>
    <t>85 Plus 92% Pentium 450W PSU (SpB)
80Plus 85% 280W PSU</t>
  </si>
  <si>
    <t>4th Gen Intel  Core i5 / Core i7</t>
  </si>
  <si>
    <t>85 Plus 92% Pentium 240W PSU (SpB)
80Plus 85% 240W PSU</t>
  </si>
  <si>
    <t>4.0 lbs / 1.8 kg (3+3 cell)
4.3 lbs / 1.98 kg (3+6 cell)</t>
  </si>
  <si>
    <t>ThinkServer RD540</t>
  </si>
  <si>
    <t>Medium &amp; Large Enterprise, Edu. Health care, Manufacturing</t>
  </si>
  <si>
    <t>E5-2600 V2 Series, up to 130W</t>
  </si>
  <si>
    <t>2x GbE/1x GbE Mgnt port</t>
  </si>
  <si>
    <t xml:space="preserve">DDR3-1600  RDIMM and LV RDIMM </t>
  </si>
  <si>
    <t>16TB SATA / 2.4TB SAS</t>
  </si>
  <si>
    <t>ThinkServer RAID500 adapter (RAID 0/1/10) w/ Upgrade KEY (RAID 5/50) 
ThinkServer RAID700 adapter (RAID 0/1/10/5/6/50/60) w/ Battery
ThinkServer RAID710 adapter (RAID 0/1/10/5/6/50/60) w/ Supercap</t>
  </si>
  <si>
    <t>800W (up to 93%)</t>
  </si>
  <si>
    <t>Energy Star 1.1 (select models)
ClimateSavers</t>
  </si>
  <si>
    <t>ThinkServer RD640</t>
  </si>
  <si>
    <t>32TB SATA / 4.8TB SAS</t>
  </si>
  <si>
    <t>Single - 3
Dual - 4</t>
  </si>
  <si>
    <t xml:space="preserve">Medium Enterprise, Retail, Edu. Health care </t>
  </si>
  <si>
    <t>E5-2600 Series, up to 135W</t>
  </si>
  <si>
    <t xml:space="preserve">Enterprise, MFG, health care, etc. </t>
  </si>
  <si>
    <t>IBM X3650 M4 HD</t>
  </si>
  <si>
    <t>RD640</t>
  </si>
  <si>
    <t>Intel Xeon E5-2600 V2 series</t>
  </si>
  <si>
    <t>DDR3?-1866 RDIMM, UDIMM and LRDIMM</t>
  </si>
  <si>
    <t>26 x 2.5" SATA/SAS</t>
  </si>
  <si>
    <t>21.6TB</t>
  </si>
  <si>
    <t>16x 2.5" SATA/SAS + 16x 1.8" SSD</t>
  </si>
  <si>
    <t>41.6TB</t>
  </si>
  <si>
    <t>Yes (Light path)</t>
  </si>
  <si>
    <t>6.4 bels</t>
  </si>
  <si>
    <t xml:space="preserve">n/a </t>
  </si>
  <si>
    <t>6x 2.5" SAS</t>
  </si>
  <si>
    <t>5.4TB SAS</t>
  </si>
  <si>
    <t>8x or 16x SAS</t>
  </si>
  <si>
    <t>43dBA</t>
  </si>
  <si>
    <t>46dBA</t>
  </si>
  <si>
    <t>800w HS redundant
625W cabled</t>
  </si>
  <si>
    <t xml:space="preserve">Standard </t>
  </si>
  <si>
    <t>8 (2 front/6 rear Internal)</t>
  </si>
  <si>
    <t>ThinkServer TS140</t>
    <phoneticPr fontId="43" type="noConversion"/>
  </si>
  <si>
    <t>SMB, Small Branch, Edu.</t>
    <phoneticPr fontId="43" type="noConversion"/>
  </si>
  <si>
    <t xml:space="preserve">Intel C226 </t>
    <phoneticPr fontId="43" type="noConversion"/>
  </si>
  <si>
    <t>Tower</t>
    <phoneticPr fontId="43" type="noConversion"/>
  </si>
  <si>
    <t xml:space="preserve">14.76" H x 68.89" W x 169.68" D (in)
375H x 175 W  x 431 D (mm)
</t>
    <phoneticPr fontId="43" type="noConversion"/>
  </si>
  <si>
    <t>28.66 lbs / 13kg (max)</t>
    <phoneticPr fontId="43" type="noConversion"/>
  </si>
  <si>
    <t xml:space="preserve">Xeon E3-12xx v3, Core i3, Pentium 
</t>
    <phoneticPr fontId="43" type="noConversion"/>
  </si>
  <si>
    <t xml:space="preserve">1 x GbE </t>
    <phoneticPr fontId="25" type="noConversion"/>
  </si>
  <si>
    <t>32GB</t>
    <phoneticPr fontId="43" type="noConversion"/>
  </si>
  <si>
    <t xml:space="preserve">DDR3-1600 UDIMM ECC </t>
    <phoneticPr fontId="43" type="noConversion"/>
  </si>
  <si>
    <t xml:space="preserve">4x 3.5” SATA 7.2K direct cabled </t>
    <phoneticPr fontId="43" type="noConversion"/>
  </si>
  <si>
    <t xml:space="preserve">16TB </t>
    <phoneticPr fontId="43" type="noConversion"/>
  </si>
  <si>
    <t xml:space="preserve">No </t>
    <phoneticPr fontId="43" type="noConversion"/>
  </si>
  <si>
    <t xml:space="preserve">Up to 4 x 3.5'' SATA </t>
    <phoneticPr fontId="43" type="noConversion"/>
  </si>
  <si>
    <t>16TB SAS</t>
    <phoneticPr fontId="43" type="noConversion"/>
  </si>
  <si>
    <t xml:space="preserve">OB SW RAID 0/1/10/5 for free </t>
    <phoneticPr fontId="43" type="noConversion"/>
  </si>
  <si>
    <t>none</t>
    <phoneticPr fontId="43" type="noConversion"/>
  </si>
  <si>
    <t xml:space="preserve">2 (one is x 16 signal, the other is x 4 signal) </t>
    <phoneticPr fontId="43" type="noConversion"/>
  </si>
  <si>
    <t xml:space="preserve">n/a </t>
    <phoneticPr fontId="43" type="noConversion"/>
  </si>
  <si>
    <t>Yes on Xeon configs(AMT 9.0)</t>
    <phoneticPr fontId="43" type="noConversion"/>
  </si>
  <si>
    <t>Yes (Intel AMT 9.0)</t>
    <phoneticPr fontId="43" type="noConversion"/>
  </si>
  <si>
    <t>Standard on AMT/Xeon configs</t>
    <phoneticPr fontId="25" type="noConversion"/>
  </si>
  <si>
    <t xml:space="preserve">280W fixed (85%) / 450W fixed  ( 92%) </t>
    <phoneticPr fontId="25" type="noConversion"/>
  </si>
  <si>
    <t xml:space="preserve">26 db </t>
    <phoneticPr fontId="43" type="noConversion"/>
  </si>
  <si>
    <t xml:space="preserve">Energy Star 1.1 </t>
    <phoneticPr fontId="25" type="noConversion"/>
  </si>
  <si>
    <t>ThinkServer TS440</t>
    <phoneticPr fontId="43" type="noConversion"/>
  </si>
  <si>
    <t xml:space="preserve">Fast growing SMB, Branch, Edu, health care </t>
    <phoneticPr fontId="43" type="noConversion"/>
  </si>
  <si>
    <t>61.73 lbs / 28kg (max)</t>
    <phoneticPr fontId="43" type="noConversion"/>
  </si>
  <si>
    <t>Xeon E3-12xx v3</t>
  </si>
  <si>
    <t xml:space="preserve">1 x GbE </t>
    <phoneticPr fontId="43" type="noConversion"/>
  </si>
  <si>
    <t>DDR3-1601 UDIMM ECC</t>
  </si>
  <si>
    <t xml:space="preserve">4x 3.5 SATA/SAS hotswap 
8x 2.5 SATA/SAS hotswap </t>
    <phoneticPr fontId="43" type="noConversion"/>
  </si>
  <si>
    <t>16TB SATA / 7.2TB SAS</t>
    <phoneticPr fontId="43" type="noConversion"/>
  </si>
  <si>
    <t xml:space="preserve">Yes </t>
    <phoneticPr fontId="43" type="noConversion"/>
  </si>
  <si>
    <t>Up to 4x 3.5 SATA/SAS or 8 x 2.5 SAS</t>
    <phoneticPr fontId="43" type="noConversion"/>
  </si>
  <si>
    <t xml:space="preserve">OB SW RAID 0/1/10/6 for free
Entry HW RAID 0/1/10 (4MB cache, dedicated IOP), Optional RAID5 key 
Advanced HW RAID 0/1/10/5/50/6  with 512MB cache  
</t>
    <phoneticPr fontId="43" type="noConversion"/>
  </si>
  <si>
    <t>450W fixed (92%) / 450W redundant  ( 92%)</t>
    <phoneticPr fontId="43" type="noConversion"/>
  </si>
  <si>
    <t>Optional</t>
    <phoneticPr fontId="43" type="noConversion"/>
  </si>
  <si>
    <t>32 db</t>
    <phoneticPr fontId="43" type="noConversion"/>
  </si>
  <si>
    <t>Energy Star 5.2, UL Gold, EPEAT Gold</t>
  </si>
  <si>
    <t>Desktop Power Manager (real-time power consmption, Cisco Energy Wise Certified)</t>
  </si>
  <si>
    <t>AMD A76</t>
  </si>
  <si>
    <t>240W 80Plus Platinum PSU via SpB (92% efficiency)</t>
  </si>
  <si>
    <t>AMD A4-5300/A6-5400B/A8-5500B</t>
  </si>
  <si>
    <t>Integrated 10M/100M/1000M Gigabit Ethernet (Realtek RTL8111E)</t>
  </si>
  <si>
    <t>AMD Radeon Integrated</t>
  </si>
  <si>
    <t>(2 Optional)</t>
  </si>
  <si>
    <t>2 front (2.0) / 6 rear 9 (4x 3.0, 2x 2.0)</t>
  </si>
  <si>
    <t>PC Cloud Manager for vPro
Full TVT
Desktop Power Manager</t>
  </si>
  <si>
    <t>16.3 x 6.9 x 17.4 in.
414 x 175mm x 442 mm</t>
  </si>
  <si>
    <t>27.5 lb / 21.5 kg</t>
  </si>
  <si>
    <t>280 watts 80Plus Platinum PSU via SpB (92% efficiency) with variable speed fan, manual switch</t>
  </si>
  <si>
    <t>AMD Radeon Integrated (NVIDIA® GeForce® 605 optional)</t>
  </si>
  <si>
    <t>3x4</t>
  </si>
  <si>
    <t>2 Front (3.0)/ 6 rear (2 x 3.0, 4 x 2.0)</t>
  </si>
  <si>
    <t>Windows 8 64 bit, Windows 8 Single Language for EM - 64 bit, Windows 8 Chinese Language Edition - for China only - 64 bit, Windows 8 Professional 64 bit
Windows 7 SP1 with IE 10 Professional 32/64 bit, Windows 7 SP1 with IE 10 Home Premium 32/64 bit, Windows 7 SP1 with IE 10 Home Basic 32/64 bit, Windows 7 SP1 with IE 10 Ultimate 32/64 bit - Eng only</t>
  </si>
  <si>
    <t>13.3 x 4.0 x 14.8 in.
338 x 102 x 375 mm</t>
  </si>
  <si>
    <t xml:space="preserve">14.4 x 6.9 x 15.8 in.
365 x 175 x 401  mm
</t>
  </si>
  <si>
    <t>3.9 x 13.3 x 15.0 in.
100 x 339 x 381 mm</t>
  </si>
  <si>
    <t>24.7 lb / 11.2 kg</t>
  </si>
  <si>
    <t>17.2 lb / 7.8 kg</t>
  </si>
  <si>
    <t>450W 92% PSU
280W 85% PSU
280 Standard</t>
  </si>
  <si>
    <t>240W 92% PSU
240W 85% PSU
240W Standard</t>
  </si>
  <si>
    <t>3 x 5</t>
  </si>
  <si>
    <t>Intel H81</t>
  </si>
  <si>
    <t>Intel Integrated</t>
  </si>
  <si>
    <t>(2 Optional via I/O accessory)</t>
  </si>
  <si>
    <t>2 Front (2.0)/ 4 rear (2 x 3.0,2 x 2.0)</t>
  </si>
  <si>
    <t>2 Front (3.0)/3 rear (2.0)</t>
  </si>
  <si>
    <t>Energy Star 5.2, UL Gold, (No EPEAT Gold?)</t>
  </si>
  <si>
    <t>1 x VGA, 1 x DP</t>
  </si>
  <si>
    <t>Dell Latitude 7240</t>
  </si>
  <si>
    <t xml:space="preserve">Gov, Military, Finance, Energy, Manufacturing, Utilities. </t>
  </si>
  <si>
    <t>Intel® C602J chipset 
and 
Intel® C104 Scalable Memory Buffer (‘Advanced’)</t>
    <phoneticPr fontId="38" type="noConversion"/>
  </si>
  <si>
    <t xml:space="preserve">4U Rack </t>
    <phoneticPr fontId="38" type="noConversion"/>
  </si>
  <si>
    <t xml:space="preserve">173.8mm/6.84” (H) 
424mm/16.69” (W)
704mm (L)
</t>
    <phoneticPr fontId="38" type="noConversion"/>
  </si>
  <si>
    <t xml:space="preserve">TBD , will input before Dec 25 60-days disclosure </t>
    <phoneticPr fontId="38" type="noConversion"/>
  </si>
  <si>
    <t xml:space="preserve">Ex- 48xx v2 </t>
    <phoneticPr fontId="38" type="noConversion"/>
  </si>
  <si>
    <t xml:space="preserve">Integrated Two  10Gb BaseT  </t>
    <phoneticPr fontId="38" type="noConversion"/>
  </si>
  <si>
    <t>upto 8 memory board/96 DIMM slots. 
12 DIMM slot per memory board</t>
    <phoneticPr fontId="38" type="noConversion"/>
  </si>
  <si>
    <t xml:space="preserve">Up to 96 DIMM slots,  3TB DDR3 1600MHZ </t>
    <phoneticPr fontId="38" type="noConversion"/>
  </si>
  <si>
    <t xml:space="preserve">DDR3 1600 MHZ RDIMM </t>
    <phoneticPr fontId="38" type="noConversion"/>
  </si>
  <si>
    <t xml:space="preserve">12 x 2.5'' HDD </t>
    <phoneticPr fontId="38" type="noConversion"/>
  </si>
  <si>
    <t xml:space="preserve">12 x 2.5'' HDD 
upto 24TB 2.5''7.2K SATA HDD   </t>
    <phoneticPr fontId="38" type="noConversion"/>
  </si>
  <si>
    <t xml:space="preserve">12x 2.5'' SATA/SAS HDD or SSD HDD </t>
    <phoneticPr fontId="38" type="noConversion"/>
  </si>
  <si>
    <t xml:space="preserve">. 7.2K 6G ES SATA 500GB/1TB/2TB
. 10K 6G/12G SAS 300GB/450GB/600GB/900GB/1.2TB
. 15K 6G/12G SAS 300GB/600GB
. Intel S3500 6Gb SATA SSD 80GB/120GB/160GB/240GB/300GB/480GB/60)GB/800GB  </t>
    <phoneticPr fontId="38" type="noConversion"/>
  </si>
  <si>
    <t xml:space="preserve">24TB 2.5''7.2K SATA HDD   
14.4TB 2.5'' 10K SAS HDD 
7.2TB 2.5'' 15K SAS HDD 
9.6TB SSD HDD </t>
    <phoneticPr fontId="38" type="noConversion"/>
  </si>
  <si>
    <t xml:space="preserve">RAID 0/1/10/5/50/6/60 </t>
    <phoneticPr fontId="38" type="noConversion"/>
  </si>
  <si>
    <t xml:space="preserve">N/A </t>
    <phoneticPr fontId="38" type="noConversion"/>
  </si>
  <si>
    <t xml:space="preserve">5  USB 3.0 (3 in front, 2 in rear) </t>
    <phoneticPr fontId="38" type="noConversion"/>
  </si>
  <si>
    <t>Yes</t>
    <phoneticPr fontId="38" type="noConversion"/>
  </si>
  <si>
    <t xml:space="preserve"> no </t>
    <phoneticPr fontId="38" type="noConversion"/>
  </si>
  <si>
    <t xml:space="preserve"> Yes </t>
    <phoneticPr fontId="38" type="noConversion"/>
  </si>
  <si>
    <t xml:space="preserve">yes </t>
    <phoneticPr fontId="38" type="noConversion"/>
  </si>
  <si>
    <t>No</t>
    <phoneticPr fontId="38" type="noConversion"/>
  </si>
  <si>
    <t xml:space="preserve">80+ Platinum 1600w redundant PSU  </t>
    <phoneticPr fontId="38" type="noConversion"/>
  </si>
  <si>
    <t>yes</t>
    <phoneticPr fontId="38" type="noConversion"/>
  </si>
  <si>
    <t xml:space="preserve">TBD, will provide by Jan 25 </t>
    <phoneticPr fontId="38" type="noConversion"/>
  </si>
  <si>
    <t>no</t>
    <phoneticPr fontId="38" type="noConversion"/>
  </si>
  <si>
    <t>CCC regulation for PRC</t>
    <phoneticPr fontId="38" type="noConversion"/>
  </si>
  <si>
    <t>ThinkServer RQ940</t>
  </si>
  <si>
    <t>Dell PowerEdge R910</t>
  </si>
  <si>
    <t>Dell PowerEdge R810</t>
  </si>
  <si>
    <t>IBM System X3850</t>
  </si>
  <si>
    <t>IBM System X3690</t>
  </si>
  <si>
    <t>HP Proliant DL580 G7</t>
  </si>
  <si>
    <t>HP Proliant DL560 D8</t>
  </si>
  <si>
    <t>OptiPlex 9020 (M93p)</t>
  </si>
  <si>
    <t>EliteDesk 800G1</t>
  </si>
  <si>
    <t>ProDesk 600 G1</t>
  </si>
  <si>
    <t>ProDesk 400 G1 (405 AMD)</t>
  </si>
  <si>
    <t>Pro 3500</t>
  </si>
  <si>
    <t>OptiPlex 3020</t>
  </si>
  <si>
    <t>OptiPlex 7010 (M83)</t>
  </si>
  <si>
    <t>Optiplex 9020 AIO</t>
  </si>
  <si>
    <t>Optiplex 3011 AIO</t>
  </si>
  <si>
    <t>Inspiron 20 AIO</t>
  </si>
  <si>
    <t>Inspiron 23 AIO</t>
  </si>
  <si>
    <t>XPS 18 AIO</t>
  </si>
  <si>
    <t>ProDesk 405 MT</t>
  </si>
  <si>
    <t>ProDesk 400 G1 MT</t>
  </si>
  <si>
    <t>ProDesk 400 G1 SFF</t>
  </si>
  <si>
    <t>ThinkStation E32 [Tower &amp; SFF]</t>
  </si>
  <si>
    <t>Dell T1700 / HP Z230 [Tower and SFF]</t>
  </si>
  <si>
    <t>Intel C226</t>
  </si>
  <si>
    <t>Tower - 430mm D x 175mm W x425mm H
SFF - 375mm D x 102mm W x 338mm H</t>
  </si>
  <si>
    <t>25L (12.9L)</t>
  </si>
  <si>
    <t>27.56lb/17.2lb</t>
  </si>
  <si>
    <t>1x Intel Haswell Processors
Xeon E3-1200 v3
Core i3, i5, i7
Pentium, Celeron</t>
  </si>
  <si>
    <r>
      <rPr>
        <u/>
        <sz val="10"/>
        <rFont val="Calibri"/>
        <family val="2"/>
      </rPr>
      <t>UDIMM (ECC)</t>
    </r>
    <r>
      <rPr>
        <sz val="10"/>
        <rFont val="Calibri"/>
        <family val="2"/>
      </rPr>
      <t xml:space="preserve">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</si>
  <si>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250GB/500GB/1 tB   
</t>
    </r>
    <r>
      <rPr>
        <u/>
        <sz val="10"/>
        <rFont val="Calibri"/>
        <family val="2"/>
      </rPr>
      <t>2.5" SSD (6Gb/s):</t>
    </r>
    <r>
      <rPr>
        <sz val="10"/>
        <rFont val="Calibri"/>
        <family val="2"/>
      </rPr>
      <t xml:space="preserve">
   128GB/180GB/240GB/25GB/480GB/512GB</t>
    </r>
  </si>
  <si>
    <t>Integrated Intel HD Graphics -
NVS310
NVS510
Q410 
K600
K2000 (TWR only)
NVS 315
K2000D (TWR only)
K4000 (SBO - TWR only)</t>
  </si>
  <si>
    <t>Tower:
2 External + 2 Internal
SFF:
1 External</t>
  </si>
  <si>
    <t xml:space="preserve">Tower:
2 internal + 1 Optional (ODD Bay conversion)
SFF:
1 internal + 2 Optional Internal </t>
  </si>
  <si>
    <t>Optional 29 in 1</t>
  </si>
  <si>
    <t>1 PCIe Gen 2  (x16 Mechanical)</t>
  </si>
  <si>
    <t>1 PCIe Gen 3 x16</t>
  </si>
  <si>
    <t>4 rear USB 3.0 
2 rear USB 2.0 
2 front USB 3.0
1 internal USB 2.0</t>
  </si>
  <si>
    <t>Yes x2</t>
  </si>
  <si>
    <t>Windows 7® Professional 64-bit
Windows 7® Professional 32-bit
Windows 8® Professional 64-bit
Windows 8® 64-bit
Windows 8® 64-bit China
Red Hat Enterprise Linux 6.4</t>
  </si>
  <si>
    <t>Dell T7610 / HP Z820</t>
  </si>
  <si>
    <t>Dual Xeon (16xx Single Only)
E5-2695 v2  E5-2697 v2
E5-2690   E5-2690 v2
E5-2680   E5-2680 v2
E5-2670   E5-2670 v2
E5-2667   E5-2687v2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</si>
  <si>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1333-MHz DDR3
</t>
    </r>
    <r>
      <rPr>
        <u/>
        <sz val="10"/>
        <rFont val="Calibri"/>
        <family val="2"/>
      </rPr>
      <t>RDIMM (ECC)</t>
    </r>
    <r>
      <rPr>
        <sz val="10"/>
        <rFont val="Calibri"/>
        <family val="2"/>
      </rPr>
      <t xml:space="preserve">
 4GB / 8GB / 16GB  1333-MHz DDR3  
 4GB / 8GB / 16GB  1600-MHz DDR3
</t>
    </r>
    <r>
      <rPr>
        <u/>
        <sz val="10"/>
        <rFont val="Calibri"/>
        <family val="2"/>
      </rPr>
      <t>RDIMM (ECC - Low Voltage)</t>
    </r>
    <r>
      <rPr>
        <sz val="10"/>
        <rFont val="Calibri"/>
        <family val="2"/>
      </rPr>
      <t xml:space="preserve">
4GB / 8GB / 16GB  1333-MHz DDR3</t>
    </r>
  </si>
  <si>
    <r>
      <rPr>
        <u/>
        <sz val="10"/>
        <rFont val="Calibri"/>
        <family val="2"/>
      </rPr>
      <t>3.5" SATA (3/6 Gb/s) 7200rpm</t>
    </r>
    <r>
      <rPr>
        <sz val="10"/>
        <rFont val="Calibri"/>
        <family val="2"/>
      </rPr>
      <t xml:space="preserve">
   250GB/500GB/1TB/2TB/3TB/4TB
</t>
    </r>
    <r>
      <rPr>
        <u/>
        <sz val="10"/>
        <rFont val="Calibri"/>
        <family val="2"/>
      </rPr>
      <t>3.5" SATA Hybrid</t>
    </r>
    <r>
      <rPr>
        <sz val="10"/>
        <rFont val="Calibri"/>
        <family val="2"/>
      </rPr>
      <t xml:space="preserve">
1, 2TB 
</t>
    </r>
    <r>
      <rPr>
        <u/>
        <sz val="10"/>
        <rFont val="Calibri"/>
        <family val="2"/>
      </rPr>
      <t>3.5" SAS (3/6 Gb/s) 15K rpm</t>
    </r>
    <r>
      <rPr>
        <sz val="10"/>
        <rFont val="Calibri"/>
        <family val="2"/>
      </rPr>
      <t xml:space="preserve">
   450GB/600GB   
</t>
    </r>
    <r>
      <rPr>
        <u/>
        <sz val="10"/>
        <rFont val="Calibri"/>
        <family val="2"/>
      </rPr>
      <t>2.5" SATA (3/6 Gb/s) 10K rpm</t>
    </r>
    <r>
      <rPr>
        <sz val="10"/>
        <rFont val="Calibri"/>
        <family val="2"/>
      </rPr>
      <t xml:space="preserve">
   150GB/300GB/600GB   
</t>
    </r>
    <r>
      <rPr>
        <u/>
        <sz val="10"/>
        <rFont val="Calibri"/>
        <family val="2"/>
      </rPr>
      <t>2.5" SAS (3/6 Gb/s) 15K rpm</t>
    </r>
    <r>
      <rPr>
        <sz val="10"/>
        <rFont val="Calibri"/>
        <family val="2"/>
      </rPr>
      <t xml:space="preserve">
   146GB/300GB
</t>
    </r>
    <r>
      <rPr>
        <u/>
        <sz val="10"/>
        <rFont val="Calibri"/>
        <family val="2"/>
      </rPr>
      <t xml:space="preserve">2.5" SSD (3/6 Gb/s)
   </t>
    </r>
    <r>
      <rPr>
        <sz val="10"/>
        <rFont val="Calibri"/>
        <family val="2"/>
      </rPr>
      <t xml:space="preserve">128GB/180GB/240GB/256GB/300GB/480GB/512GB/600GB
</t>
    </r>
    <r>
      <rPr>
        <u/>
        <sz val="10"/>
        <rFont val="Calibri"/>
        <family val="2"/>
      </rPr>
      <t xml:space="preserve">mSATA
</t>
    </r>
    <r>
      <rPr>
        <sz val="10"/>
        <rFont val="Calibri"/>
        <family val="2"/>
      </rPr>
      <t>180GB/256GB</t>
    </r>
  </si>
  <si>
    <t xml:space="preserve">NVIDIA Graphics
 K600
K2000
K2000D
K4000
NVS300
Q6000 
NVS310
NVS315
NVS510
Q410
K5000
K5000SLI
K20
K6000
K600
K2000
K2000D
K4000
NVS300
Q6000 
NVS310
NVS315
NVS510
Q410
K5000
K5000SLI
K20
K6000
</t>
  </si>
  <si>
    <t>8 rear USB 2.0                                         
2 rear USB.3.0                                         
2 front USB 3.0</t>
  </si>
  <si>
    <t>Windows® 7 Professional (32/64bit)
Windows® XP Professional (32/64bit)
Windows® 8 64-bit
RHEL Linux 6.2</t>
  </si>
  <si>
    <t>Dell T5610 / HP Z620</t>
  </si>
  <si>
    <t>Dual Xeon (16xx Single only)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</si>
  <si>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t>8 rear USB 3.0                                         
2 rear USB.3.0                                          
2 front USB 3.0</t>
  </si>
  <si>
    <t>Dell T3610  / HP Z420</t>
  </si>
  <si>
    <t>Single Xeon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</si>
  <si>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1600-MHz DDR3
</t>
    </r>
    <r>
      <rPr>
        <u/>
        <sz val="10"/>
        <rFont val="Calibri"/>
        <family val="2"/>
      </rPr>
      <t>RDIMM (ECC)</t>
    </r>
    <r>
      <rPr>
        <sz val="10"/>
        <rFont val="Calibri"/>
        <family val="2"/>
      </rPr>
      <t xml:space="preserve">
32GB  1333-MHz DDR3  
4GB / 8GB / 16GB  1600-MHz DDR3
</t>
    </r>
  </si>
  <si>
    <t>8 rear USB 2.0
2 rear USB 3.0
2 front USB 3.0</t>
  </si>
  <si>
    <t>Dual
E5-2687 E5-2687v2
E5-2690 E5-2690v2
E5-2680 E5-2680v2
E5-2670 E5-2670v2
E5-2667 E5-2667v2
E5-2665
E5-2660 E5-2660v2
E5-2650 E52650v2
E5-2643 E5-2643v2
E5-2640 E5-2640v2
E5-2630 E5-2630v2
E5-2620 E5-2620v2
E5-2609 E5 2609v2
E5-2603 E5-2603v2
E5-2697v2
E5-2695v2</t>
  </si>
  <si>
    <r>
      <rPr>
        <u/>
        <sz val="10"/>
        <rFont val="Calibri"/>
        <family val="2"/>
      </rPr>
      <t>UDIMM (ECC)</t>
    </r>
    <r>
      <rPr>
        <sz val="10"/>
        <rFont val="Calibri"/>
        <family val="2"/>
      </rPr>
      <t xml:space="preserve">
2GB / 4GB 1600-MHz DDR3
</t>
    </r>
    <r>
      <rPr>
        <u/>
        <sz val="10"/>
        <rFont val="Calibri"/>
        <family val="2"/>
      </rPr>
      <t>RDIMM (ECC)</t>
    </r>
    <r>
      <rPr>
        <sz val="10"/>
        <rFont val="Calibri"/>
        <family val="2"/>
      </rPr>
      <t xml:space="preserve">
4GB / 8GB /16GB / 32GB 1600-MHz DDR3
</t>
    </r>
    <r>
      <rPr>
        <u/>
        <sz val="10"/>
        <rFont val="Calibri"/>
        <family val="2"/>
      </rPr>
      <t>UDIMM (ECC)</t>
    </r>
    <r>
      <rPr>
        <sz val="10"/>
        <rFont val="Calibri"/>
        <family val="2"/>
      </rPr>
      <t xml:space="preserve">
2GB / 4GB 1866-MHz DDR3
</t>
    </r>
    <r>
      <rPr>
        <u/>
        <sz val="10"/>
        <rFont val="Calibri"/>
        <family val="2"/>
      </rPr>
      <t>RDIMM (ECC)</t>
    </r>
    <r>
      <rPr>
        <sz val="10"/>
        <rFont val="Calibri"/>
        <family val="2"/>
      </rPr>
      <t xml:space="preserve">
4GB / 8GB /16GB  1866-MHz DDR3</t>
    </r>
  </si>
  <si>
    <t>NVIDIA NVS 300
NVIDIA NVS 310
NVIDIA NVS 450
NVIDIA NVS 510
NVIDIA Quadro 410
NVIDIA Quadro 600
NVIDIA Quadro K600
AMD FirePro™ V3900
NVIDIA Quadro 2000
NVIDIA Quadro K2000
NVIDIA Quadro 4000
NVIDIA Quadro K4000
AMD FirePro™ V7900
AMD FirePro™ W7000
NVIDIA Quadro 5000
NVIDIA Quadro K5000
NVIDIA Quadro 6000
NVIDIA Quadro K6000
NVIDIA Tesla C207510
NVIDIA Tesla K20</t>
  </si>
  <si>
    <t>Windows 8 Pro 64-bit
Windows 8 prow Downdgrade to Windows 7 Professional (32 and 64 bit)
Windows 7 Professional (32/64 bit)
Windows 7 Ultimate 64-bit
HP Linux Installer Kit
Red Hat Enterprise Linux Desktop/Worstation (1 year paper license; no preinstalled OS)</t>
  </si>
  <si>
    <t>Dual
E5-2687 E5-2687v2
E5-2690 E5-2690v2
E5-2680 E5-268v2
E5-2670 E5-2670v2
E5-2667 E5-2667v2
E5-2665
E5-2660 E5-2660v2
E5-2650 E52650v2
E5-2643 E5-2643v2
E5-2640 E5-2640v2
E5-2630 E5-2630v2
E5-2620 E5-2620v2
E5-2609 E5 2609v2
E5-2603 E5-2603v2
E5-2697v2
E5-2695v2</t>
  </si>
  <si>
    <t>Windows 8 Pro 64-bit
Windows 8 prow Downdgrade to Windows 7 Professional (32 and 64 bit)
Windows 7 Professional (32/64 bit)
Windows 7 Ultimate 64-bit
SUSE Linux Enterprise Desktop 11 (90 day License)
HP Linux Installer Kit
Red Hat Enterprise Linux Desktop/Worstation (1 year paper license; no preinstalled OS)</t>
  </si>
  <si>
    <t>HP Z230 [Tower &amp; SFF]</t>
  </si>
  <si>
    <t>ThinkStation E32</t>
  </si>
  <si>
    <t>Tower: 400W 92% Efficient
SFF: 240W 92% Efficient</t>
  </si>
  <si>
    <t>1x Intel Haswell Processors
Xeon E3-1200 v3
Core i7, Core i5</t>
  </si>
  <si>
    <r>
      <rPr>
        <u/>
        <sz val="10"/>
        <rFont val="Calibri"/>
        <family val="2"/>
      </rPr>
      <t>3.5" SATA 7200rpm</t>
    </r>
    <r>
      <rPr>
        <sz val="10"/>
        <rFont val="Calibri"/>
        <family val="2"/>
      </rPr>
      <t xml:space="preserve">
  250, 500 GB, 1, 2,3 TB
</t>
    </r>
    <r>
      <rPr>
        <u/>
        <sz val="10"/>
        <rFont val="Calibri"/>
        <family val="2"/>
      </rPr>
      <t xml:space="preserve">2.5" SATA 10K rpm
</t>
    </r>
    <r>
      <rPr>
        <sz val="10"/>
        <rFont val="Calibri"/>
        <family val="2"/>
      </rPr>
      <t xml:space="preserve">   250, 500GB, 1TB</t>
    </r>
    <r>
      <rPr>
        <u/>
        <sz val="10"/>
        <rFont val="Calibri"/>
        <family val="2"/>
      </rPr>
      <t xml:space="preserve">
2.5" SATA SSD</t>
    </r>
    <r>
      <rPr>
        <sz val="10"/>
        <rFont val="Calibri"/>
        <family val="2"/>
      </rPr>
      <t xml:space="preserve">
   128, 256GB
2.5" SATA Self Encrypting SSD
  256GB
</t>
    </r>
    <r>
      <rPr>
        <u/>
        <sz val="10"/>
        <rFont val="Calibri"/>
        <family val="2"/>
      </rPr>
      <t xml:space="preserve">2.5" SATA Self-Encrypting 7200RPM  </t>
    </r>
    <r>
      <rPr>
        <sz val="10"/>
        <rFont val="Calibri"/>
        <family val="2"/>
      </rPr>
      <t xml:space="preserve">
    500GB
</t>
    </r>
  </si>
  <si>
    <t>Integrated Intel l217LM GbE LAN</t>
  </si>
  <si>
    <t xml:space="preserve">5x6 Tower
4x4 SFF
</t>
  </si>
  <si>
    <t xml:space="preserve">NVIDIA Quadro NVS 310
NIVIDIA NVS 315
NIVIDIA NVS 510
AMD FirePro V3900
NVIDIA Quadro 410
NVIDIA Quadro K600
NVIDIA Quadro K2000
AMD FirePro W7000
NVIDIA Quadro K4000
</t>
  </si>
  <si>
    <t>Tower:2 external 5.25" 1x Slim ODD
SFF:1 external 5.25"</t>
  </si>
  <si>
    <t>Tower:2 internal 3.5" + 1 Internal 2.5"
SFF:2 internal 3.5" + 1 internal 2.5</t>
  </si>
  <si>
    <t>Tower:1
SFF: 0</t>
  </si>
  <si>
    <t>Tower:2 PCIe Gen 2 (1 x16 mech, 1 x16 mec)
SFF : 1 PCIe Gen 2 x16 mech</t>
  </si>
  <si>
    <t>Tower:
3 Front: 2 USB 3.0, 2 USB 2.0
6 Rear: 2 USB 3.0, 4 USB 2.0
4 Internal: 3 USB 2.0 +1 USB 3.0
SFF:
4 Front: 2 USB 3.0, 2 USB 2.0
6 Rear: 2 USB 3.0, 4 USB 2.0
4 Internal: 1 USB 3.0 + 3 USB 2.0</t>
  </si>
  <si>
    <t>Windows 8 Pro 64-bit
Windows 7 Professional 32-bit
HP Linux Installer Kit
SUSE Linux Enterprise Desktop 11 (90 day license)
Red at Enterprise Linux Desktop/Worstation  (1 yr paper license; no preinstalled OS)</t>
  </si>
  <si>
    <t>Dell T3610</t>
  </si>
  <si>
    <t xml:space="preserve">685W 90% efficient
425W 90% efficient
</t>
  </si>
  <si>
    <t>Up to 128GB 1866MHz ECC or 1600MHz non-ECC DDR3 memory</t>
  </si>
  <si>
    <t>Up to three 3.5" or four 2.5" internal SATA, SAS or SSD drives.
SATA 7200RPM Up to 3TB
SATA 10K RPM Up to 500GB
SAS 10k RPM Up to 900GB
SAS 15K RPM Up to 300GB
SSD Up to 512GB
PCIe SSD Micron P 320h 350GB</t>
  </si>
  <si>
    <t>NVIDIA® NVS310
NVIDIA NVS 510 
AMD FirePro 2270
NVIDIA Quadro K600 
AMD FirePro V4900 
NVIDIA Quadro K4000
NVIDIA Quadro K2000
AMD FirePro W5000
AMD FirePro W7000</t>
  </si>
  <si>
    <t xml:space="preserve">1 PCIe x4 Gen2
</t>
  </si>
  <si>
    <t>1 PCIe x8 Gen3 (x16 mechanical)</t>
  </si>
  <si>
    <t xml:space="preserve">4 Front: 1 USB 3.0, 3 USB 2.0              
6 Rear: 3 USB 3.0, 3 USB 2.0              
3 Internal: 3 USB 2.0
</t>
  </si>
  <si>
    <t>Windows 8 Pro (64-bit)
Windows 7 Ultimate 32/64 bit
Windows 7 Pro 32/64 bit
Red Hat Enterprise Linux 6.4
Ubuntu 12.04 SP1 Linux (China Only)</t>
  </si>
  <si>
    <t>Dell T5610</t>
  </si>
  <si>
    <t xml:space="preserve">825W 90% efficient
685W 90% efficient
</t>
  </si>
  <si>
    <t>One or two; Intel® Xeon® processor E5-2600 v2 family with up to ten cores</t>
  </si>
  <si>
    <t>UDIMM &amp; RDIMM
1866 MHz DDR3 ECC</t>
  </si>
  <si>
    <t>SATA 7200rpm                                        Up to 3 TB
SATA 10K rpm    
Up to 500GB
SAS 10K rpm                                         Up to 900GB
SAS 15K rpm                                           300GB
SSD                                                         512GB
PCIe SSD   Micron P320h 350GB</t>
  </si>
  <si>
    <t xml:space="preserve">NVIDIA® Quadro® K5000 
AMD FirePro™ W7000 
AMD FirePro W5000
AMD FirePro V4900 
AMD FirePro 2270 
NVIDIA Quadro K600 
NVIDIA Quadro NVS™ 310
NVIDIA NVS 510
NVIDIA Quadro K4000
NVIDIA Quadro K2000
</t>
  </si>
  <si>
    <t>3 internal 3.5" or 4 internal 2.5"</t>
  </si>
  <si>
    <t xml:space="preserve">Windows 8 Professional 64-bit
Genuine Windows® 7 Ultimate 32-Bit; Genuine Windows® 7 Ultimate 64-Bit 
Genuine Windows® 7 Professional 32-Bit; Genuine Windows® 7 Professional 64-Bit 
Red Hat® Enterprise Linux®  v.6.4
Ubuntu 12.04 SP1 Linux (China only)
</t>
  </si>
  <si>
    <t>Dell T7610</t>
  </si>
  <si>
    <t>Dual Xeon
E5-2600 v2 series</t>
  </si>
  <si>
    <t>256 (512 coming soon)</t>
  </si>
  <si>
    <t>1866MHz ECC RDIMM memory</t>
  </si>
  <si>
    <t xml:space="preserve">SATA 7200rpm                                        Up to 3 TB
SATA 10K rpm    
Up to 500GB
SAS 10K rpm                                         Up to 900GB
SAS 15K rpm                                           300GB
SSD                                                         512GB
PCIe SSD  Micron P320h 350GB
</t>
  </si>
  <si>
    <t>NVIDIA® Quadro® K5000 
AMD FirePro™ W7000 
AMD FirePro W5000
AMD FirePro V4900 
AMD FirePro 2270 
NVIDIA Quadro K600 
NVIDIA Quadro NVS™ 310
NVIDIA NVS 510
NVIDIA Quadro K4000
NVIDIA Quadro K2000
NVIDIA Tesla K20</t>
  </si>
  <si>
    <t xml:space="preserve">Windows 8 Professional 64-bit
Genuine Windows® 7 Ultimate 32-Bit; Genuine Windows® 7 Ultimate 64-Bit 
Genuine Windows® 7 Professional 32-Bit; Genuine Windows® 7 Professional 64-Bit 
Red Hat® Enterprise Linux® WS v.6.4 
Ubuntu 12.04 SP1 Linux (China Only) 
</t>
  </si>
  <si>
    <t>HD 1366x768 Anti-Glare
HD+ 1600x900 Anti-Glare</t>
  </si>
  <si>
    <t>4.68 lbs / 2.12 kg (6 cell)</t>
  </si>
  <si>
    <t>13.31 x 9.16 x 1.25 in
338 x 232 x 31.8 mm</t>
  </si>
  <si>
    <t>Intel® HD Graphics 4600
AMD Radeon HD 8690M</t>
  </si>
  <si>
    <t>4 cell 40Wh
6 cell 65Wh
9 cell 97Wh</t>
  </si>
  <si>
    <t>Intel® HD Graphics 4400
NVIDIA GeForce GT 720M</t>
  </si>
  <si>
    <t>13.31 x 9.25 x 1.13 in
338 x 235 x 28.65 mm
(Non touch, touch adds 0.14"/3.55mm)</t>
  </si>
  <si>
    <t>14.92 x 9.86 x 1.17 in
379 x 250 x 29.7 mm
(Non touch, touch adds 0.15"/3.9mm)</t>
  </si>
  <si>
    <t>Cold Swappable</t>
  </si>
  <si>
    <t>4.4 lbs / 1.99 kg (4 cell) (w/ no optical)</t>
  </si>
  <si>
    <t>5.35 lbs / 2.42 kg (4 cell) (w/ no optical)</t>
  </si>
  <si>
    <t>Dell GN
Intel AC
Intel AGN</t>
  </si>
  <si>
    <t>HD 1366x768 Anti-Glare (200 nits) (Touch optional)
HD+ 1600x900 Anti-Glare (200 nits)  (Touch optional)
Touch screens are Gorilla Glass</t>
  </si>
  <si>
    <t>HD 1366x768 Anti-Glare (220 nits) (Touch optional)
FHD 1920x1080 Anti-Glare (300 nits) (Touch optional)
Touch screens are Gorilla Glass</t>
  </si>
  <si>
    <t>Glass Fiber top</t>
  </si>
  <si>
    <t>E73 SFF</t>
  </si>
  <si>
    <t xml:space="preserve">335mm x 100mm x 382mm </t>
  </si>
  <si>
    <t>13.23lb / 6.0kg</t>
  </si>
  <si>
    <t>180W STD</t>
  </si>
  <si>
    <t>4th Gen Intel  Core i3 / i5 / Core i7, Pentium</t>
  </si>
  <si>
    <t>2 Front (2.0)/ 4 rear (2 x 3.0,2 x 2.0) / 2 internal</t>
  </si>
  <si>
    <t>TVT
Desktop Power Manager</t>
  </si>
  <si>
    <t>Energy Star 5.2, EPEAT Gold</t>
  </si>
  <si>
    <t>E73 MT</t>
  </si>
  <si>
    <t>396mm x 160mm x 400mm</t>
  </si>
  <si>
    <t>16.55 / 7.5kg</t>
  </si>
  <si>
    <t>180W STD
240W 85% (Japan only)</t>
  </si>
  <si>
    <t>M73z AIO</t>
  </si>
  <si>
    <t>All-in-One</t>
    <phoneticPr fontId="36" type="noConversion"/>
  </si>
  <si>
    <t>1MP/2MP (opt)</t>
  </si>
  <si>
    <t>1xVGA</t>
  </si>
  <si>
    <t>M93z AIO</t>
  </si>
  <si>
    <t>11-in-1</t>
  </si>
  <si>
    <t>2 side (3.0) / 4 rear (3.0)</t>
  </si>
  <si>
    <t>ICE 3.0, Always On USB for charging, Hybrid HDD available, 65% PCC material, MS 1080p Lync Certified, Skype ready, 178° viewing angle, high-performance anti-glare on touch models, physical camera disable, 2 x 3W speakers w/ Dolby surround</t>
  </si>
  <si>
    <t>E93z AIO</t>
  </si>
  <si>
    <t>Intel B85</t>
  </si>
  <si>
    <t>411 x 506.8 x 71.5 (non-touch)
411 x 506.8 x 78 (touch)
(without stand)</t>
  </si>
  <si>
    <t>15.55lb / 7.1Kg (non-touch)
18.44lg / 8.37kg (touch)
(without stand)</t>
  </si>
  <si>
    <t>150W 85 Plus
180W 92 Plus</t>
  </si>
  <si>
    <t>4th Gen Intel  Core i3 / i5 / Core i7</t>
  </si>
  <si>
    <t>7-in-1</t>
  </si>
  <si>
    <t>2 (reserved)</t>
  </si>
  <si>
    <t>2 side (3.0) / 4 rear (2.0) / 4 internal</t>
  </si>
  <si>
    <t>LED backlight</t>
  </si>
  <si>
    <t>Unique "UltraFlex" stand, physical camera disable, WiDi</t>
  </si>
  <si>
    <t>15.2 x 22.6 x 2.7 in 
386 x 574 x 68 mm
(Touch 2.8in/72mm D)</t>
  </si>
  <si>
    <t>5.28lb / 2.4kg non-touch
6.6lb / 3kg touch</t>
  </si>
  <si>
    <t>200W 90% PSU; Active PFC</t>
  </si>
  <si>
    <t>0 x 1</t>
  </si>
  <si>
    <t>Intel® HD Graphics
Optional AMD Discrete Graphics</t>
  </si>
  <si>
    <t>1 - 3.5"</t>
  </si>
  <si>
    <t>Yes (integrated)</t>
  </si>
  <si>
    <t>2 side (3.0) / 6 rear (2x3.0, 4x2.0)</t>
  </si>
  <si>
    <t>Yes?? ("I/O Interface Security")</t>
  </si>
  <si>
    <t xml:space="preserve"> Dell Anti-Theft, SecureWorks, </t>
  </si>
  <si>
    <t>Microsoft® Windows 8 Standard 64-bit
Microsoft ® Windows 8 Pro 64-bit
Microsoft® Windows 7® Home Basic SP1 (32/ 64 bit)
Microsoft® Windows 7® Home Premium SP1 (32/64 bit)
Microsoft® Windows 7® Professional SP1 (32/64 bit)
Microsoft® Windows 7® Ultimate SP1 (32/64 bit)
Ubuntu® (select countries)</t>
  </si>
  <si>
    <t>EPEAT (level not listed)
ENERGY STAR 5.2</t>
  </si>
  <si>
    <t>WLED</t>
  </si>
  <si>
    <t>Yes (Optional) (N)</t>
  </si>
  <si>
    <t>VGA/HDMI</t>
  </si>
  <si>
    <t>Intel B75</t>
  </si>
  <si>
    <t>12.7 x 20.0 x 2.5 in
323 x 507 x 63 mm
(Touch 2.6in / 66mm D)</t>
  </si>
  <si>
    <t>15.3lb / 7.0kg non-touch
17.9lb / 8.1kg touch</t>
  </si>
  <si>
    <t>180W power adapter (External)</t>
  </si>
  <si>
    <t>3rd Gen Intel  Core i3 / i5, Pentium, Celeron</t>
  </si>
  <si>
    <t>2 Front (3.0)/ 4 rear (2.0) / 4 internal (3.0)</t>
  </si>
  <si>
    <t>Microsoft® Windows 8 Standard 64-bit
Microsoft ® Windows 8 Pro 64-bit
Microsoft® Windows 7® Home Basic SP1 (32/ 64 bit)
Microsoft® Windows 7® Home Premium SP1 (32/64 bit)
Microsoft® Windows 7® Professional SP1 (32/64 bit)
Microsoft® Windows 7® Ultimate SP1 (32/64 bit)
Ubuntu®</t>
  </si>
  <si>
    <t>Yes (0.92MP_</t>
  </si>
  <si>
    <t>Optiplex 3020 SFF</t>
  </si>
  <si>
    <t>11.4 x 3.7 x 12.3 in
290 x 93 x 312 mm</t>
  </si>
  <si>
    <t>255W PSU Active PFC
255W 90% PSU (80 PLUS Gold) Active PFC</t>
  </si>
  <si>
    <t>4th Gen Intel  Core i3 / i5, Pentium, Celeron</t>
  </si>
  <si>
    <t>Microsoft® Windows 8 Standard 64-bit
Microsoft ® Windows 8 Pro 64-bit
Microsoft® Windows 8.1 Standard 64-bit
Microsoft ® Windows 8 Pro 64-bit
Microsoft® Windows 7® Home Premium SP1 (32/64 bit)
Microsoft® Windows 7® Professional SP1 (32/64 bit)
Microsoft® Windows 7® Ultimate SP1 (32/64 bit)
Ubuntu</t>
  </si>
  <si>
    <t>VGA / DP</t>
  </si>
  <si>
    <t>Optiplex 3020 MT</t>
  </si>
  <si>
    <t>MiniTower</t>
  </si>
  <si>
    <t>14.2 x 6.9 x 16.4 in
360 x 175 x 417 mm</t>
  </si>
  <si>
    <t>290W PSU Active PFC
290W 90% PSU (80 PLUS Gold) Active PFC</t>
  </si>
  <si>
    <t>2 - 3.5"</t>
  </si>
  <si>
    <t>M73</t>
  </si>
  <si>
    <t>W540/T440p</t>
  </si>
  <si>
    <t>15.4"</t>
  </si>
  <si>
    <t>4.46 lbs / 2.02 kg</t>
  </si>
  <si>
    <t>14.13 x 9.73 x 0.71 in
359 x 247 x 18 mm</t>
  </si>
  <si>
    <t>? Cell 95Wh (8:00)</t>
  </si>
  <si>
    <t>4th Gen i7 Quad Core</t>
  </si>
  <si>
    <t>Intel Iris Pro Graphics
NVIDIA GeForce GT750M</t>
  </si>
  <si>
    <t>SSD</t>
  </si>
  <si>
    <t>Yes 2x TB2.0</t>
  </si>
  <si>
    <t>Al</t>
  </si>
  <si>
    <t>No VGA, no 3G/4G, no touch screen, no fingerprint reader, no smart card, no docking, no TPM, no lay flay screen, no Mil-Spec testing, no swappable battery.  Very low repairability (iFixit 1/10)</t>
  </si>
  <si>
    <t>MacBook Pro 13"</t>
  </si>
  <si>
    <t>X1 Carbon/T440s</t>
  </si>
  <si>
    <t>3.46 lbs / 1.57 kg</t>
  </si>
  <si>
    <t>12.35 x 8.62 x 0.71 in
314 x 219 x 18 mm</t>
  </si>
  <si>
    <t>? Cell 72Wh (9:00)</t>
  </si>
  <si>
    <t>4th Gen i5, i7 Quad Core</t>
  </si>
  <si>
    <t>Intel Iris Graphics 5100</t>
  </si>
  <si>
    <t>Broadcom AC</t>
  </si>
  <si>
    <t>2560x1600 Retina (??? nit) IPS</t>
  </si>
  <si>
    <t>2880x1800 Retina (??? nit) IPS</t>
  </si>
  <si>
    <t>MacBook Air 13” 
MacBook Pro 13"</t>
  </si>
  <si>
    <t xml:space="preserve">MacBook Air 11"
MacBook Air 13” </t>
  </si>
  <si>
    <t>M93z</t>
  </si>
  <si>
    <t>M73z</t>
  </si>
  <si>
    <t>3.93 x 13.26 x 14.98 in
100 x 337 x 380.5 mm</t>
  </si>
  <si>
    <t>13.01 lb / 5.91 kg</t>
  </si>
  <si>
    <t>240W active PFC
240W active PFC (85%) - 80 PLUS Bronze</t>
  </si>
  <si>
    <t>Intel® HD Graphics
Optional AMD and NVIDIA Discrete Graphics</t>
  </si>
  <si>
    <t>2 - 1x3.5", 1x2.5"</t>
  </si>
  <si>
    <t>3 (low profile)</t>
  </si>
  <si>
    <t>1 ((low profile)</t>
  </si>
  <si>
    <t>4 front (2x3.0, 2x2.0), 4 rear (2.0), 1 internal (2.0)</t>
  </si>
  <si>
    <t>Absolute Persistence Agent</t>
  </si>
  <si>
    <t>HP Client Management</t>
  </si>
  <si>
    <t>Partial</t>
  </si>
  <si>
    <t>Windows 8.1 Pro (64-bit)
Windows 8.1 (64-bit)
Windows 7 Professional (32-bit and 64-bit)
Windows 7 Professional (32-bit and 64-bit) (via downgrade rights from Windows 8.1 Pro)
Windows 7 Home Premium (32-bit and 64-bit)
Windows 7 Home Basic (32-bit)
FreeDOS 2.0
Novell SUSE Linux Enterprise Desktop 11</t>
  </si>
  <si>
    <t>EPEAT Gold
ENERGY STAR 5.2</t>
  </si>
  <si>
    <t>Microtower</t>
  </si>
  <si>
    <t>14.05 x 7.2 x 15.82 in
357 x 183 x 402 mm</t>
  </si>
  <si>
    <t>15.75 lb / 7.15 kg</t>
  </si>
  <si>
    <t>300W active PFC
300W active PFC EStar6 (85%) - 80 PLUS Bronze</t>
  </si>
  <si>
    <t>4 front (2x3.0, 2x2.0), 4 rear (2.0), 1 internal (3.0)</t>
  </si>
  <si>
    <t>AMD Integrated</t>
  </si>
  <si>
    <t>300W active PFC
300W active PFC (85%) - 80 PLUS Bronze</t>
  </si>
  <si>
    <t>AMD A6-5200 / A4-5000 / E1-2500</t>
  </si>
  <si>
    <t>AMD Radeon HD integrated
Optional AMD and NVIDIA Discrete Graphics</t>
  </si>
  <si>
    <t>EliteOne 800 G1 AIO</t>
  </si>
  <si>
    <t>200W active PFC 93%</t>
  </si>
  <si>
    <t>1-2.5" (supports 2 drives)</t>
  </si>
  <si>
    <t>1 (mini-half for WiFi)</t>
  </si>
  <si>
    <t>2 side (3.0), 4 rear (3.0)</t>
  </si>
  <si>
    <t xml:space="preserve">No </t>
  </si>
  <si>
    <t>IPS WLED</t>
  </si>
  <si>
    <t>Touch: 225 nits
Non-Touch: 250 nits</t>
  </si>
  <si>
    <t>2MP Optional</t>
  </si>
  <si>
    <t xml:space="preserve">Dual Array Mic on WebCam models, Optional NFC, </t>
  </si>
  <si>
    <t>E93z</t>
  </si>
  <si>
    <t>16.8 x 20.5 x 7.7 in
426.8 x 521.9 x 195.6 mm
(with basic stand)</t>
  </si>
  <si>
    <t>22.2 lb / 10.05 kg (w/ basic stand)</t>
  </si>
  <si>
    <t>180W active PFC 91%</t>
  </si>
  <si>
    <t>1 - 3.5" (supports 2x2.5" drives)</t>
  </si>
  <si>
    <t>2 side (3.0), 4 rear (2x3.0, 2x2.0)</t>
  </si>
  <si>
    <t>Yes (? @ BIOS level)</t>
  </si>
  <si>
    <t>E63, M83z, E93z</t>
  </si>
  <si>
    <t>120W External, active PFC, 89%</t>
  </si>
  <si>
    <t>2 side (2.0), 4 rear (2.0)</t>
  </si>
  <si>
    <t>1MP Optional</t>
  </si>
  <si>
    <t>19.5"</t>
  </si>
  <si>
    <t>65W External, active PFC, 87%</t>
  </si>
  <si>
    <t>1 - 2.5"</t>
  </si>
  <si>
    <t>2 front (3.0), 4 rear (3.0)</t>
  </si>
  <si>
    <t>VGA/DP</t>
  </si>
  <si>
    <t>4th Gen Intel  Core i3 / i5 / Core i7, Pentium, Celeron</t>
  </si>
  <si>
    <t>17.2 x 22 x 6 in.
437.2 x 560 x 153.4 mm
(with Basic Stand)</t>
  </si>
  <si>
    <t>Touch -Basic Stand:
24.5 lb / 11.11 kg
Non-Touch - Basic Stand:
22.6 lb / 10.26 kg</t>
  </si>
  <si>
    <t>ProOne 600 G1 AIO</t>
  </si>
  <si>
    <t>ProOne 400 G1 Touch AIO (prelim)</t>
  </si>
  <si>
    <t>ProOne 400 G1 non-Touch AIO (prelim)</t>
  </si>
  <si>
    <t>2013/4</t>
  </si>
  <si>
    <t>ThinkCentre M93z</t>
  </si>
  <si>
    <t>E73</t>
  </si>
  <si>
    <t>ThinkCentre M73z</t>
  </si>
  <si>
    <t>E73, M78
E93z</t>
  </si>
  <si>
    <t>Inspiron 660/s</t>
  </si>
  <si>
    <t>Optiplex 3011 / Inspiron One 20 / XPS 18</t>
  </si>
  <si>
    <t xml:space="preserve">OptiPlex 9020 AIO </t>
  </si>
  <si>
    <t>XPS One 27 / Inspiron One 23</t>
  </si>
  <si>
    <t>Elite One 800 G1 AIO</t>
  </si>
  <si>
    <t>ProOne 400 AIO</t>
  </si>
  <si>
    <t>WQHD 2560x1440 (300 nits) Multitouch IPS
HD+ 1600x900 (260 nits)</t>
  </si>
  <si>
    <t>2.8 lbs / 1.27 kg</t>
  </si>
  <si>
    <t xml:space="preserve">13.03" x 8.92" x 0.70"
331.0mm x 226.5mm x 17.72mm
</t>
  </si>
  <si>
    <t>8 cell 45Wh Rapid Charge (8:42)</t>
  </si>
  <si>
    <t>4th  Gen i5, i7 Dual Core</t>
  </si>
  <si>
    <t>Intel AC /Intel BGN</t>
  </si>
  <si>
    <t>Ambient Light Sensor, Adaptive keyboard row</t>
  </si>
  <si>
    <t>HP EliteBook 1040 G1</t>
  </si>
  <si>
    <t>EliteBook 1040 G1</t>
  </si>
  <si>
    <t>4th  Gen  i5, i7 Dual Core</t>
  </si>
  <si>
    <t>HD+ 1600x900 Anti-Glare (250 nit)
FHD 1920x1080 Anti-Glare (250 nit)</t>
  </si>
  <si>
    <t>13.31 x 9.19 x 0.63 in
338 x 233.5 x 15.9 mm</t>
  </si>
  <si>
    <t xml:space="preserve">3.3 lbs / 1.49 kg </t>
  </si>
  <si>
    <t>6 cell 42Wh (9:45)</t>
  </si>
  <si>
    <t>MiniSD</t>
  </si>
  <si>
    <t>Intel AC
Intel AGN</t>
  </si>
  <si>
    <t>States tested.  May have 9-10</t>
  </si>
  <si>
    <t>Heavier than X1 Carbon.  No Adaptive Keyboard, no LayFlat display, resolution limited to 1920x1080, no Rapid Charge. No ethernet connector on board, only usable through dock. Only Display Port connection, no HDMI.</t>
  </si>
  <si>
    <t>S7</t>
  </si>
  <si>
    <t>Lifebook U904</t>
  </si>
  <si>
    <t>ATIV Book 9 Plus</t>
  </si>
  <si>
    <t>4th Gen Intel  Core i3 / i5 / Core i7, Celeron</t>
  </si>
  <si>
    <t>M73 MT</t>
  </si>
  <si>
    <t>M73 SFF</t>
  </si>
  <si>
    <t>M73 Tiny</t>
  </si>
  <si>
    <t>ThinkServer RD340</t>
  </si>
  <si>
    <t>E5-2400 v2 Series, up to 95W SKU</t>
  </si>
  <si>
    <t>16TB SATA / 12GB SAS</t>
  </si>
  <si>
    <t xml:space="preserve">8x 2.5" SAS                8x 2.5" SSD        </t>
  </si>
  <si>
    <t>7.2TB SAS          4.8TB SSD</t>
  </si>
  <si>
    <t>Energy Star 1.1 (select models)</t>
  </si>
  <si>
    <t>ThinkServer RD440</t>
  </si>
  <si>
    <t>48TB SATA / 36TB SAS</t>
  </si>
  <si>
    <t>8x or 16x 2.5" SAS, 8x 2.5" SSD</t>
  </si>
  <si>
    <t>16TB SAS              4.8TB SSD</t>
  </si>
  <si>
    <t>ThinkServer TD340</t>
  </si>
  <si>
    <t>57.3 lb / 26 kg (max)</t>
  </si>
  <si>
    <t>DDR3 RDIMM/LV DIMM/UDIMM</t>
  </si>
  <si>
    <t xml:space="preserve">4 Non Hot-Swap 3.5"or
4/8 Hot-Swap 3.5" or
8/16 Hot-Swap 2.5"
</t>
  </si>
  <si>
    <t xml:space="preserve">Up to 8 x 3.5" SATA/SAS or 16x 2.5" SATA/SAS </t>
  </si>
  <si>
    <t>32TB SATA/SAS</t>
  </si>
  <si>
    <t>0/1/5/10/6/50/60 (1GB cache)</t>
  </si>
  <si>
    <t>Operating 37 db/Idle 35 db</t>
  </si>
  <si>
    <t>Energy Star 2.0/Energy Star 1.1</t>
  </si>
  <si>
    <t>Optional Raid 700 Battery and Raid 710 1GB Cache</t>
  </si>
  <si>
    <t>ThinkServer RS140</t>
  </si>
  <si>
    <t>Dell R220, HP DL320e Gen 8, IBM x3250 M5</t>
  </si>
  <si>
    <t>1.75" H x 19" W x 16.2" D (w/ handles)  43.5mm H x 482mm W x 411mm D (w/ handles)</t>
  </si>
  <si>
    <t>16.2 lbs / 7.4 kg (max)</t>
  </si>
  <si>
    <t>E3-1200v3, Core i3, Pentium, Celeron</t>
  </si>
  <si>
    <t>DDR3 UDIMM</t>
  </si>
  <si>
    <t xml:space="preserve">2x 3.5" or 4x 2.5" </t>
  </si>
  <si>
    <t>8TB SATA</t>
  </si>
  <si>
    <t>1.92TB SSD</t>
  </si>
  <si>
    <t>4 USB 2.0 (2 front/2 rear) + 4 USB 3.0 (4 rear)</t>
  </si>
  <si>
    <t>Yes / AMT</t>
  </si>
  <si>
    <t>AMT / limited</t>
  </si>
  <si>
    <t xml:space="preserve">300W (90%) </t>
  </si>
  <si>
    <t>HP Proloant ML10</t>
  </si>
  <si>
    <t>TS140</t>
  </si>
  <si>
    <t>http://h18000.www1.hp.com/products/quickspecs/14605_div/14605_div.pdf</t>
  </si>
  <si>
    <t>HP Proliant ML310e G8</t>
  </si>
  <si>
    <t>HP ProLiant ML110 G7</t>
  </si>
  <si>
    <t>TS440</t>
  </si>
  <si>
    <t>HP Proliant DL320e</t>
  </si>
  <si>
    <t>RS140</t>
  </si>
  <si>
    <t>http://h18000.www1.hp.com/products/quickspecs/14326_na/14326_na.pdf</t>
  </si>
  <si>
    <t>RD540</t>
  </si>
  <si>
    <t>RD340</t>
  </si>
  <si>
    <t>HP DL360e Gen8</t>
  </si>
  <si>
    <t>HP DL380e Gen8</t>
  </si>
  <si>
    <t>RD440</t>
  </si>
  <si>
    <t>Intel Pentium G2130</t>
  </si>
  <si>
    <t>21.45lb / 9.74kg (max)</t>
  </si>
  <si>
    <t>26.8lbs / 12.2kg (max)</t>
  </si>
  <si>
    <t>14.3" H x 6.5" W x 15" D (in)
364 H x 165 W x 381 D (mm)</t>
  </si>
  <si>
    <t>DDR3 ECC 1600Mhz DIMM</t>
  </si>
  <si>
    <t>Tower (4u)</t>
  </si>
  <si>
    <t>4x3.5"</t>
  </si>
  <si>
    <t>7 (2 front / 4 rear / 1 int)</t>
  </si>
  <si>
    <t>300W (80%)</t>
  </si>
  <si>
    <t>6.0 bel operating</t>
  </si>
  <si>
    <t>14.5" H x 6.89" W x 18.71" D (in)
368 H x 175 W x 475 D (mm)</t>
  </si>
  <si>
    <t>28Db</t>
  </si>
  <si>
    <t>41.8lb / 18.96kg (max)</t>
  </si>
  <si>
    <t>Intel Celeron / Pentium / Core i3 (3220/3240)</t>
  </si>
  <si>
    <t>Select models - upgrade for others</t>
  </si>
  <si>
    <t>0/2/10 - 2 drives only</t>
  </si>
  <si>
    <t>2 (1 x4 electrical)</t>
  </si>
  <si>
    <t>System x3100 M5</t>
  </si>
  <si>
    <t>TS140 / TS440</t>
  </si>
  <si>
    <t>Intel C2222</t>
  </si>
  <si>
    <t>Tower (rackable 4U)</t>
  </si>
  <si>
    <r>
      <t xml:space="preserve">NHS Tower: </t>
    </r>
    <r>
      <rPr>
        <sz val="10"/>
        <rFont val="Calibri"/>
        <family val="2"/>
      </rPr>
      <t>14.2" H7.1" W x 18.9" D in
360 H x 180W x 480 D mm</t>
    </r>
    <r>
      <rPr>
        <u/>
        <sz val="10"/>
        <rFont val="Calibri"/>
        <family val="2"/>
      </rPr>
      <t xml:space="preserve">
HS Tower:</t>
    </r>
    <r>
      <rPr>
        <sz val="10"/>
        <rFont val="Calibri"/>
        <family val="2"/>
      </rPr>
      <t xml:space="preserve"> 17.3" H x 8.6" W x 22.4" D in.
439 H x 217 W x 569 D mm</t>
    </r>
  </si>
  <si>
    <t>NHS Tower: 28.7lb / 13kg (max)
HS Tower: 48.5lb / 22kg (max)</t>
  </si>
  <si>
    <t>Intel Celeron, Prenium, Core i3 or Xeon E3-1200 v3</t>
  </si>
  <si>
    <t>DDR3 1600MHz  UDIMM ECC</t>
  </si>
  <si>
    <r>
      <rPr>
        <u/>
        <sz val="10"/>
        <rFont val="Calibri"/>
        <family val="2"/>
      </rPr>
      <t>NHS Tower:</t>
    </r>
    <r>
      <rPr>
        <sz val="10"/>
        <rFont val="Calibri"/>
        <family val="2"/>
      </rPr>
      <t xml:space="preserve"> 4x 3.5" ("simple swap")
</t>
    </r>
    <r>
      <rPr>
        <u/>
        <sz val="10"/>
        <rFont val="Calibri"/>
        <family val="2"/>
      </rPr>
      <t>HS Tower:</t>
    </r>
    <r>
      <rPr>
        <sz val="10"/>
        <rFont val="Calibri"/>
        <family val="2"/>
      </rPr>
      <t xml:space="preserve"> 4x 3.5" HS or 8x 2.5" HS</t>
    </r>
  </si>
  <si>
    <t>Only on HS Tower model</t>
  </si>
  <si>
    <r>
      <rPr>
        <u/>
        <sz val="10"/>
        <rFont val="Calibri"/>
        <family val="2"/>
      </rPr>
      <t>NHS Tower:</t>
    </r>
    <r>
      <rPr>
        <sz val="10"/>
        <rFont val="Calibri"/>
        <family val="2"/>
      </rPr>
      <t xml:space="preserve">  
</t>
    </r>
    <r>
      <rPr>
        <u/>
        <sz val="10"/>
        <rFont val="Calibri"/>
        <family val="2"/>
      </rPr>
      <t>HS Tower:</t>
    </r>
    <r>
      <rPr>
        <sz val="10"/>
        <rFont val="Calibri"/>
        <family val="2"/>
      </rPr>
      <t xml:space="preserve">  </t>
    </r>
  </si>
  <si>
    <r>
      <rPr>
        <u/>
        <sz val="10"/>
        <rFont val="Calibri"/>
        <family val="2"/>
      </rPr>
      <t>NHS Tower:</t>
    </r>
    <r>
      <rPr>
        <sz val="10"/>
        <rFont val="Calibri"/>
        <family val="2"/>
      </rPr>
      <t xml:space="preserve">  None
</t>
    </r>
    <r>
      <rPr>
        <u/>
        <sz val="10"/>
        <rFont val="Calibri"/>
        <family val="2"/>
      </rPr>
      <t>HS Tower:</t>
    </r>
    <r>
      <rPr>
        <sz val="10"/>
        <rFont val="Calibri"/>
        <family val="2"/>
      </rPr>
      <t xml:space="preserve">  3.5" HS or 2.5" HS</t>
    </r>
  </si>
  <si>
    <r>
      <rPr>
        <u/>
        <sz val="10"/>
        <rFont val="Calibri"/>
        <family val="2"/>
      </rPr>
      <t>NHS Tower:</t>
    </r>
    <r>
      <rPr>
        <sz val="10"/>
        <rFont val="Calibri"/>
        <family val="2"/>
      </rPr>
      <t xml:space="preserve">  12TB
</t>
    </r>
    <r>
      <rPr>
        <u/>
        <sz val="10"/>
        <rFont val="Calibri"/>
        <family val="2"/>
      </rPr>
      <t>HS Tower:</t>
    </r>
    <r>
      <rPr>
        <sz val="10"/>
        <rFont val="Calibri"/>
        <family val="2"/>
      </rPr>
      <t xml:space="preserve">  16TB (3.5") or 8TB (2.5")</t>
    </r>
  </si>
  <si>
    <t>2 (x4 and x8 electrical)</t>
  </si>
  <si>
    <t>7 (2 front 3.0/4 rear/1 int)</t>
  </si>
  <si>
    <r>
      <rPr>
        <u/>
        <sz val="10"/>
        <rFont val="Calibri"/>
        <family val="2"/>
      </rPr>
      <t>NHS Tower:</t>
    </r>
    <r>
      <rPr>
        <sz val="10"/>
        <rFont val="Calibri"/>
        <family val="2"/>
      </rPr>
      <t xml:space="preserve">  NHS 300W 80 Plus Bronze or 350W
</t>
    </r>
    <r>
      <rPr>
        <u/>
        <sz val="10"/>
        <rFont val="Calibri"/>
        <family val="2"/>
      </rPr>
      <t>HS Tower:</t>
    </r>
    <r>
      <rPr>
        <sz val="10"/>
        <rFont val="Calibri"/>
        <family val="2"/>
      </rPr>
      <t xml:space="preserve">  1/2 HS 430W 80 Plus Silver</t>
    </r>
  </si>
  <si>
    <r>
      <rPr>
        <u/>
        <sz val="10"/>
        <rFont val="Calibri"/>
        <family val="2"/>
      </rPr>
      <t>NHS Tower:</t>
    </r>
    <r>
      <rPr>
        <sz val="10"/>
        <rFont val="Calibri"/>
        <family val="2"/>
      </rPr>
      <t xml:space="preserve"> No
</t>
    </r>
    <r>
      <rPr>
        <u/>
        <sz val="10"/>
        <rFont val="Calibri"/>
        <family val="2"/>
      </rPr>
      <t>HS Tower:</t>
    </r>
    <r>
      <rPr>
        <sz val="10"/>
        <rFont val="Calibri"/>
        <family val="2"/>
      </rPr>
      <t xml:space="preserve"> Yes</t>
    </r>
  </si>
  <si>
    <r>
      <rPr>
        <u/>
        <sz val="10"/>
        <rFont val="Calibri"/>
        <family val="2"/>
      </rPr>
      <t>NHS Tower:  4.2 bels</t>
    </r>
    <r>
      <rPr>
        <sz val="10"/>
        <rFont val="Calibri"/>
        <family val="2"/>
      </rPr>
      <t xml:space="preserve">
</t>
    </r>
    <r>
      <rPr>
        <u/>
        <sz val="10"/>
        <rFont val="Calibri"/>
        <family val="2"/>
      </rPr>
      <t>HS Tower:</t>
    </r>
    <r>
      <rPr>
        <sz val="10"/>
        <rFont val="Calibri"/>
        <family val="2"/>
      </rPr>
      <t xml:space="preserve"> 5.0 bels</t>
    </r>
  </si>
  <si>
    <t>IBM x3250 M5</t>
  </si>
  <si>
    <t>1.7" H x 17.1" W x 22.7" D (in.)
43 D x 435 W x 576 D (mm)</t>
  </si>
  <si>
    <t>27.1 lb / 12.3 kg (max)</t>
  </si>
  <si>
    <t>Intel Pentium, Oore i3 or Xeon E3-1200 v3</t>
  </si>
  <si>
    <t>2x GbE (4x opt)</t>
  </si>
  <si>
    <t>4x 3.5" or 8x 2.5"</t>
  </si>
  <si>
    <t>No (option/select models)</t>
  </si>
  <si>
    <t>4x 3.5" HS or 8x 2.5" HS</t>
  </si>
  <si>
    <t>8TB - 2.5"
12TB - 3.5"</t>
  </si>
  <si>
    <t>1 (dedicated for RAID)</t>
  </si>
  <si>
    <t>7 (2 front USB 3.0/4 rear/1 int)</t>
  </si>
  <si>
    <t>300W (80 Plus) NHS
460W (80 Plus) HS</t>
  </si>
  <si>
    <t>Optional/Select Models</t>
  </si>
  <si>
    <t>Dell PowerEdge R220</t>
  </si>
  <si>
    <t>Intel C222</t>
  </si>
  <si>
    <t>1.66" H x 17.09" W x 15.52" D (in.)
42.4 H x 434 W x 394.3 D (mm)</t>
  </si>
  <si>
    <t>17.8 lb / 8.1 kg (max)</t>
  </si>
  <si>
    <t>Intel Celeron, Pentium, Core i3 Xeon E3-1200 v3</t>
  </si>
  <si>
    <t>DDR3-1600 UDIMM ECC</t>
  </si>
  <si>
    <t>2 x 2.5"/3.5"</t>
  </si>
  <si>
    <t>Opt</t>
  </si>
  <si>
    <t>5 (2 front USB 3.0/2 rear/1 internal)</t>
  </si>
  <si>
    <t>eSATA port on the back, slim optical</t>
  </si>
  <si>
    <t>250W NHS (88%)</t>
  </si>
  <si>
    <t>4.7 Bel</t>
  </si>
  <si>
    <t>80 Plus, Engergy Star</t>
  </si>
  <si>
    <t>ThinkStation P300 (Tower &amp; SFF)</t>
  </si>
  <si>
    <t xml:space="preserve">RAID 0, 1 , 5, 10 (tower only) Integrated into chipset
</t>
  </si>
  <si>
    <t>Integrated Intel HD Graphics -
NVS310
NVS510
Q410 
K600, K620
K2000, K2200 (TWR only)
NVS 315
K4000, K4200 (SBO - TWR only)</t>
  </si>
  <si>
    <t>Standard 9 in 1
Optional 29 in 1</t>
  </si>
  <si>
    <t>Windows 7® Professional 64-bit
Windows 7® Professional 32-bit
Windows 8.1® Professional 64-bit
Windows 8.1® 64-bit
Windows 8.1® 64-bit China
Red Hat Enterprise Linux 6.4</t>
  </si>
  <si>
    <t>Optiplex 7020 MT</t>
  </si>
  <si>
    <t>M83</t>
  </si>
  <si>
    <t>20.68lb / 9.4kg (min)</t>
  </si>
  <si>
    <t>290W PSU Active PFC; 290W up to 90% Efficient (80 PLUS Gold); 290W up to 85% Efficient PSU (80PLUS Bronze)</t>
  </si>
  <si>
    <t>Intel HD 4600 Graphics (i5/i7), HD 4400 (i3)
Intel HD Graphics (Pentium)
Optional Discrete Graphics</t>
  </si>
  <si>
    <t>10 - 4 x USB 3.0, 6 x USB 2.0
USB 3.0: 2 front / 2 rear
USB 2.0:  2 front / 4 rear
1 internal USB 2.0</t>
  </si>
  <si>
    <t>Windows 8 Pro 64-bit
Windows 7 Professional SP1 (32 bit)
Windows 7 Professional SP1 (64 bit)
Ubuntu</t>
  </si>
  <si>
    <t>Green PC (EPEAT) / ENERGY STAR 6</t>
  </si>
  <si>
    <t>No-drive "cloud" model available</t>
  </si>
  <si>
    <t>Optiplex 7020 SFF</t>
  </si>
  <si>
    <t>11.4  3.7 x 12.3 in
290 x 93 x 312 mm</t>
  </si>
  <si>
    <t>13.2lb / 6.0kg (min)</t>
  </si>
  <si>
    <t>255W PSU Active PFC; 255W up to 90% Efficient (80 PLUS Gold); 255W up to 85% Efficient (80PLUS Bronze); Active PFC</t>
  </si>
  <si>
    <t>Think Pad 2015 Competition</t>
  </si>
  <si>
    <t>ThinkPad X250</t>
  </si>
  <si>
    <t>ThinkPad X11e</t>
  </si>
  <si>
    <t>ThinkPad X11e Chromebook</t>
  </si>
  <si>
    <t>ThinkPad T450s</t>
  </si>
  <si>
    <t>ThinkPad W541</t>
  </si>
  <si>
    <t>ThinkPad W550s</t>
  </si>
  <si>
    <t>ThinkPad 10</t>
  </si>
  <si>
    <t>ThinkPad Yoga 12</t>
  </si>
  <si>
    <t>ThinkPad Yoga 14
ThinkPad Yoga 15</t>
  </si>
  <si>
    <t>EliteBook 1020 G1</t>
  </si>
  <si>
    <t>--- 2015 Products ---</t>
  </si>
  <si>
    <t>ThinkPad X1 Carbon (2015)</t>
  </si>
  <si>
    <t>2.877 lbs / 1.31kg</t>
  </si>
  <si>
    <t>5th  Gen i3, i5, i7</t>
  </si>
  <si>
    <t>Intel® HD Graphics 5500</t>
  </si>
  <si>
    <t>SSD 180/240/256/360/512
PCIe 256/512</t>
  </si>
  <si>
    <t>Sierra EM7345 LTE/3G HSPA+
Ericsson HSPA+</t>
  </si>
  <si>
    <t xml:space="preserve">9.5mm 2.5" 5400rpm  HDD
7mm 2.5" 7200rpm HDD
7mm 2.5" 5400rpm HDD  7mm 2.5" SATA III SSD
SSD 128/180/240/256/512 </t>
  </si>
  <si>
    <t>ThinkPad T450</t>
  </si>
  <si>
    <t>Intel® HD Graphics 5500
GeForce 840M</t>
  </si>
  <si>
    <t xml:space="preserve">9.5mm 2.5" 5400rpm  HDD
7mm 2.5" 7200rpm HDD
7mm 2.5" 5400rpm HDD  7mm 2.5" SATA III SSD
5400 RPM 500/1TB, 7200 RPM 500, Hybrid 500+8GB, 
SSD 128/180/240/256/512 </t>
  </si>
  <si>
    <t>ThinkPad T550</t>
  </si>
  <si>
    <t>5th  Gen i5, i7</t>
  </si>
  <si>
    <t>Both - TrackPoint &amp; Multi Touch 3+2 button ClickPad</t>
  </si>
  <si>
    <t xml:space="preserve">4th Gen DC i5, i7; QC i7 </t>
  </si>
  <si>
    <t>GFRP Top
GFRP Bottom</t>
  </si>
  <si>
    <t>Dolby Home Theater v4</t>
  </si>
  <si>
    <t>5th Gen i3, i5, i7, Celeron, 4th Gen i3/i5</t>
  </si>
  <si>
    <t>9.5mm 2.5" 5400rpm  HDD 1TB
7mm 2.5" 7200rpm HDD 500GB
7mm 2.5" 5400rpm HDD 500GB  7mm 2.5" SATA III SSD 512GB</t>
  </si>
  <si>
    <t>ThinkPad E450</t>
  </si>
  <si>
    <t>ThinkPad E550</t>
  </si>
  <si>
    <t>Intel Broadwell Y; 5Y10c, 5Y71</t>
  </si>
  <si>
    <t>Intel HD Graphics 5300</t>
  </si>
  <si>
    <t>On board</t>
  </si>
  <si>
    <t>LPDDR3-12800</t>
  </si>
  <si>
    <t>SSD 128/180/240/256/512GB</t>
  </si>
  <si>
    <t>ThinkPad Yoga 14</t>
  </si>
  <si>
    <t>ThinkPad Yoga 15</t>
  </si>
  <si>
    <t>EliteBook 1040 G2</t>
  </si>
  <si>
    <t>EliteBook 840 G2</t>
  </si>
  <si>
    <t>EliteBook 850 G2</t>
  </si>
  <si>
    <t>Latitude E7250</t>
  </si>
  <si>
    <t>Latitude E7450</t>
  </si>
  <si>
    <t>Latitude E5450</t>
  </si>
  <si>
    <t>Latitude E5550</t>
  </si>
  <si>
    <t>Latitude E3450</t>
  </si>
  <si>
    <t>Latitude E3550</t>
  </si>
  <si>
    <t>Latitude E5250</t>
  </si>
  <si>
    <t>Latitude E7350</t>
  </si>
  <si>
    <t>EliteBook Revolve 810 G3</t>
  </si>
  <si>
    <t>ProBook 430 G2</t>
  </si>
  <si>
    <t>ProBook 440 G2</t>
  </si>
  <si>
    <t>EliteBook 820 G2</t>
  </si>
  <si>
    <t>Dell Latitude 5250</t>
  </si>
  <si>
    <t>Dell Latitude 7350</t>
  </si>
  <si>
    <t>13.03" x 8.92" x 0.70"
331.0mm x 226.5mm x 17.72mm</t>
  </si>
  <si>
    <t>HP EliteBook Revolve 810 G3</t>
  </si>
  <si>
    <t>E6000 series not updated for Broadwell</t>
  </si>
  <si>
    <t>NVIDIA K1100M 2GB
NVIDIA K2100M 2GB</t>
  </si>
  <si>
    <t>10 MIL 810-G
Humidity, Low Temp, High Temp, Dust, Vibration, Mechanical Shock, Altitude, Extreme Temps, Solar Radiation, Fungus</t>
  </si>
  <si>
    <t xml:space="preserve">2.88 lbs / 1.31kg (3 Cell External only)
3.13lbs / 1.42kg (3+3 cell)
3.49lbs / 1.59kg (3+6 cell)
</t>
  </si>
  <si>
    <t>3 cell - 23.5 Wh Internal
+3 cell - 23.5 Wh External (10:42)
+6 cell - 48Wh External (16:00)
+6 Cell - 72Wh External (21:24)</t>
  </si>
  <si>
    <t>15" x 10.2" x 0.88"
380mm x 252mm x 22.4 mm</t>
  </si>
  <si>
    <t>14.83" x 9.77" x 1.16"
376mm x 248mm x 27.9-29.5mm</t>
  </si>
  <si>
    <t>4.78 lbs / 2.17 kg (44Wh internal + 3 cell)
5.12 lbs / 2.32 kg (44Wh internal + 6 cell)</t>
  </si>
  <si>
    <t xml:space="preserve">NVIDIA K620M 2GB </t>
  </si>
  <si>
    <t>3 cell - 23.5Wh Internal
+3 cell - 23.5Wh External (10:06)
+6 cell - 48Wh External (14:48)
+6 cell - 72Wh External (19:48)</t>
  </si>
  <si>
    <t>3 cell - 23.5Wh Internal
+3 cell - 23.5Wh External (10:06)
+6 cell - 48Wh External (14:54)
+6 cell - 72Wh External (19:54)</t>
  </si>
  <si>
    <t>3 cell - 44Wh Internal
+3 cell - 23.5Wh External (14:48)
+6 cell - 48Wh External (20:00)
+6 cell - 72Wh External (25:12)</t>
  </si>
  <si>
    <t>3 cell - 44Wh Internal
+3 cell - 23.5Wh External (12:42)
+6 cell - 48Wh External (17:18)
+6 cell - 72Wh External (21:48)</t>
  </si>
  <si>
    <t>13.35" x 9.41" x 0.94"
339 x 239 x 24 mm</t>
  </si>
  <si>
    <t>301.1 x 192.5 x 9.6 mm
301.1 x 213.3 x 20.2 mm
301.1 x 215.7 x 25.4 mm</t>
  </si>
  <si>
    <t>4.25 lbs / 1.93kg (3 cell)
4.43 lbs / 2.01 kg (6 cell)</t>
  </si>
  <si>
    <t>13.34" x 9.23" x 0.95"
339mm x 235mm x 24.3mm</t>
  </si>
  <si>
    <t>Dell Latitude 7250</t>
  </si>
  <si>
    <t>HD 1366x768 Anti-Glare (200 nits)
FHD 1920x1080 Anti-Glare (360 nits) (Touch only)
Touch screens are Gorilla Glass</t>
  </si>
  <si>
    <t>2.76 lbs / 1.25 kg  (3 cell)</t>
  </si>
  <si>
    <t>12.2 x 8.3 x 0.76 in
310.5 x 211 x 19.4 mm</t>
  </si>
  <si>
    <t>3 cell 39Wh
4 cell 52Wh</t>
  </si>
  <si>
    <t>5th  Gen i3, i5, i7 Dual Core</t>
  </si>
  <si>
    <t>Dell AC
Dell AGN
Intel AC</t>
  </si>
  <si>
    <t>Dell Latitude 7450</t>
  </si>
  <si>
    <t>ThinkPad T450/T450s</t>
  </si>
  <si>
    <t>HD 1366x768 Anti-Glare (200 nits)
FHD 1920x1080 Anti-Glare (300 nits) (Touch optional)
Touch screens are Gorilla Glass</t>
  </si>
  <si>
    <t>3 cell 40Wh
4 cell 54Wh</t>
  </si>
  <si>
    <t>3.43 lbs / 1.56 kg (3 cell)</t>
  </si>
  <si>
    <t>13.3 x 9.1 x 0.8 in
337.0 x 231.5 x 20.4 mm</t>
  </si>
  <si>
    <t>No VGA, only a max of 4 cell battery vs base of 6 cells for ThinkPad, plus ThinkPad can expand to 9 cells.  ThinkPad has IPS displays.</t>
  </si>
  <si>
    <t>Dell "TriMetal" with CF patterned A cover on touch models</t>
  </si>
  <si>
    <t>4.70 lbs / 2.13 kg (44wh internal + 3 cell)
5.04 lbs / 2.29 kg (44wh internal + 6 cell)</t>
  </si>
  <si>
    <t>5.57 lbs / 2.53kg (6 cell)
5.95 lbs / 2.70kg (9 cell)</t>
  </si>
  <si>
    <t>Intel® HD Graphics 5500
AMD Radeon R5 M240</t>
  </si>
  <si>
    <t>Tablet:  1xUSB 3.0
Ultrabook KBD: 1xUSB2.0
Ultrabook Pro:  1xUSB3.0</t>
  </si>
  <si>
    <t>Pro KBD</t>
  </si>
  <si>
    <t>Yes dTPM</t>
  </si>
  <si>
    <t>yes - Pro KBD only</t>
  </si>
  <si>
    <t>A Cover - Aluminum
B Cover - Glass</t>
  </si>
  <si>
    <t>micro SD</t>
  </si>
  <si>
    <t>Yes (tablet dock)</t>
  </si>
  <si>
    <t>Ambient Light Sensor
3D accelerometer
3D magnetometer
3D compass
3D inclinometer
3D gyrometer</t>
  </si>
  <si>
    <t>Tablet 35Wh (8:00)
+ Keyboard 26Wh (12:00)</t>
  </si>
  <si>
    <t>Wacom digitizer pen</t>
  </si>
  <si>
    <t>Data Source</t>
  </si>
  <si>
    <t>ThinkPad Helix (2014)</t>
  </si>
  <si>
    <t>FHD 1920x1080 (400 nits) IPS</t>
  </si>
  <si>
    <t>330mm x 229.7mm x 19.93mm</t>
  </si>
  <si>
    <t>Tablet 30Wh
+ Keyboard 20Wh</t>
  </si>
  <si>
    <t>Intel Broadwell Y</t>
  </si>
  <si>
    <t>KBD 20Wh</t>
  </si>
  <si>
    <t>795g Tablet
1.4kg w/Ultrabook keyboard
1.7kg w/Pro keyboard</t>
  </si>
  <si>
    <t>1.98 lbs / 904g Tablet
3.76 lbs / 1.71 kg w/Keyboard</t>
  </si>
  <si>
    <t>Intel AC</t>
  </si>
  <si>
    <t>No USB or SD on tablet, only on keyboard dock</t>
  </si>
  <si>
    <t>KBD 26Wh</t>
  </si>
  <si>
    <t>Yes (slide)</t>
  </si>
  <si>
    <t>Yes (both)</t>
  </si>
  <si>
    <t>http://i.dell.com/sites/doccontent/business/smb/merchandizing/en/Documents/Latitude_13_7000_Series_2_in_1_Spec_Sheet.pdf
http://topics-cdn.dell.com/pdf/latitude-13-7350-laptop_User's%20Guide_en-us.pdf</t>
  </si>
  <si>
    <t>3.44lbs / 1.56 kg (3 cell)</t>
  </si>
  <si>
    <t>12.2" x 8.4" x 0.9"
310.5mm x 212.8mm x 22.7mm</t>
  </si>
  <si>
    <t>3 cell 38Wh
4 cell 51Wh
4 cell 62Wh</t>
  </si>
  <si>
    <t>http://i.dell.com/sites/doccontent/business/smb/merchandizing/en/Documents/31_Latitude_12_5000_Series_High_Resolution.pdf
ftp://ftp.dell.com/Manuals/all-products/esuprt_laptop/esuprt_latitude_laptop/latitude-e5250-laptop_Owner%27s%20Manual_en-us.pdf</t>
  </si>
  <si>
    <t>Dell Latitude 5450</t>
  </si>
  <si>
    <t>ThinkPad L450</t>
  </si>
  <si>
    <t>ThinkPad X250/L450</t>
  </si>
  <si>
    <t>No VGA, only a max of 4 cell battery vs base of 6 cells for ThinkPad, plus ThinkPad can expand to 9 cells.  ThinkPad has IPS displays. ThinkPad does not have an L Series 12" model.  Closest in size is X250, closest in build quality is L450</t>
  </si>
  <si>
    <t>HD 1366x768 Anti-Glare (200 nits) (Touch optional)
FHD 1920x1080 Anti-Glare (300 nits) (Touch optional)
Touch screens are Gorilla Glass</t>
  </si>
  <si>
    <t>3.98 lbs / 1.81 kg (3 cell)</t>
  </si>
  <si>
    <t>13.2 x 9.1 x 0.9 in
335 x 231 x 22.85 mm</t>
  </si>
  <si>
    <t>Intel® HD Graphics 5500
NVIDIA GeForce 840M</t>
  </si>
  <si>
    <t>Intel® HD Graphics 5500
NVIDIA GeForce 830M
NVIDIA GeForce 840M</t>
  </si>
  <si>
    <t>http://i.dell.com/sites/doccontent/business/smb/merchandizing/en/Documents/31_Latitude_14_5000_Series_High_Resolution.pdf
ftp://ftp.dell.com/Manuals/all-products/esuprt_laptop/esuprt_latitude_laptop/latitude-e5450-laptop_Owner%27s%20Manual_en-us.pdf</t>
  </si>
  <si>
    <t>Dell LTE</t>
  </si>
  <si>
    <t>Dell Latitude 5550</t>
  </si>
  <si>
    <t>http://i.dell.com/sites/doccontent/business/smb/merchandizing/en/Documents/31_Latitude_15_5000_Series_High_Resolution.pdf
ftp://ftp.dell.com/Manuals/all-products/esuprt_laptop/esuprt_latitude_laptop/latitude-e5550-laptop_Owner%27s%20Manual_en-us.pdf</t>
  </si>
  <si>
    <t>4.71 lbs / 2.14 kg (3 cell)</t>
  </si>
  <si>
    <t>14.8 x 10.1 x 0.9 in
377 x 255 x 23.45 mm</t>
  </si>
  <si>
    <t>Dell XPS 13</t>
  </si>
  <si>
    <t>Dell Latitude 3450</t>
  </si>
  <si>
    <t>http://i.dell.com/sites/doccontent/business/smb/merchandizing/en/Documents/34_Latitude_14_3000.pdf
ftp://ftp.dell.com/Manuals/all-products/esuprt_laptop/esuprt_latitude_laptop/latitude-3450-laptop_Owner%27s%20Manual_en-us.pdf</t>
  </si>
  <si>
    <t>4.2 lbs / 1.9 kg (3 cell)</t>
  </si>
  <si>
    <t>13.46 x 9.68 x 0.87 in
342 x 246 x 22.2 mm</t>
  </si>
  <si>
    <t>3 cell 43Wh
4 cell 58Wh</t>
  </si>
  <si>
    <t>Intel® HD Graphics 5500
NVIDIA GeForce 830M</t>
  </si>
  <si>
    <t>Dell AGN
Intel AGN</t>
  </si>
  <si>
    <t>Dell Latitude 3550</t>
  </si>
  <si>
    <t>4.9 lbs / 2.2 kg (3 cell)</t>
  </si>
  <si>
    <t>14.98 x 10.2 x 0.88 in
380 x 259 x 22.3 mm</t>
  </si>
  <si>
    <t>http://i.dell.com/sites/doccontent/business/smb/merchandizing/en/Documents/34_Latitude_15_3000.pdf
ftp://ftp.dell.com/Manuals/all-products/esuprt_laptop/esuprt_latitude_laptop/latitude-3550-laptop_Owner%27s%20Manual_en-us.pdf</t>
  </si>
  <si>
    <t>http://i.dell.com/sites/doccontent/business/smb/merchandizing/en/Documents/32_Latitude_7000_Series_High_Resolution.pdf
ftp://ftp.dell.com/Manuals/all-products/esuprt_laptop/esuprt_latitude_laptop/latitude-e7250-ultrabook_Owner%27s%20Manual_en-us.pdf</t>
  </si>
  <si>
    <t>http://i.dell.com/sites/doccontent/business/smb/merchandizing/en/Documents/32_Latitude_7000_Series_High_Resolution.pdf
ftp://ftp.dell.com/Manuals/all-products/esuprt_laptop/esuprt_latitude_laptop/latitude-e7450-ultrabook_Owner%27s%20Manual_en-us.pdf</t>
  </si>
  <si>
    <t>2.6 lbs / 1.18 kg (non touch)
2.8 lbs / 1.27 kg (touch)</t>
  </si>
  <si>
    <t>11.98 x 7.88 x 0.60 in
304 x 200 x 15 mm</t>
  </si>
  <si>
    <t>4 cell 52Wh</t>
  </si>
  <si>
    <t>HP EliteBook 820 G2</t>
  </si>
  <si>
    <t>http://www8.hp.com/h20195/v2/GetPDF.aspx/c04472791.pdf</t>
  </si>
  <si>
    <t>QHD+ 3200x1800 IPS (400 nits) Multitouch
FHD TN 1920x1080 (300nit)</t>
  </si>
  <si>
    <t>2.94 lbs / 1.36 kg (3 cell)</t>
  </si>
  <si>
    <t>States tested, but number not listed</t>
  </si>
  <si>
    <t>Hybrid CFRP Top (touch), GFRP Top (non-touch), GFRP Bottom</t>
  </si>
  <si>
    <t>Only a max of 4 cell battery vs base of 6 cells for ThinkPad, plus ThinkPad can expand to 9 cells.  ThinkPad has IPS HD display available.</t>
  </si>
  <si>
    <t>HP EliteBook 840 G2</t>
  </si>
  <si>
    <t>3.40 lbs / 1.55kg (3 cell 24Wh)
3.63 lbs / 1.65kg (3 cell 50Wh)</t>
  </si>
  <si>
    <t>3 cell 24Wh
3 cell 50Wh 
+6 cell 60Wh Slice</t>
  </si>
  <si>
    <t>Intel® HD Graphics 5500
AMD Radeon R7 M260X</t>
  </si>
  <si>
    <t>http://www8.hp.com/h20195/v2/GetPDF.aspx/c04472796.pdf</t>
  </si>
  <si>
    <t>HP EliteBook 850 G2</t>
  </si>
  <si>
    <t>4.02 lbs / 1.83 kg (3 cell)</t>
  </si>
  <si>
    <t>Only a max of 4 cell battery vs base of 6 cells for ThinkPad, plus ThinkPad can expand to 9 cells.  ThinkPad has IPS displays. No 10 key.</t>
  </si>
  <si>
    <t>http://www8.hp.com/h20195/v2/GetPDF.aspx/c04472797.pdf</t>
  </si>
  <si>
    <t>http://www8.hp.com/h20195/v2/GetPDF.aspx/c04553250.pdf</t>
  </si>
  <si>
    <t>HP EliteBook 1040 G2</t>
  </si>
  <si>
    <t xml:space="preserve">3.32 lbs / 1.51 kg </t>
  </si>
  <si>
    <t>5th  Gen  i5, i7 Dual Core</t>
  </si>
  <si>
    <t>Intel® HD Graphics 5500
Intel® HD Graphics 6000</t>
  </si>
  <si>
    <t>Heavier than X1 Carbon. No LayFlat display, resolution limited to 1920x1080, no Rapid Charge. No ethernet connector on board, only usable through dock. Only Display Port connection, no HDMI.</t>
  </si>
  <si>
    <t>6 cell 42Wh</t>
  </si>
  <si>
    <t>http://www8.hp.com/h20195/v2/GetPDF.aspx/c04507220.pdf</t>
  </si>
  <si>
    <t>ThinkPad X250/X1C</t>
  </si>
  <si>
    <t>HP EliteBook 1020 G1 (SE)</t>
  </si>
  <si>
    <t>FHD 1920x1080 Anti-Glare (300 nits)
WQHD 2560x1440 (340 nits) IPS (Touch only)</t>
  </si>
  <si>
    <t>FHD 1920x1080 Anti-glare (300nit)
WQHD 2560x1440 (300 nits) Anti-glare IPS (Touch Optional)</t>
  </si>
  <si>
    <t>2.20 lbs / 1.0 kg (4 cell) (Special Edition)
2.68 lbs / 1.22 kg (4 cell) (Standard)</t>
  </si>
  <si>
    <t>12.2 x 8.27 x .62 in
310 x 210 x 15.7 mm</t>
  </si>
  <si>
    <t>4 cell 36Wh</t>
  </si>
  <si>
    <t>2 USB 3.0 (2 Powered)</t>
  </si>
  <si>
    <t>Mg/Li &amp; CF (SE)
Mg/Al (Standard)</t>
  </si>
  <si>
    <t>12.0" x 8.21" x 0.80"
305.5mm x 208.5mm x 20.3mm</t>
  </si>
  <si>
    <t>HD 1366x768 Anti-glare (200 nits)
HD 1366x768 Anti-glare (300 nits) IPS (Touch Optional)
FHD 1920x1080 Anti-glare (400 nits) IPS (Touch Optional)</t>
  </si>
  <si>
    <t>HD 1366x768 Anti-glare (200 nits)
HD+ 1600x900 Anti-glare (250 nits) (Touch Optional)</t>
  </si>
  <si>
    <t>HD+ 1600x900 Anti-glare (250 nits)
FHD 1920x1080 Anti-glare (300 nits) IPS (Touch Optional)</t>
  </si>
  <si>
    <t>HD 1366x768 Anti-glare (200 nits)
FHD 1920x1080 Anti-glare (300 nits)
3K 2880x1620 Anti-glare (350 nits) (Touch Optional)</t>
  </si>
  <si>
    <t>FHD 1920x1080 Anti-glare (300 nits)
3K 2880x1620 Anti-glare (300 nits) (Touch Optional)</t>
  </si>
  <si>
    <t>HP ProBook 430 G2</t>
  </si>
  <si>
    <t>5th  Gen i3, i5, i7 Dual Core, Celeron</t>
  </si>
  <si>
    <t>Realtek BGN
Broadcom AGN
Intel AC</t>
  </si>
  <si>
    <t>http://www8.hp.com/h20195/v2/GetPDF.aspx/c04337650.pdf</t>
  </si>
  <si>
    <t>http://www8.hp.com/h20195/v2/GetPDF.aspx/c04336794.pdf</t>
  </si>
  <si>
    <t>HP ProBook 440 G2</t>
  </si>
  <si>
    <t>HP Probook 450 G2</t>
  </si>
  <si>
    <t>HD 1366x768 Anti-Glare (200 nits)
FHD 1920x1080 Anti-Glare (300 nits) IPS (Touch optional)</t>
  </si>
  <si>
    <t>HD+ 1600x900 Anti-Glare (250 nits)
FHD 1920x1080 Anti-Glare (300 nits) IPS (Touch Optional)
(Touch screen is Gorilla Glass)</t>
  </si>
  <si>
    <t>HD 1366x768 Anti-Glare (200 nits)
HD+ 1600x900 Anti-Glare (250 nits) (Touch Optional)
FHD 1920x1080 Anti-Glare (300 nits) IPS (Touch Optional)
(Touch screen is Gorilla Glass)</t>
  </si>
  <si>
    <t>HD 1366x768 Anti-Glare (200 nits)
FHD 1920x1080 Anti-Glare (300 nits) (Touch Optional)
(Touch screen is Gorilla Glass)</t>
  </si>
  <si>
    <t>HD 1366x768 Anti-Glare (200 nits) (Touch Optional)</t>
  </si>
  <si>
    <t>HD 1366x768 Anti-Glare (200 nits) (Touch Optional)
HD+ 1600x900 Anti-Glare (250 nits)</t>
  </si>
  <si>
    <t>HD 1366x768 Anti-Glare (200 nits) (Touch Optional)
FHD 1920x1080 Anti-Glare (??? nits)</t>
  </si>
  <si>
    <t>4.41 lbs / 2.00 kg (w/ optical)</t>
  </si>
  <si>
    <t>13.35 x 9.61 x 0.91-0.99 in
339.2 x 244 x 23.1-25.2 mm</t>
  </si>
  <si>
    <t>4.98 lbs / 2.26 kg (w/ optical)</t>
  </si>
  <si>
    <t>14.76 x 10.35 x 0.92-1.00 in
375 x 263 x 23.4-25.5 mm</t>
  </si>
  <si>
    <t>Intel® HD Graphics 5500
AMD Radeon R5 M255</t>
  </si>
  <si>
    <t>HP has added TPM and backlit keyboard to the 400 G2 series for 2015</t>
  </si>
  <si>
    <t>ProBook 450 G2</t>
  </si>
  <si>
    <t>ProBook 600 not updated for Broadwell</t>
  </si>
  <si>
    <t>ThinkPad E450, E550</t>
  </si>
  <si>
    <t>ThinkPad L540, L450</t>
  </si>
  <si>
    <t>ThinkPad T450/T440p/T550</t>
  </si>
  <si>
    <t>HP EliteBook 720 G2</t>
  </si>
  <si>
    <t>HP EliteBook 740 G2</t>
  </si>
  <si>
    <t>HP EliteBook 750 G2</t>
  </si>
  <si>
    <t>5th  Gen i3, i5 Dual Core</t>
  </si>
  <si>
    <t>Identical to 800 series without i7 and vPro.
Only a max of 4 cell battery vs base of 6 cells for ThinkPad, plus ThinkPad can expand to 9 cells.  ThinkPad has IPS HD display available.</t>
  </si>
  <si>
    <t xml:space="preserve">Identical to 800 series without i7, vPro and discrete graphics.
Can expand to 9 cells, but only with an external slice. </t>
  </si>
  <si>
    <t>Identical to 800 series without i7, vPro and discrete graphics.
Only a max of 4 cell battery vs base of 6 cells for ThinkPad, plus ThinkPad can expand to 9 cells.  ThinkPad has IPS displays. No 10 key.</t>
  </si>
  <si>
    <t>http://www8.hp.com/h20195/v2/GetPDF.aspx/c04472795.pdf</t>
  </si>
  <si>
    <t>http://www8.hp.com/h20195/v2/GetPDF.aspx/c04472793.pdf</t>
  </si>
  <si>
    <t>http://www8.hp.com/h20195/v2/GetPDF.aspx/c04472792.pdf</t>
  </si>
  <si>
    <t>http://www8.hp.com/h20195/v2/GetDocument.aspx?docname=c04507214</t>
  </si>
  <si>
    <t>ThinkPad Helix / Yoga</t>
  </si>
  <si>
    <t>Non-IPS Screen</t>
  </si>
  <si>
    <t>3.08 lbs / 1.40 kg</t>
  </si>
  <si>
    <t>11.22 x 8.35 x 0.87 in
285 x 212 x 22.2 mm</t>
  </si>
  <si>
    <t>6 cell 44Wh</t>
  </si>
  <si>
    <t>Gyro 
Accelerometer 
ALS 
Proximity (SAR) 
Compass</t>
  </si>
  <si>
    <t>HD 1366x768 Anti-Glare (400 nits) (Touch)
Gorilla Glass</t>
  </si>
  <si>
    <t>HD 1366x768 Anti-glare (200 nits)
FHD 1920x1080 Anti-glare (220 nits) IPS</t>
  </si>
  <si>
    <t>HD 1366x768 Anti-glare (200 nits)
FHD 1920x1080 Anti-glare (220 nits)</t>
  </si>
  <si>
    <t xml:space="preserve">Intel® HD Graphics 5500 Graphics
AMD Radeon™ R5 M240 1GB Graphics
AMD Radeon™ R7 M260 2GB Graphics  </t>
  </si>
  <si>
    <t xml:space="preserve">Intel® HD Graphics 5500 Graphics
AMD Radeon™ R7 M265 2GB Graphics  </t>
  </si>
  <si>
    <t>3 cell - 23.5Wh (5:12)
6 cell - 48Wh (10:42)
6 Cell - 72Wh (16:00)</t>
  </si>
  <si>
    <t>6-cell - 56Wh (6:12)
9-cell - 99Wh (11:06)</t>
  </si>
  <si>
    <t>8 cell - 50Wh Rapid Charge (10:54)</t>
  </si>
  <si>
    <t>6 cell -  47Wh (9:00)</t>
  </si>
  <si>
    <t>5.21lbs / 2.35kg (6 cell)</t>
  </si>
  <si>
    <t>4.0 lbs / 1.81kg (6 cell)</t>
  </si>
  <si>
    <t>6 cell -  48Wh (9:00)</t>
  </si>
  <si>
    <t>2 USB 3.0 (1 Powered)
1 USB 2.0</t>
  </si>
  <si>
    <t>2 USB 3.0
1 USB 2.0 (Powered)</t>
  </si>
  <si>
    <t>Mini - Pro KBD</t>
  </si>
  <si>
    <t>Micro - Tablet</t>
  </si>
  <si>
    <t>5.07 lbs / 2.30 kg (4 cell)</t>
  </si>
  <si>
    <t>4 cell - 66Wh (8:00)</t>
  </si>
  <si>
    <t>Digitizer Pen w/1024 levels of pressure. (Docks into system)
Active Pen out of system</t>
  </si>
  <si>
    <t>Multi Fan Blade
10 Finger Touch</t>
  </si>
  <si>
    <t>Active Pen out of system</t>
  </si>
  <si>
    <t>Paladin Finger Print Reader
Multi Fan Blade
10 Finger Touch</t>
  </si>
  <si>
    <t>Sierra EM7345</t>
  </si>
  <si>
    <t>Paladin Finger Print Reader
10 Finger Touch</t>
  </si>
  <si>
    <t>Intel AC
Intel BGN</t>
  </si>
  <si>
    <t>MgAl+PPS
MgAl</t>
  </si>
  <si>
    <t>Al+Sand Blast
PC-ABS</t>
  </si>
  <si>
    <t>Al
(PC/ABS)</t>
  </si>
  <si>
    <t>3D Camera/
720P</t>
  </si>
  <si>
    <t>Yes (Unique tablet dock)</t>
  </si>
  <si>
    <t>Zbook 15u G2</t>
  </si>
  <si>
    <t>HP Zbook 15u G2</t>
  </si>
  <si>
    <t xml:space="preserve">FHD 1920x1080 Anti-glare (300 nits)
3K 2880x1620 Anti-glare (350 nits)
Optional X-rite Pantone color calibrator </t>
  </si>
  <si>
    <t xml:space="preserve">5400 RPM 500/1TB, 7200 RPM 500
SSD 128/180/240/256/512 </t>
  </si>
  <si>
    <t xml:space="preserve">5400 RPM 500/1TB, 7200 RPM 500, Hybrid 500+8GB, 
SSD 128/180/256/360/512 </t>
  </si>
  <si>
    <t xml:space="preserve">5400 RPM 500/1TB, 7200 RPM 500, Hybrid 500+8GB, 
SSD 128/180/240/256/512 </t>
  </si>
  <si>
    <t>7mm 2.5" 7200rpm HDD 500GB
7mm 2.5" 5400rpm HDD 1TB/500GB
7mm 2.5" 5400rpm Hybrid HDD 500GB (8GB Cache)
7mm 2.5" SATA III SSD 128GB</t>
  </si>
  <si>
    <t xml:space="preserve">FHD 1920x1080 Anti-Glare (300 nits) SVA 
FHD 1920x1080 Anti-Glare (300 nits) IPS </t>
  </si>
  <si>
    <t>4.23 lbs / 1.91 kg (w/o HDD w/PCIe SSD)</t>
  </si>
  <si>
    <t xml:space="preserve">14.78 x 9.98 x 0.84 in
375.5 x 253.6 x 21.42 mm
</t>
  </si>
  <si>
    <t>3 cell 50 Wh
+ 6 cell 60Wh Slice</t>
  </si>
  <si>
    <t>5th  Gen i5, i7 Dual Core</t>
  </si>
  <si>
    <t>Intel® HD Graphics 5500
AMD FirePro M4170 1GB Graphics</t>
  </si>
  <si>
    <t>http://www8.hp.com/h20195/v2/GetPDF.aspx/c04476395.pdf</t>
  </si>
  <si>
    <t>http://ecm.lenovo.com/os/Worldwide/WW%20Competitive%20Information/ThinkPad/Helix%20(2014)/Helix(Duke)%20Competitive%20View%2020150120%20update.pptx</t>
  </si>
  <si>
    <t>Comm</t>
  </si>
  <si>
    <t>Mechanical</t>
  </si>
  <si>
    <t>FHD 1920x1080 (300 nits) (Touch)</t>
  </si>
  <si>
    <t>FHD 1920x1080 (400 nits) IPS (Touch)
Gorilla Glass</t>
  </si>
  <si>
    <t xml:space="preserve">12.44" x 8.7" x 0.74"
316mm x 221mm x 19.4mm </t>
  </si>
  <si>
    <t>Lift and Lock Keyboard
4 Mode convertible laptop/tablet.
Pure flat mode supported.</t>
  </si>
  <si>
    <t>Lift and Lock Keyboard
4 Mode convertible laptop/tablet.</t>
  </si>
  <si>
    <t>HD 1366x768 (300 nits) (Touch)
FHD 1920x1080 Anti-glare (400 nits) (Touch)
Gorilla Glass</t>
  </si>
  <si>
    <t>4 cell - 47Wh (8:00)</t>
  </si>
  <si>
    <t>Lightest 14" Performance Ultrabook
Competitive overview here:
http://ecm.lenovo.com/os/Worldwide/WW%20Competitive%20Information/ThinkPad/Broadwell%20'50'%20Generation/Mystique2%20competitive%20update%202015%20v1.pptx</t>
  </si>
  <si>
    <t>CFRP+GFRP
Mg-Al</t>
  </si>
  <si>
    <t>Intel 7265 2x2 ac/agn w/BT 4.0 (Stone Peak)</t>
  </si>
  <si>
    <t>Compatable with existing Dell E-Series docking stations</t>
  </si>
  <si>
    <t>Dell has removed the optical from the 5000 and 3000 series for the Broadwell generation.  Weights have decreased.</t>
  </si>
  <si>
    <t>Dell has removed the optical from the 5000 and 3000 series for the Broadwell generation.  Weights have decreased. Dell has added an FPR option to the 3000 series.</t>
  </si>
  <si>
    <t>Broadwell Y Processors, No WWAN, No Smart Card, No VGA, No Display Port.  Reviews report 11 Torx screws to open. Difference between standard and Special Edition is primarily casing materials.</t>
  </si>
  <si>
    <t>CNC machined Al case
w/ CF B cover</t>
  </si>
  <si>
    <t>2.94 lbs / 1.36 kg  (3 cell 26Wh)
3.13 lbs / 1.42kg (3 cell 46Wh)</t>
  </si>
  <si>
    <t>http://i.dell.com/sites/doccontent/corporate/secure/en/Documents/XPS-13-Reviewers-Guide.pdf
ftp://ftp.dell.com/Manuals/all-products/esuprt_laptop/esuprt_xps_laptop//xps-13-9343-laptop_Service%20Manual_en-us.pdf</t>
  </si>
  <si>
    <t>Native Ethernet through dongle.</t>
  </si>
  <si>
    <t>Will be sold in LE, but lacks docking, fingerprint reader, WWAN, Mil-Specs and native Ethernet.  Versus X1C, has SD, but lacks HDMI, WWANNt</t>
  </si>
  <si>
    <t>Venue 11 Pro 7000</t>
  </si>
  <si>
    <t>Thinkpad X1C/T450s</t>
  </si>
  <si>
    <t>HD 1366x768 Anti-Glare
FHD 1920x1080 Anti-Glare
HD 1366x768 Gorilla Glass (Glossy) (Touch only)</t>
  </si>
  <si>
    <t>http://ecm.lenovo.com/os/Worldwide/WW Competitive Information/ThinkPad/Broadwell '50' Generation</t>
  </si>
  <si>
    <t xml:space="preserve">The overall Broadwell competitive playbook can be found in this folder--&gt;  </t>
  </si>
  <si>
    <t>Elite x2 1011 G1</t>
  </si>
  <si>
    <t>HP Elite x2 1011 G1</t>
  </si>
  <si>
    <t>HD 1366x768 Anti-Glare (400 nits) IPS (Touch)
FHD 1920x1080 Anti-Glare (400 nits) IPS (Touch)
Gorilla Glass</t>
  </si>
  <si>
    <t>1.71 lbs / 780 g Tablet
3.4 lbs / 1.54 kg w/Keyboard</t>
  </si>
  <si>
    <t>11.73 x 7.58 x 0.42 in (Tablet)
298 x 192.7 x 10.7 mm
11.73 x 8.12 x 0.82 in (w/ Keyboard)
298 x 206.1 x 20.8 mm</t>
  </si>
  <si>
    <t>Tablet 2 cell 33Wh (9:00)
+ Keyboard 6 cell 21Wh (14:15)</t>
  </si>
  <si>
    <t>KBD 21Wh</t>
  </si>
  <si>
    <t>Tablet 0 USB
Keyboard 2 USB 3.0
(1 Powered)</t>
  </si>
  <si>
    <t>Full (KBD)</t>
  </si>
  <si>
    <t>Yes - Slide (KDB)</t>
  </si>
  <si>
    <t>Keyboard supports docking to HP dongle only, not full HP side dock.</t>
  </si>
  <si>
    <t>http://www8.hp.com/h20195/v2/GetDocument.aspx?docname=c04531670</t>
  </si>
  <si>
    <t>Touch Pad only (KBD)</t>
  </si>
  <si>
    <t>Through dongle</t>
  </si>
  <si>
    <t>E63z-TwinsI</t>
    <phoneticPr fontId="53" type="noConversion"/>
  </si>
  <si>
    <t>WW</t>
    <phoneticPr fontId="53" type="noConversion"/>
  </si>
  <si>
    <t>Intel Baytail-D</t>
    <phoneticPr fontId="53" type="noConversion"/>
  </si>
  <si>
    <t>All-in-One</t>
    <phoneticPr fontId="29" type="noConversion"/>
  </si>
  <si>
    <t>488x346x62</t>
    <phoneticPr fontId="53" type="noConversion"/>
  </si>
  <si>
    <t>4.8Kg</t>
    <phoneticPr fontId="53" type="noConversion"/>
  </si>
  <si>
    <t>65W adapter</t>
    <phoneticPr fontId="53" type="noConversion"/>
  </si>
  <si>
    <t>Celeron J1800 \ Pentium J2900</t>
    <phoneticPr fontId="53" type="noConversion"/>
  </si>
  <si>
    <t>8GB</t>
    <phoneticPr fontId="53" type="noConversion"/>
  </si>
  <si>
    <t>1600-MHz DDR3</t>
    <phoneticPr fontId="53" type="noConversion"/>
  </si>
  <si>
    <t>N/A</t>
    <phoneticPr fontId="53" type="noConversion"/>
  </si>
  <si>
    <t>2 Rear (2.0)/ 1 side (3.0)</t>
    <phoneticPr fontId="53" type="noConversion"/>
  </si>
  <si>
    <t>NO</t>
    <phoneticPr fontId="53" type="noConversion"/>
  </si>
  <si>
    <t>yes</t>
    <phoneticPr fontId="53" type="noConversion"/>
  </si>
  <si>
    <t>No</t>
    <phoneticPr fontId="53" type="noConversion"/>
  </si>
  <si>
    <t>UEFI</t>
    <phoneticPr fontId="53" type="noConversion"/>
  </si>
  <si>
    <t xml:space="preserve">
Windows® 7 Professional 64bit
Windows® 8.1 Pro  64bit                                                                                       Windows® 8.1  64bit
Windows®8.1 with Bing 64bit</t>
    <phoneticPr fontId="53" type="noConversion"/>
  </si>
  <si>
    <t>Operating position = 50</t>
    <phoneticPr fontId="53" type="noConversion"/>
  </si>
  <si>
    <t xml:space="preserve">Green PC (EPEAT) / ENERGY STAR 6.0 </t>
    <phoneticPr fontId="53" type="noConversion"/>
  </si>
  <si>
    <t>19.5"</t>
    <phoneticPr fontId="53" type="noConversion"/>
  </si>
  <si>
    <r>
      <rPr>
        <sz val="10"/>
        <color theme="1"/>
        <rFont val="宋体"/>
        <family val="3"/>
        <charset val="134"/>
      </rPr>
      <t>　</t>
    </r>
    <r>
      <rPr>
        <sz val="10"/>
        <color theme="1"/>
        <rFont val="Calibri"/>
        <family val="2"/>
      </rPr>
      <t>1600*900</t>
    </r>
  </si>
  <si>
    <t>250nits</t>
    <phoneticPr fontId="53" type="noConversion"/>
  </si>
  <si>
    <t>Yes</t>
    <phoneticPr fontId="53" type="noConversion"/>
  </si>
  <si>
    <t>James xu</t>
    <phoneticPr fontId="53" type="noConversion"/>
  </si>
  <si>
    <t>SS</t>
    <phoneticPr fontId="53" type="noConversion"/>
  </si>
  <si>
    <t>E63z-TwinsII</t>
    <phoneticPr fontId="53" type="noConversion"/>
  </si>
  <si>
    <t>Intel HSW-U</t>
    <phoneticPr fontId="53" type="noConversion"/>
  </si>
  <si>
    <t xml:space="preserve">  Core i3 4005U</t>
    <phoneticPr fontId="53" type="noConversion"/>
  </si>
  <si>
    <t>16GB</t>
    <phoneticPr fontId="53" type="noConversion"/>
  </si>
  <si>
    <t>HDMI OUT</t>
    <phoneticPr fontId="53" type="noConversion"/>
  </si>
  <si>
    <t xml:space="preserve">
Windows® 7 Professional 64bit
Windows® 8.1 Pro  64bit                                                                                       Windows® 8.1  64bit
</t>
    <phoneticPr fontId="53" type="noConversion"/>
  </si>
  <si>
    <t xml:space="preserve">(mm)
frame stand: 404 x 506 x 91 
monitor stand: 423~533 x 506 x 250
without stand: 362 x 506 x 66
</t>
    <phoneticPr fontId="52" type="noConversion"/>
  </si>
  <si>
    <t>7.5kg with frame stand
8.7kg with monitor stand
6.5kg without stand</t>
    <phoneticPr fontId="52" type="noConversion"/>
  </si>
  <si>
    <t>150W 85%</t>
    <phoneticPr fontId="52" type="noConversion"/>
  </si>
  <si>
    <t>1600-MHz SODIMM DDR3</t>
    <phoneticPr fontId="52" type="noConversion"/>
  </si>
  <si>
    <t>1 x 2</t>
    <phoneticPr fontId="52" type="noConversion"/>
  </si>
  <si>
    <t>no</t>
    <phoneticPr fontId="52" type="noConversion"/>
  </si>
  <si>
    <t>11-in-1</t>
    <phoneticPr fontId="52" type="noConversion"/>
  </si>
  <si>
    <t>Optional with PS/2</t>
    <phoneticPr fontId="52" type="noConversion"/>
  </si>
  <si>
    <t>Optional with Serial</t>
    <phoneticPr fontId="52" type="noConversion"/>
  </si>
  <si>
    <t>Yes
1 for headphone
1 for mic</t>
    <phoneticPr fontId="52" type="noConversion"/>
  </si>
  <si>
    <t>2 side (3.0) / 4 rear (2.0)</t>
    <phoneticPr fontId="52" type="noConversion"/>
  </si>
  <si>
    <t>No</t>
    <phoneticPr fontId="52" type="noConversion"/>
  </si>
  <si>
    <t>Optional</t>
    <phoneticPr fontId="52" type="noConversion"/>
  </si>
  <si>
    <t>Yes</t>
    <phoneticPr fontId="52" type="noConversion"/>
  </si>
  <si>
    <t>TVT</t>
    <phoneticPr fontId="52" type="noConversion"/>
  </si>
  <si>
    <t>Windows® 7 Professional 32bit / 64bit
Windows® 8/8.1 Pro  64bit                                                                                       Windows® 8/8.1  64bit</t>
    <phoneticPr fontId="52" type="noConversion"/>
  </si>
  <si>
    <t>Sound Pressure Operator Position - 0.5M(LpAm,dBA)
Idle: 26; Operating: 28.
Sound Pressure Bystander Position (LpAm,dBA)
Idle: 25; Operating: 27.</t>
    <phoneticPr fontId="52" type="noConversion"/>
  </si>
  <si>
    <t>Mandatory from Legal: RoHS/WEEE/REACH; ErP.
North America Governmental Purchase Program: Energy Star; EPEAT Gold.
Japan Unique requirement: PC Green Label; Japan Energy Saving Law; e-Standby.
ANZ unique requirement: MEPS.
Others: GreenGuard; TCO.</t>
    <phoneticPr fontId="52" type="noConversion"/>
  </si>
  <si>
    <t>250nits</t>
    <phoneticPr fontId="52" type="noConversion"/>
  </si>
  <si>
    <t>1MP</t>
    <phoneticPr fontId="52" type="noConversion"/>
  </si>
  <si>
    <t>n/a</t>
    <phoneticPr fontId="52" type="noConversion"/>
  </si>
  <si>
    <t>M83z AIO</t>
    <phoneticPr fontId="52" type="noConversion"/>
  </si>
  <si>
    <t>Intel H81</t>
    <phoneticPr fontId="52" type="noConversion"/>
  </si>
  <si>
    <t>(mm)
frame stand: 396 x 540 x 94
monitor stand: 446~556 x 540 x 250
without stand: 386 x540 x 68</t>
    <phoneticPr fontId="52" type="noConversion"/>
  </si>
  <si>
    <t xml:space="preserve">
7.3kg with frame stand
9.2kg with monitor stand
6.8kg without stand</t>
    <phoneticPr fontId="52" type="noConversion"/>
  </si>
  <si>
    <t>21.5"</t>
    <phoneticPr fontId="52" type="noConversion"/>
  </si>
  <si>
    <t>LED</t>
    <phoneticPr fontId="52" type="noConversion"/>
  </si>
  <si>
    <t>1xVGA</t>
    <phoneticPr fontId="52" type="noConversion"/>
  </si>
  <si>
    <r>
      <rPr>
        <sz val="10"/>
        <rFont val="Calibri"/>
        <family val="2"/>
      </rPr>
      <t>(mm)</t>
    </r>
    <r>
      <rPr>
        <sz val="10"/>
        <color rgb="FFFF0000"/>
        <rFont val="Calibri"/>
        <family val="2"/>
      </rPr>
      <t xml:space="preserve">
</t>
    </r>
    <r>
      <rPr>
        <sz val="10"/>
        <rFont val="Calibri"/>
        <family val="2"/>
      </rPr>
      <t>touch with frame stand: 447 x 568 x 93</t>
    </r>
    <r>
      <rPr>
        <sz val="10"/>
        <color rgb="FFFF0000"/>
        <rFont val="Calibri"/>
        <family val="2"/>
      </rPr>
      <t xml:space="preserve">
</t>
    </r>
    <r>
      <rPr>
        <sz val="10"/>
        <rFont val="Calibri"/>
        <family val="2"/>
      </rPr>
      <t>touch with monitor stand: 440~550 X 568 x241
non-touch with frame stand: 447 x 568 x 93
non-touch with monitor stand: 440~550 x 568 x 241</t>
    </r>
    <r>
      <rPr>
        <sz val="10"/>
        <color rgb="FFFF0000"/>
        <rFont val="Calibri"/>
        <family val="2"/>
      </rPr>
      <t xml:space="preserve">
</t>
    </r>
    <r>
      <rPr>
        <sz val="10"/>
        <rFont val="Calibri"/>
        <family val="2"/>
      </rPr>
      <t>touch without stand: 401 x 568 x 68</t>
    </r>
    <r>
      <rPr>
        <sz val="10"/>
        <color rgb="FFFF0000"/>
        <rFont val="Calibri"/>
        <family val="2"/>
      </rPr>
      <t xml:space="preserve">
</t>
    </r>
    <r>
      <rPr>
        <sz val="10"/>
        <rFont val="Calibri"/>
        <family val="2"/>
      </rPr>
      <t>non-touch without stand: 401 x 568 x 67</t>
    </r>
    <r>
      <rPr>
        <sz val="10"/>
        <color rgb="FFFF0000"/>
        <rFont val="Calibri"/>
        <family val="2"/>
      </rPr>
      <t xml:space="preserve">
</t>
    </r>
  </si>
  <si>
    <r>
      <rPr>
        <sz val="10"/>
        <rFont val="Calibri"/>
        <family val="2"/>
      </rPr>
      <t>12.0kg with touch and frame stand</t>
    </r>
    <r>
      <rPr>
        <sz val="10"/>
        <color rgb="FFFF0000"/>
        <rFont val="Calibri"/>
        <family val="2"/>
      </rPr>
      <t xml:space="preserve">
</t>
    </r>
    <r>
      <rPr>
        <sz val="10"/>
        <rFont val="Calibri"/>
        <family val="2"/>
      </rPr>
      <t>13.1kg with touch and monitor stand</t>
    </r>
    <r>
      <rPr>
        <sz val="10"/>
        <color rgb="FFFF0000"/>
        <rFont val="Calibri"/>
        <family val="2"/>
      </rPr>
      <t xml:space="preserve">
</t>
    </r>
    <r>
      <rPr>
        <sz val="10"/>
        <rFont val="Calibri"/>
        <family val="2"/>
      </rPr>
      <t>10.4kg non-touch with frame stand
11.6kg non-touch with monitor stand</t>
    </r>
    <r>
      <rPr>
        <sz val="10"/>
        <color rgb="FFFF0000"/>
        <rFont val="Calibri"/>
        <family val="2"/>
      </rPr>
      <t xml:space="preserve">
</t>
    </r>
    <r>
      <rPr>
        <sz val="10"/>
        <rFont val="Calibri"/>
        <family val="2"/>
      </rPr>
      <t>10.1kg touch without stand</t>
    </r>
    <r>
      <rPr>
        <sz val="10"/>
        <color rgb="FFFF0000"/>
        <rFont val="Calibri"/>
        <family val="2"/>
      </rPr>
      <t xml:space="preserve">
</t>
    </r>
    <r>
      <rPr>
        <sz val="10"/>
        <rFont val="Calibri"/>
        <family val="2"/>
      </rPr>
      <t>8.6kg touch without stand</t>
    </r>
  </si>
  <si>
    <t>150W 85%
180W 92% (23" Touch GPU model only)</t>
    <phoneticPr fontId="52" type="noConversion"/>
  </si>
  <si>
    <t>2 x 2</t>
    <phoneticPr fontId="52" type="noConversion"/>
  </si>
  <si>
    <t>1 mini PCIe
1 mSATA</t>
    <phoneticPr fontId="52" type="noConversion"/>
  </si>
  <si>
    <t>Yes
1 for mic &amp; headphone combo
1 for mic</t>
    <phoneticPr fontId="52" type="noConversion"/>
  </si>
  <si>
    <t>Sound Pressure Operator Position - 0.5M(LpAm,dBA)
Idle: 24; Operating: 26.
Sound Pressure Bystander Position (LpAm,dBA)
Idle: 22; Operating: 24.</t>
    <phoneticPr fontId="52" type="noConversion"/>
  </si>
  <si>
    <t>Mandatory from Legal: RoHS/WEEE/REACH; ErP.
North America Governmental Purchase Program: Energy Star; EPEAT Gold.
Japan Unique requirement: PC Green Label; Japan Energy Saving Law; e-Standby.
ANZ unique requirement: MEPS.
Others: GreenGuard;ULE; TUV GreenMark; TCO; TCO Edge.</t>
    <phoneticPr fontId="52" type="noConversion"/>
  </si>
  <si>
    <t>WVA w/ LED backlight</t>
    <phoneticPr fontId="52" type="noConversion"/>
  </si>
  <si>
    <t xml:space="preserve">2MP </t>
    <phoneticPr fontId="52" type="noConversion"/>
  </si>
  <si>
    <t>Link to ThinkStation Battlecard vs HP and Dell---&gt;</t>
  </si>
  <si>
    <t>http://ecm.lenovo.com/os/Worldwide/WW%20Competitive%20Information/ThinkStation/ThinkStation%20Battlecard%20P%20series%20Vs%20HP%20and%20Dell.pdf</t>
  </si>
  <si>
    <t>Fingerprint reader, smart card reader, USB ports only on keyboard base.  SCR and FPR being only on the keyboard could make this unsuitable for some customer security requirements. Can support VGA and HDMI through one dongle.  Can support Ethernet through a separate dongle.  HDMI/VGA dongle and Ethernet dongle cannot be used simultaneously. No video out or USB ports on the tablet, only on the keyboard.</t>
  </si>
  <si>
    <t>ProDesk 700 G1 MT</t>
  </si>
  <si>
    <t>6.7 x 14.0 x 13.4 in
170 x 355 x 340 mm</t>
  </si>
  <si>
    <t>14.0 lb / 6.35 kg</t>
  </si>
  <si>
    <t>280W Active PFC
280W 82% Active PFC
280W 87% Active PFC
280W 90% Active PFC</t>
  </si>
  <si>
    <t>4th Gen Intel  Core i3 / i5 (others possible, not listed)</t>
  </si>
  <si>
    <t>Yes (i5)</t>
  </si>
  <si>
    <t>Windows 8 Pro (64-bit), Windows 8 (64-bit)
Windows 7 Professional (32-bit), Windows 7 Professional (64-bit)
Windows 7 Professional (32-bit), Windows 7 Professional (64-bit) (via downgrade from Win 8.1 Pro)
FreeDOS 2.0, Unbuntu Linux (64-bit)</t>
  </si>
  <si>
    <t>Green PC (EPEAT Gold) / ENERGY STAR</t>
  </si>
  <si>
    <t>http://www8.hp.com/h20195/v2/getpdf.aspx/c04362562.pdf?ver=3</t>
  </si>
  <si>
    <t>ProDesk 700 G1 SFF</t>
  </si>
  <si>
    <t>3.81 lbs / 1.73 kg (3+3 cell) (non-touch)
4.21 lbs / 1.91 kg (3+6 cell) (non-touch)</t>
  </si>
  <si>
    <t>M83 Tiny</t>
  </si>
  <si>
    <t>179 x 34.5 x 182 mm
7.01 x 1.36 x 7.17 in.</t>
  </si>
  <si>
    <t>2.9 lb / 1.3 kg</t>
  </si>
  <si>
    <t>65 watts AC/DC adapter, autosensing, 88% PSU</t>
  </si>
  <si>
    <t>4th Gen Intel  Core i3 / i5 / Core i7, Celeron, Pentium</t>
  </si>
  <si>
    <t>2 (2nd Optional)</t>
  </si>
  <si>
    <t>M53 Tiny</t>
  </si>
  <si>
    <t>On-board</t>
  </si>
  <si>
    <t>Intel Celeron, Pentium</t>
  </si>
  <si>
    <t>1600-MHz SODIMM DDR3</t>
    <phoneticPr fontId="0" type="noConversion"/>
  </si>
  <si>
    <t xml:space="preserve">SATA 3Gb/s </t>
  </si>
  <si>
    <t>2 front (1xUSB 2.0, 1xUSB 3.0 always on) / 3 rear USB 2.0</t>
  </si>
  <si>
    <t xml:space="preserve">Power-on via Keyboard. </t>
  </si>
  <si>
    <t>Optiplex 9020 Micro</t>
  </si>
  <si>
    <t>7.17 x 1.4 x 6.93 in.
182 x 36 x 176 mm</t>
  </si>
  <si>
    <t>2.82lb / 1.28kg</t>
  </si>
  <si>
    <t>Standard 65W adaptor. Minimum Efficiency &gt;87%, ENERGY STAR compliant.</t>
  </si>
  <si>
    <t>Intel HD 4600</t>
  </si>
  <si>
    <t>Optional External</t>
  </si>
  <si>
    <t>6 - 4 x USB 3.0 (2 front / 2 rear)
2 x USB 2.0 (rear)</t>
  </si>
  <si>
    <t>Windows 8.1 64 bit
Windows 8.1 Pro 64 bit
Windows 7 Professional SP1 32 bit
Windows 7 Professional SP1 64 bit
Windows 8.1 Pro 64 bit Downgrade
Ubuntu® (select countries)</t>
  </si>
  <si>
    <t>Optional (AC)</t>
  </si>
  <si>
    <t>Optiplex 3020 Micro</t>
  </si>
  <si>
    <t>2.82lb / 1.28 kg</t>
  </si>
  <si>
    <t>Standard 65W adaptor. Minimum Efficiency &gt;87%</t>
  </si>
  <si>
    <t>4th Gen Intel  Core i5 / Core i3 Dual Core, Pentium, Celeron</t>
  </si>
  <si>
    <t>2 Optional</t>
  </si>
  <si>
    <t>6 - 2 x USB 3.0 (1 front / 1 rear)
4 x USB 2.0 (1 front, 3 rear)</t>
  </si>
  <si>
    <t>Windows 8.1 Standard 64 bit
Windows 8.1 Pro 64 bit
Windows 7 Professional SP1 32 bit
Windows 7 Professional SP1 64 bit
Windows 8.1 Pro 64 bit Downgrade
Ubuntu® (select countries)</t>
  </si>
  <si>
    <t>Yes (Optional) (AC)</t>
  </si>
  <si>
    <t>EliteDesk 800 G1 Mini</t>
  </si>
  <si>
    <t>6.9 x 1.3 x 7 in
175 x 34 x 177 mm</t>
  </si>
  <si>
    <t>External</t>
  </si>
  <si>
    <t>ProDesk 600 G1 Mini</t>
  </si>
  <si>
    <t>ProdDesk 400 G1 Mini</t>
  </si>
  <si>
    <t>Intel H81 Express</t>
  </si>
  <si>
    <t>2 front (3.0), 4 rear (2.0)</t>
  </si>
  <si>
    <t>Windows 8.1 Pro for Education 64
Windows 8.1 Pro 64
Windows 8.1 64
Windows 8.1 with Bing 64
Windows 7 Professional 64
Windows 7 Professional 32
Windows 7 Professional 64 (available through downgrade rights from Windows 8.1 Pro)
Windows 7 Professional 32 (available through downgrade rights from Windows 8.1 Pro)
SUSE Linux Enterprise Desktop 11 FreeDOS 2.0</t>
  </si>
  <si>
    <t>ProDesk 260 G1 Mini</t>
  </si>
  <si>
    <t>6.9 x 1.3 x 7 in
175 x 34 x 177  mm</t>
  </si>
  <si>
    <t>1.6lb / 0.7 kg</t>
  </si>
  <si>
    <t>65 W 89% efficient, active PFC (external)</t>
  </si>
  <si>
    <t>SATA (not listed)</t>
  </si>
  <si>
    <t>No (external expansion)</t>
  </si>
  <si>
    <t>2 front (3.0), 4 rear (2x3.0, 2x2.0)</t>
  </si>
  <si>
    <t>Windows 8.1 Pro 64
Windows 8.1 Pro for Education 64
Windows 8.1 with Bing 64
Windows 8.1 64
Windows 7 Professional 64 (available through downgrade rights from Windows 8.1 Pro)
Windows 7 Professional 64
Windows 7 Professional 32
FreeDOS 2.0</t>
  </si>
  <si>
    <t>Reivew Tiny Competitive Package for details on HP mounting options: 
http://ecm.lenovo.com/os/Worldwide/WW%20Competitive%20Information/ThinkCentre</t>
  </si>
  <si>
    <t>HP Spectre x360</t>
  </si>
  <si>
    <t>TP Yoga</t>
  </si>
  <si>
    <t xml:space="preserve">FHD 1920x1080 IPS </t>
  </si>
  <si>
    <t>3.26lbs / 1479g</t>
  </si>
  <si>
    <t>12.79 x 8.6 x 0.63 in
325 x 218 x 16 mm</t>
  </si>
  <si>
    <t>LPDDR3-1600 SDRAM</t>
  </si>
  <si>
    <t>http://store.hp.com/webapp/wcs/stores/servlet/us/en/mdp/Laptops/spectre-x360-211501--1</t>
  </si>
  <si>
    <t>56Wh (12:30)</t>
  </si>
  <si>
    <t>Full HD</t>
  </si>
  <si>
    <t>Toshiba Portege Z30</t>
  </si>
  <si>
    <t>2.6lbs / 1.2kg</t>
  </si>
  <si>
    <t>12.44” x 8.94” x 0.55”/0.70”
316 x 227 x 13.9/17.9mm</t>
  </si>
  <si>
    <t>5th Gen i3, i5, i7</t>
  </si>
  <si>
    <t>Mg Alloy</t>
  </si>
  <si>
    <t>4 cell 52Wh (10:00)</t>
  </si>
  <si>
    <t xml:space="preserve">13.3" screen rather than the 14" of the X1C, so direct weight comparisons are not valid.  Vs X1C, the Z30 does not have WWAN, Mil-Spec testing, or lay-flat screen.  Single solution (port rep) for docking vs 2x OneLink options for X1C.  </t>
  </si>
  <si>
    <t>HD 1366x768 Anti-Glare (??? nits)
FHD 1920x1080 Anti-Glare (300 nits) (Touch Optional)</t>
  </si>
  <si>
    <t>Portege Z30</t>
  </si>
  <si>
    <t>Dell and HP</t>
  </si>
  <si>
    <t>ProDesk 400 G2 MT</t>
  </si>
  <si>
    <t>ProDesk 400 G2 SFF</t>
  </si>
  <si>
    <t>13.976 x 6.49 x 14.126 in
355 x 165 x 358.8 mm</t>
  </si>
  <si>
    <t>14.33 lb / 6.5 kg</t>
  </si>
  <si>
    <t>13.01 lb / 5.905 kg</t>
  </si>
  <si>
    <t>25db</t>
  </si>
  <si>
    <t>1 0 3.5"</t>
  </si>
  <si>
    <t>Integrated 10M/100M/1000M Gigabit Ethernet (Realtek RTL8151GH-CG GbE LOM)</t>
  </si>
  <si>
    <t>6 or 8 - 2xUSB 3.0 (front), 4 or 6 USB 2.0 (rear)</t>
  </si>
  <si>
    <t>8 - 2x USB 3.0 (front), 6x USB 2.0 (2 front / 4 rear)</t>
  </si>
  <si>
    <t>1 - Select models</t>
  </si>
  <si>
    <t>DVI-D models have 2 less USB ports</t>
  </si>
  <si>
    <t>Windows 8.1 Pro (64-bit)*
Windows 8.1 (64-bit)*
Windows 7 Ultimate (32-bit)*
Windows 7 Ultimate (64-bit)*
Windows 7 Professional (32-bit)*
Windows 7 Professional (64-bit)*
Windows 7 Professional (32-bit) (available through downgrade rights from Windows 8.1 Pro)**
Windows 7 Professional (64-bit) (available through downgrade rights from Windows 8.1 Pro)**
Windows 7 Home Premium (32-bit)*
Windows 7 Home Premium (64-bit)*
Windows 7 Home Basic (32-bit)*
FreeDOS 2.0</t>
  </si>
  <si>
    <t>HP Management Tools</t>
  </si>
  <si>
    <t>EPEAT Gold
ENERGY STAR 6</t>
  </si>
  <si>
    <t>ProDesk 405 G2 MT</t>
  </si>
  <si>
    <t>6 - 2x USB 3.0 (front), 4x USB 2.0 (rear)</t>
  </si>
  <si>
    <t>1 (optional)</t>
  </si>
  <si>
    <t>AMD Radeon HD integrated:
Radeon™ HD 8400 Discrete-Class Graphics (with AMD Quad-Core A8 APU)
Radeon™ HD 8330 Discrete-Class Graphics (with AMD Quad-core A4 APU)
Radeon™ HD 8240 Discrete-Class Graphics (with AMD Dual-core E1 APU)
Optional Discrete Graphics</t>
  </si>
  <si>
    <t>Windows 8.1 Pro (64-bit)*
Windows 8.1 (64-bit)*
Windows 7 Professional (32-bit)**
Windows 7 Professional (64-bit)**
Windows 7 Professional (32-bit) (available through downgrade rights from Windows 8.1 Pro)***
Windows 7 Professional (64-bit) (available through downgrade rights from Windows 8.1 Pro)***
FreeDOS 2.0</t>
  </si>
  <si>
    <t>15.75 lb / 7.2 kg</t>
  </si>
  <si>
    <t>14.05 x 7.2 x 15.82 in
357 X 182.88 X 402 mm</t>
  </si>
  <si>
    <t>180 active PFC up to 85% / Estar6 option</t>
  </si>
  <si>
    <t xml:space="preserve">240W active PFC up to 85% </t>
  </si>
  <si>
    <t>300W &amp; 180 active PFC up to 85% / Estar 6 option</t>
  </si>
  <si>
    <t>AMD A8/A4 Quad-core, AMD E1 dual core</t>
  </si>
  <si>
    <t>280 G1</t>
  </si>
  <si>
    <t>M53</t>
  </si>
  <si>
    <t>13.97 x 6.49 x 14.12 in
355 x 165 x 359 mm</t>
  </si>
  <si>
    <t>15.51 lb / 7.05 kg</t>
  </si>
  <si>
    <t>180W standard efficiency</t>
  </si>
  <si>
    <t>1x 3.5", 1x 2.5"</t>
  </si>
  <si>
    <t>8 - 6x USB 2.0 (2 front), 2x USB 3.0</t>
  </si>
  <si>
    <t>Windows 8.1 Pro 64 1
Windows 8.1 Pro for Education 64 1
Windows 8.1 64 1 Windows 7 Professional 64 (available through downgrade rights from Windows 8.1 Pro 64) 2 Windows 7 Professional 64
(National Academic) 1
Ubuntu Linux 64 FreeDOS 2.0</t>
  </si>
  <si>
    <t>http://h20564.www2.hp.com/hpsc/doc/public/display?docLocale=en_US&amp;docId=emr_na-c04465453</t>
  </si>
  <si>
    <t>ProDesk 490 G1</t>
  </si>
  <si>
    <t>Intel H87</t>
  </si>
  <si>
    <t>15.75 lb /  7.2 kg</t>
  </si>
  <si>
    <t>300W active PFC (80 Plus Bronze 85% option)</t>
  </si>
  <si>
    <t>1 (+1 optional)</t>
  </si>
  <si>
    <t>Windows 8.1 Pro (64-bit)*
Windows 8.1 Pro for Education (64-bit)*
Windows 8.1 (64-bit)*
Windows 8.1 with Bing (64-bit)*
Windows 7 Ultimate (32-bit)**
Windows 7 Ultimate (64-bit)**
Windows 7 Professional (32-bit)**
Windows 7 Professional (64-bit)**
Windows 7 Professional (32-bit) (available through downgrade rights from Windows 8.1 Pro)***
Windows 7 Professional (64-bit) (available through downgrade rights from Windows 8.1 Pro)***
Windows 7 Home Premium (32-bit)**
Windows 7 Home Premium (64-bit)**
Windows 7 Home Basic (32-bit)**
FreeDOS 2.0
Novell SUSE Linux Enterprise Desktop 11</t>
  </si>
  <si>
    <t>1x VGA, 1x DP, 1x DVI</t>
  </si>
  <si>
    <t>EliteDesk 705 G1 Mini</t>
  </si>
  <si>
    <t>AMD D4</t>
  </si>
  <si>
    <t>1.3 x 6.9 x 7 in
34 x 175 x 177 mm</t>
  </si>
  <si>
    <t>AMD A10 PRO-7800B APU w/ Radeon R7 Graphics ; AMD A8 PRO-7600B APU with Radeon R7 Graphics, AMD A6 PRO-7400B APU (Dual core) with Radeon R5 Graphics; AMD A4 PRO-7350B APU with Radeon R5 Graphics</t>
  </si>
  <si>
    <t>Windows 8.1 Pro 64 1
Windows 8.1 64 1
Windows 7 Professional 32 1
Windows 7 Professional 64 1
Windows 7 Professional 32 (available through downgrade rights from Windows 8.1 Pro) 2
Windows 7 Professional 64 (available through downgrade rights from Windows 8.1 Pro) 2
Ubuntu Linux 64
FreeDOS 2.0</t>
  </si>
  <si>
    <t>Energy star</t>
  </si>
  <si>
    <t>EliteDesk 705 G1 MT</t>
  </si>
  <si>
    <t>EliteDesk 705 G1 SFF</t>
  </si>
  <si>
    <t>Windows 8.1 Pro (64-bit)
Windows 8.1 (64-bit)
Windows 7 Professional (32-bit)
Windows 7 Professional (64-bit)
Windows 7 Professional (32-bit) (available through downgrade rights from Windows 8.1 Pro)
Windows 7 Professional (64-bit) (available through downgrade rights from Windows 8.1 Pro)
FreeDOS 2.0
Ubuntu Linux (64-bit)</t>
  </si>
  <si>
    <t>AMD A10/A8 Quad-Core, AMD A6/A4 Dual Core</t>
  </si>
  <si>
    <t>AMD HD Intergrated
Optional Discrete Graphics</t>
  </si>
  <si>
    <t>3.95 x 13.3 x 14.9 in
100 x 338 x 380 mm</t>
  </si>
  <si>
    <t>240W Active PFC
80 PLUS  Gold, Platinum options (91/93 efficiency)</t>
  </si>
  <si>
    <t>280W Active PFC
80 PLUS Bronze, Gold, Platinum options (85/91/93 efficiency)</t>
  </si>
  <si>
    <t>EliteOne 705 G1 AIO</t>
  </si>
  <si>
    <t>17.2 x 22 x 6  in
437 x 560 x 153 mm
(With basic stand)</t>
  </si>
  <si>
    <t>22.2 lb / 10.06 kg</t>
  </si>
  <si>
    <t>200W Active PFC, 93% efficient</t>
  </si>
  <si>
    <t>Windows 8.1 Pro 64 
Windows 8.1 64 
Windows 7 Professional 32 
Windows 7 Professional 64 
Windows 7 Professional 32 (available through downgrade rights from Windows 8.1 Pro)
Windows 7 Professional 64 (available through downgrade rights from Windows 8.1 Pro)
Ubuntu Linux 64
FreeDOS 2.0</t>
  </si>
  <si>
    <t>m.2</t>
  </si>
  <si>
    <t>Optiplex 9030 AIO</t>
  </si>
  <si>
    <t>15 x 22.4 x 2.4 in
381 x 568 x 60 mm (non-touch w/out stand)
15 x 22.3 x 2.3 in
381 x 568 x 59m (touch w/out stand)</t>
  </si>
  <si>
    <t>31.8 lb / 14.4 kg (non-touch with stand)
36.4 lb / 16.5 kg (touch with stand)</t>
  </si>
  <si>
    <t>180W 80 PLUS bronze - 85%</t>
  </si>
  <si>
    <t>2 - 2.5"</t>
  </si>
  <si>
    <t>8 - 6x USB 3.0 (2 side/4 rear), 3x USB 2.0 (2 rear) + 3 USB 2.0 internal</t>
  </si>
  <si>
    <t>Microsoft® Windows 8.1 Standard 64-bit, Microsoft® Windows 8.1 Pro 64-bit
Microsoft® Windows 8.1 Pro Downgrade to Windows 7 Professional
Microsoft® Windows 7 Professional SP1 (32/64 bit)</t>
  </si>
  <si>
    <t>EPEAT (level not listed)
ENERGY STAR 6</t>
  </si>
  <si>
    <t>2MP w/ cover</t>
  </si>
  <si>
    <t>HDMI / DP</t>
  </si>
  <si>
    <t>Optiplex 3030 AIO</t>
  </si>
  <si>
    <t>12.9 x 19.2 x 2.6 in 
328 x 489 x 67 mm (non-touch without stand)
12.9 x 19.2 x 2.5 in.
328 x 489 x 66 mm (Touch without stand)</t>
  </si>
  <si>
    <t xml:space="preserve">17.2 lb / 7.83 kg (non-touch with stand)
18.7lb / 7.18 kg (touch with stand)
</t>
  </si>
  <si>
    <t>i3/i5 - Intel® HD Graphics
Celeron/Pentium - AMD
Radeon R5 A240</t>
  </si>
  <si>
    <t>6 - 2x USB 3.0 (side, 4x USB 2.0 (rear)</t>
  </si>
  <si>
    <t>Microsoft® Windows 8.1 Standard 64-bit, Microsoft ® Windows 8.1 Pro 64-bit
Microsoft® Windows 7® Home Basic SP1 (32/ 64 bit), Microsoft® Windows 7® Home
Premium SP1 (32/64 bit), Microsoft® Windows 7® Professional SP1 (32/64 bit), Microsoft®
Windows 7® Ultimate SP1 (32/64 bit) Ubuntu®</t>
  </si>
  <si>
    <t>Energy Stat 6</t>
  </si>
  <si>
    <t>Optional capacitive</t>
  </si>
  <si>
    <t>1MP w/ slide</t>
  </si>
  <si>
    <t>E73z</t>
  </si>
  <si>
    <t>H81</t>
  </si>
  <si>
    <t>15.9 x 19.9 x 6.89 in
406 mm x 506 mm x 175 mm (with stand)</t>
  </si>
  <si>
    <t>18.76 lb / 8.51 kg</t>
  </si>
  <si>
    <t>150W 80%</t>
  </si>
  <si>
    <t>6 - 2x USB 3.0 (side), 4x USB 2.0 (rear)</t>
  </si>
  <si>
    <t>Energ y Star 5.2, EPEAT® Silver, and EuP 2013</t>
  </si>
  <si>
    <t>Windows 8
Windows 8 Pro
Windows 8 Single Language
Windows 8 中文版 64 bit (Limited
distribution for China) Windows 7 Home Basic 32
Windows 7 Home Premium 32
Windows 7 Home Premium 64
Windows 7 Professional 32
Windows 7 Professional 64
Windows 7 Ultimate 32
Windows 7 Ultimate 64</t>
  </si>
  <si>
    <t xml:space="preserve">Yes  </t>
  </si>
  <si>
    <t>1MP</t>
  </si>
  <si>
    <t>M79 MT</t>
  </si>
  <si>
    <t>M79 SFF</t>
  </si>
  <si>
    <t>AMD A78</t>
  </si>
  <si>
    <t>Minitowor</t>
  </si>
  <si>
    <t>388mm X 160mm X 422 mm
15.3 X 6.3 X 16.6 in  (with handle)</t>
  </si>
  <si>
    <t>101mm X 335mm X 382 mm
3.9 X 13.2 X 15.0 in</t>
  </si>
  <si>
    <t>14.6 lb / 6.6 kg (max)</t>
  </si>
  <si>
    <t>20.7 lb / 9.4 kg (max)</t>
  </si>
  <si>
    <t>180W
280W
280W 85%</t>
  </si>
  <si>
    <t>180W
240W
240W 85%</t>
  </si>
  <si>
    <t>AMD A4-6300b/A6-6400B/A8-6500B/ A6 PRO-7400B/A8 PRO-7600B</t>
  </si>
  <si>
    <t>AMD Radeon Integrated (discrete optional)</t>
  </si>
  <si>
    <t>6 - 4x USB 2.0 (2 front/rear), 2x USB 3.0 (rear)
(2 optional USB 2.0)</t>
  </si>
  <si>
    <t>Windows 7 Professional 32bit
Windows 7 Professional 64 bit
Windows 7 Home Premium 64bit
Windows 7 Home Premium 32bit
Windows 7 Home Basic 32bit
Win8.1 64
Win8.1 pro 64
Windows 8.1 Pro64 DownGrade Windows 7 Pro64
Windows 8.1 Pro64 DownGrade Windows 7 Pro32
DOS</t>
  </si>
  <si>
    <t>EPEAT GOLD / ENERGY STAR 6 / GREENGUARD, RoHS, EnergyWise</t>
  </si>
  <si>
    <t>1 VGA / 1 DP</t>
  </si>
  <si>
    <t>Yes (2nd optional)</t>
  </si>
  <si>
    <t>Optional FireWire PCIe adapter, 1394a-2000, 400Mbps, two 6-pin ports on rear</t>
  </si>
  <si>
    <t>--- 2014-2015 Products ---</t>
  </si>
  <si>
    <r>
      <rPr>
        <u/>
        <sz val="10"/>
        <rFont val="Calibri"/>
        <family val="2"/>
        <scheme val="minor"/>
      </rPr>
      <t>UDIMM (ECC)</t>
    </r>
    <r>
      <rPr>
        <sz val="10"/>
        <rFont val="Calibri"/>
        <family val="2"/>
        <scheme val="minor"/>
      </rPr>
      <t xml:space="preserve">
4GB / 8GB 1600-MHz DDR3
</t>
    </r>
    <r>
      <rPr>
        <u/>
        <sz val="10"/>
        <rFont val="Calibri"/>
        <family val="2"/>
        <scheme val="minor"/>
      </rPr>
      <t>UDIMM (non-ECC)</t>
    </r>
    <r>
      <rPr>
        <sz val="10"/>
        <rFont val="Calibri"/>
        <family val="2"/>
        <scheme val="minor"/>
      </rPr>
      <t xml:space="preserve">
2GB / 4GB / 8GB 1600-MHz DDR3  </t>
    </r>
  </si>
  <si>
    <r>
      <rPr>
        <u/>
        <sz val="10"/>
        <rFont val="Calibri"/>
        <family val="2"/>
        <scheme val="minor"/>
      </rPr>
      <t>3.5" SATA (6Gb/s) 7200rpm</t>
    </r>
    <r>
      <rPr>
        <sz val="10"/>
        <rFont val="Calibri"/>
        <family val="2"/>
        <scheme val="minor"/>
      </rPr>
      <t xml:space="preserve">
   500GB/1TB/2TB/3TB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t>
    </r>
  </si>
  <si>
    <t>ThinkStation P500</t>
  </si>
  <si>
    <t>Intel C612</t>
  </si>
  <si>
    <t>440mm H x 175mm W x 470mm D (chassis only)
446mm H x 175mm W x 485mm D (with rear handle &amp; feet)</t>
  </si>
  <si>
    <t>36L</t>
  </si>
  <si>
    <t>28.66lbs</t>
  </si>
  <si>
    <t>490 watt 90% efficient tool-less
650 watt 92% efficient tool-less
850 watt 92% efficient tool-less</t>
  </si>
  <si>
    <t>1x Intel Haswell Xeon E5 - 16xx and 26xx Processors</t>
  </si>
  <si>
    <r>
      <rPr>
        <u/>
        <sz val="10"/>
        <rFont val="Calibri"/>
        <family val="2"/>
        <scheme val="minor"/>
      </rPr>
      <t>RDIMM (ECC)</t>
    </r>
    <r>
      <rPr>
        <sz val="10"/>
        <rFont val="Calibri"/>
        <family val="2"/>
        <scheme val="minor"/>
      </rPr>
      <t xml:space="preserve">
4GB / 8GB / 16GB 2133-MHz DDR4
</t>
    </r>
    <r>
      <rPr>
        <u/>
        <sz val="10"/>
        <rFont val="Calibri"/>
        <family val="2"/>
        <scheme val="minor"/>
      </rPr>
      <t>LRDIMM (ECC)</t>
    </r>
    <r>
      <rPr>
        <sz val="10"/>
        <rFont val="Calibri"/>
        <family val="2"/>
        <scheme val="minor"/>
      </rPr>
      <t xml:space="preserve">
32GB / 64GB 2133-MHz DDR4  </t>
    </r>
  </si>
  <si>
    <r>
      <rPr>
        <u/>
        <sz val="10"/>
        <rFont val="Calibri"/>
        <family val="2"/>
        <scheme val="minor"/>
      </rPr>
      <t>3.5" SATA (6Gb/s) 7200rpm</t>
    </r>
    <r>
      <rPr>
        <sz val="10"/>
        <rFont val="Calibri"/>
        <family val="2"/>
        <scheme val="minor"/>
      </rPr>
      <t xml:space="preserve">
   500GB/1TB/2TB/3TB/4TB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128GB/180GB/240GB/25GB/480GB/512GB/1TB
</t>
    </r>
    <r>
      <rPr>
        <u/>
        <sz val="10"/>
        <rFont val="Calibri"/>
        <family val="2"/>
        <scheme val="minor"/>
      </rPr>
      <t xml:space="preserve">2.5" SAS (12Gb/s)
</t>
    </r>
    <r>
      <rPr>
        <sz val="10"/>
        <rFont val="Calibri"/>
        <family val="2"/>
        <scheme val="minor"/>
      </rPr>
      <t xml:space="preserve">300GB/600GB/900GB/1.2TB
</t>
    </r>
    <r>
      <rPr>
        <u/>
        <sz val="10"/>
        <rFont val="Calibri"/>
        <family val="2"/>
        <scheme val="minor"/>
      </rPr>
      <t xml:space="preserve">M.2 PCIe SSD
</t>
    </r>
    <r>
      <rPr>
        <sz val="10"/>
        <rFont val="Calibri"/>
        <family val="2"/>
        <scheme val="minor"/>
      </rPr>
      <t>256GB/512GB</t>
    </r>
  </si>
  <si>
    <t>RAID 0, 1 , 5, 10</t>
  </si>
  <si>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K420/K620/K2000D/K2200/K4200/K5200/K6000/M6000</t>
    </r>
  </si>
  <si>
    <t>2 FLEX Bay</t>
  </si>
  <si>
    <t>4 Internal (8 Drives with Blind Connect)  + 2 FLEX BAYs + 1 FLEX Connector for 1xM.2</t>
  </si>
  <si>
    <t>2 (1 x16 Mechanical)</t>
  </si>
  <si>
    <t>2 (1 x16 Mechanical</t>
  </si>
  <si>
    <t xml:space="preserve">4 Rear USB 2.0
4 Front USB 3.0
4 Rear USB 3.0
</t>
  </si>
  <si>
    <t>ThinkStation P700</t>
  </si>
  <si>
    <t>2x Intel Haswell Xeon E5 - 26xx Processors</t>
  </si>
  <si>
    <t>4 Internal (8 Drives with Blind Connect)  + 2 FLEX BAYs + 1 FLEX Connector for 2xM.2</t>
  </si>
  <si>
    <t>ThinkStation P900</t>
  </si>
  <si>
    <t>440mm H x 200mm W x 620mm D (chassis only)
446mm H x 200mm W x 620mm D (with rear handle &amp; feet)</t>
  </si>
  <si>
    <t>71.3lbs</t>
  </si>
  <si>
    <t xml:space="preserve">1300W 92% Efficient tooless </t>
  </si>
  <si>
    <t>1TB</t>
  </si>
  <si>
    <t>3 FLEX Bay</t>
  </si>
  <si>
    <t>4 Internal (8 Drives with Blind Connect)  + 3 FLEX BAYs + 2 FLEX Connector for 4xM.2</t>
  </si>
  <si>
    <t>2 (Open Ended)</t>
  </si>
  <si>
    <t>HP Z230</t>
  </si>
  <si>
    <t>ThinkStation P300</t>
  </si>
  <si>
    <t>Tower - 399mm 
x 170mm x 442mm (15.7 x 6.7 x 17.4 in)
SFF - 15.7 x 6.7 x 17.4 in (39.93 x 17.04 x 44.25 cm)</t>
  </si>
  <si>
    <t>30L/12.8L</t>
  </si>
  <si>
    <t>Tower - 26.6lb
SFF - 21.1LB 11.8kg)</t>
  </si>
  <si>
    <t xml:space="preserve">Tower
400W 92% Efficiency 
SFF 
240W 92% Efficient </t>
  </si>
  <si>
    <t>1x Intel Haswell Processors
Xeon E3-1200 v3
Core i3, i5, i7
Pentium</t>
  </si>
  <si>
    <r>
      <rPr>
        <u/>
        <sz val="10"/>
        <rFont val="Calibri"/>
        <family val="2"/>
        <scheme val="minor"/>
      </rPr>
      <t>3.5" SATA (6Gb/s) 7200rpm</t>
    </r>
    <r>
      <rPr>
        <sz val="10"/>
        <rFont val="Calibri"/>
        <family val="2"/>
        <scheme val="minor"/>
      </rPr>
      <t xml:space="preserve">
   500GB/1TB/2TB/3TB /4TB 
</t>
    </r>
    <r>
      <rPr>
        <u/>
        <sz val="10"/>
        <rFont val="Calibri"/>
        <family val="2"/>
        <scheme val="minor"/>
      </rPr>
      <t>3.5" SATA Hybrid</t>
    </r>
    <r>
      <rPr>
        <sz val="10"/>
        <rFont val="Calibri"/>
        <family val="2"/>
        <scheme val="minor"/>
      </rPr>
      <t xml:space="preserve">   
1TB
</t>
    </r>
    <r>
      <rPr>
        <u/>
        <sz val="10"/>
        <rFont val="Calibri"/>
        <family val="2"/>
        <scheme val="minor"/>
      </rPr>
      <t>2.5" SSD (6Gb/s):</t>
    </r>
    <r>
      <rPr>
        <sz val="10"/>
        <rFont val="Calibri"/>
        <family val="2"/>
        <scheme val="minor"/>
      </rPr>
      <t xml:space="preserve">   128GB/180GB/240GB/25GB/480GB/512GB
</t>
    </r>
    <r>
      <rPr>
        <u/>
        <sz val="10"/>
        <rFont val="Calibri"/>
        <family val="2"/>
        <scheme val="minor"/>
      </rPr>
      <t>M.2 PCIe via AIC
256GB/512GB</t>
    </r>
  </si>
  <si>
    <t xml:space="preserve">RAID 0, 1 </t>
  </si>
  <si>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K420/K620/K200/K2200
AMD
W2100/W5100/W7000</t>
    </r>
  </si>
  <si>
    <t>1 Slim External</t>
  </si>
  <si>
    <t>Tower:
2x 3.5" + 1x 2.5"
SFF:
1 3.5" + 1 2.5" (SSD only)</t>
  </si>
  <si>
    <t>14 in 1 (Optional)</t>
  </si>
  <si>
    <t>2 PCIe Gen2 (1 is x4 Mechanical)</t>
  </si>
  <si>
    <t>1 Standard +1 Optional</t>
  </si>
  <si>
    <t>2 Front USB 3.0
2 Front USB 2.0
2 Rear USB 3.0
4 Rear USB 2.0
1 Internal USB 3.0
3 Internal USB 2.0</t>
  </si>
  <si>
    <t>1 Tower</t>
  </si>
  <si>
    <t>Towwer 2
SFF 3</t>
  </si>
  <si>
    <t>TPM V1.2</t>
  </si>
  <si>
    <t>Some CPUs</t>
  </si>
  <si>
    <t xml:space="preserve">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t>
  </si>
  <si>
    <t>HP Z440</t>
  </si>
  <si>
    <t>H: 17.0”  [431.8mm]
W: 6.65” [168.91mm]
D: 17.5”  [444.7mm] (measured to the rear of service panel)</t>
  </si>
  <si>
    <t>17.5 kg (38.5 lbs.)</t>
  </si>
  <si>
    <t>700W 90% Efficient
525W 85% Efficient</t>
  </si>
  <si>
    <r>
      <rPr>
        <u/>
        <sz val="10"/>
        <rFont val="Calibri"/>
        <family val="2"/>
        <scheme val="minor"/>
      </rPr>
      <t>RDIMM (ECC)</t>
    </r>
    <r>
      <rPr>
        <sz val="10"/>
        <rFont val="Calibri"/>
        <family val="2"/>
        <scheme val="minor"/>
      </rPr>
      <t xml:space="preserve">
4GB / 8GB / 16GB 2133-MHz DDR4</t>
    </r>
  </si>
  <si>
    <r>
      <rPr>
        <u/>
        <sz val="10"/>
        <rFont val="Calibri"/>
        <family val="2"/>
        <scheme val="minor"/>
      </rPr>
      <t>3.5" SATA (6Gb/s) 7200rpm</t>
    </r>
    <r>
      <rPr>
        <sz val="10"/>
        <rFont val="Calibri"/>
        <family val="2"/>
        <scheme val="minor"/>
      </rPr>
      <t xml:space="preserve">
   500GB/1TB/2TB/3TB/4TB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128GB/180GB/240GB/25GB/480GB/512GB/1TB
</t>
    </r>
    <r>
      <rPr>
        <u/>
        <sz val="10"/>
        <rFont val="Calibri"/>
        <family val="2"/>
        <scheme val="minor"/>
      </rPr>
      <t xml:space="preserve">2.5" SAS (12Gb/s)
</t>
    </r>
    <r>
      <rPr>
        <sz val="10"/>
        <rFont val="Calibri"/>
        <family val="2"/>
        <scheme val="minor"/>
      </rPr>
      <t xml:space="preserve">300GB/600GB/900GB/1.2TB
</t>
    </r>
    <r>
      <rPr>
        <u/>
        <sz val="10"/>
        <rFont val="Calibri"/>
        <family val="2"/>
        <scheme val="minor"/>
      </rPr>
      <t xml:space="preserve">M.2 PCIe SSD via AIC
</t>
    </r>
    <r>
      <rPr>
        <sz val="10"/>
        <rFont val="Calibri"/>
        <family val="2"/>
        <scheme val="minor"/>
      </rPr>
      <t>256GB/512GB</t>
    </r>
  </si>
  <si>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K420/K620/K2200/K4200/k5200/K6000
AMD
W2100/W5100/W7100</t>
    </r>
  </si>
  <si>
    <t>2 Internal +2 External 5.25" via conversion</t>
  </si>
  <si>
    <t>15 in 1 (Optional)</t>
  </si>
  <si>
    <t>1 (Open Ended)</t>
  </si>
  <si>
    <t>1 (open Ended)</t>
  </si>
  <si>
    <t>4 Rear USB 3.0
2 Rear USB 2.0
4 Front USB 3.0
2 Internal USB 2.0</t>
  </si>
  <si>
    <t>HP Z640</t>
  </si>
  <si>
    <t>H: 17.5”  [464.82mm]
W: 6.75” [171.50mm]
D: 18.3”  [444.7mm] (measured to the rear of service panel)</t>
  </si>
  <si>
    <t>21.8 kg (48.0 lbs.)</t>
  </si>
  <si>
    <t xml:space="preserve">925W 90% Efficient </t>
  </si>
  <si>
    <r>
      <rPr>
        <u/>
        <sz val="10"/>
        <rFont val="Calibri"/>
        <family val="2"/>
        <scheme val="minor"/>
      </rPr>
      <t>RDIMM (ECC)</t>
    </r>
    <r>
      <rPr>
        <sz val="10"/>
        <rFont val="Calibri"/>
        <family val="2"/>
        <scheme val="minor"/>
      </rPr>
      <t xml:space="preserve">
4GB / 8GB / 16GB 2133-MHz DDR4
</t>
    </r>
    <r>
      <rPr>
        <u/>
        <sz val="10"/>
        <rFont val="Calibri"/>
        <family val="2"/>
        <scheme val="minor"/>
      </rPr>
      <t>LRDIMM (ECC)</t>
    </r>
    <r>
      <rPr>
        <sz val="10"/>
        <rFont val="Calibri"/>
        <family val="2"/>
        <scheme val="minor"/>
      </rPr>
      <t xml:space="preserve">
32GB  2133-MHz DDR4  </t>
    </r>
  </si>
  <si>
    <t>1 (Single Processor only)</t>
  </si>
  <si>
    <t>HP Z840</t>
  </si>
  <si>
    <t>H: 17.5" [444.5mm]
W: 8.0" [203.2mm]
D: 20.7" [525.8mm] (measured to the rear of service panel)</t>
  </si>
  <si>
    <t>29.2kg (64.3 lbs.)</t>
  </si>
  <si>
    <t xml:space="preserve">4 Internal + 1 5.25" via converter </t>
  </si>
  <si>
    <t>2 With Single CPU</t>
  </si>
  <si>
    <t>2 (Dual CPU Required for any x8 slots)</t>
  </si>
  <si>
    <t xml:space="preserve">3 - 2 with single CPU </t>
  </si>
  <si>
    <t>4 Rear USB 3.0
2 Rear USB 2.0
4 Front USB 3.0
2 Internal USB 2.0
1 Internal USB 3.0</t>
  </si>
  <si>
    <t>Dell Precision T1700</t>
  </si>
  <si>
    <t>Tower 14.7" x 6.89" x 17.13" (360mm x 175mm x 435mm
SFF 11.42" x 3.65" x 12.28" (290mm x 92.6mm x 312mm</t>
  </si>
  <si>
    <t>27/8.4L</t>
  </si>
  <si>
    <t xml:space="preserve">Tower:
365W 90% Efficient
290W 65% Efficient 
SFF:
255W 65% Efficient
255W 90% Efficient </t>
  </si>
  <si>
    <t>3.5" SATA (6Gb/s) 7200rpm Up to 2TB
SATA (6Gb/s) 10Krpm Up to 500GB
SATA (6Gb/s) SSD Up to 512GB</t>
  </si>
  <si>
    <t>N</t>
  </si>
  <si>
    <t>RAID 0, 1 , 5</t>
  </si>
  <si>
    <t>Nvidia NVS:
310/510
Nvidia Quadro
K620/K1200(SFF)/K2200/K4200/K5200
AMD:
W2270/V4900/W5000</t>
  </si>
  <si>
    <t>2x 5.25"</t>
  </si>
  <si>
    <t>Tower: 2
SFF: 1</t>
  </si>
  <si>
    <t>19 in 1 Tower
None in SFF</t>
  </si>
  <si>
    <t>1 Tower Only</t>
  </si>
  <si>
    <t>1 (x16 Mech)</t>
  </si>
  <si>
    <t>2 Front USB 2.0
4 Rear USB 2.0
2 Front USB 3.0
2 Rear USB 3.0</t>
  </si>
  <si>
    <t>Windows 7® Professional 64-bit
Windows 7® Professional 32-bit
Windows 7 Ultimate 32 and 64bit
Windows 8.1® Professional 64-bit
Windows 8.1® 64-bit
RH Linux v6.4
Uvunru 12.04 Linux (China Only)
Red Hat Enterprise Linux 6.4</t>
  </si>
  <si>
    <t>Dell Precision T5810</t>
  </si>
  <si>
    <t>16.30 x 6.79 x 18.54"; 414 x 172.6 x 471mm</t>
  </si>
  <si>
    <t>685W or 425W (90% efficient)</t>
  </si>
  <si>
    <t>3.5" SATA (6Gb/s) 7200rpm Up to 4TB
SAS 10Krpm Up to 1.2
SAS 15K RPM up to 600GB
SATA (6Gb/s) SSD Up to 512GB
SAS SSD up to 400GB
PCIe SSD up to 1.4TB</t>
  </si>
  <si>
    <t>Nvidia NVS:
310/315/510
Nvidia Quadro
K420/K620/K2200/K4200/K5200/K6000/M6000
AMD:
W2100/W4100/W5100/W7100</t>
  </si>
  <si>
    <t>1 integrated + 1x 5.25"</t>
  </si>
  <si>
    <t>3x 3.5" or 4x 2.5"</t>
  </si>
  <si>
    <t>19 in 1 (Optional)</t>
  </si>
  <si>
    <t>3 Front USB 2.0
3 Rear USB 2.0
1 Front USB 3.0
3 Rear USB 3.0</t>
  </si>
  <si>
    <t>Dell Precision T7810</t>
  </si>
  <si>
    <t>16.95 x 8.50 x 20.67"; 438 x 216 x 545mm</t>
  </si>
  <si>
    <t>*25W or 685W 90% Efficient</t>
  </si>
  <si>
    <t>1 (x16 Mechanical)</t>
  </si>
  <si>
    <t>Dell Precision T7910</t>
  </si>
  <si>
    <t>1300W 90% Efficient</t>
  </si>
  <si>
    <t>4x 3.5" or 4x 2.5"</t>
  </si>
  <si>
    <t>2 (+2 with both processors)</t>
  </si>
  <si>
    <t>Up to date July 7, 2015</t>
  </si>
  <si>
    <t>No (up to 2)</t>
  </si>
  <si>
    <t>Backup / Older Competitive Landscape</t>
  </si>
  <si>
    <t>Think Pad 2016 Competition</t>
  </si>
  <si>
    <t xml:space="preserve">The overall Skylake competitive playbook can be found in this folder--&gt;  </t>
  </si>
  <si>
    <t>http://ecm.lenovo.com/os/Worldwide/WW Competitive Information/ThinkPad/Skylake '60' Generation</t>
  </si>
  <si>
    <t>Up to date: March 7, 2016</t>
  </si>
  <si>
    <t>Powered USB A</t>
  </si>
  <si>
    <t>USB-C</t>
  </si>
  <si>
    <t>USB A (2.0 vs 3.0)</t>
  </si>
  <si>
    <t>--- 2016 Products---</t>
  </si>
  <si>
    <t>ThinkPad X1 Carbon (2016)</t>
  </si>
  <si>
    <t>FHD IPS (1920 X 1080) (300 nits)
WQHD IPS (2560 x 1440) (300 nits)</t>
  </si>
  <si>
    <t>2.6lbs / 1.17kg</t>
  </si>
  <si>
    <t>13.11" x 9.02" x 0.59"-0.65"
333mm x 229mm x 14.95-16.45mm</t>
  </si>
  <si>
    <t>4 cell 52Wh Rapid Charge (11:00)</t>
  </si>
  <si>
    <t>6th generation i5, i7</t>
  </si>
  <si>
    <t>Intel® HD Graphics 520</t>
  </si>
  <si>
    <t>On Board</t>
  </si>
  <si>
    <t>LPDDR3
1866Mhz</t>
  </si>
  <si>
    <t>M.2 SSD (SATA, PCIe NVMe)</t>
  </si>
  <si>
    <t>3 USB3.0 (1 Powered)</t>
  </si>
  <si>
    <t>Yes (One Link +)</t>
  </si>
  <si>
    <t>Intel AC vPro
Intel AC non-vPro</t>
  </si>
  <si>
    <t>Sierra 7455
ME906s</t>
  </si>
  <si>
    <t>Carbon Fiber
Super magnesium</t>
  </si>
  <si>
    <t>12 MIL 810-G
Humidity, Low Temp, High Temp, Dust, Vibration, Mechanical Shock, Altitude, Extreme Temps, Solar Radiation, Fungus, Explosive Atmosphere, Vibrations of Shipboard</t>
  </si>
  <si>
    <t>Stereo with Dolby Audio Premium</t>
  </si>
  <si>
    <t>ThinkPad X1 Yoga (2016)</t>
  </si>
  <si>
    <t>2.8lbs / 1.27kg (OLED)
3.0lbs / 1.36kg (non-OLED)</t>
  </si>
  <si>
    <t>13.11" x 9.02" x 0.66"
333mm x 229mm x 16.8mm
0.67" / 16.9 mm (OLED)</t>
  </si>
  <si>
    <t>4 cell 52Wh Rapid Charge (11:00)
4 cell 56Wh Rapid Charge (8:00) (OLED)</t>
  </si>
  <si>
    <t>Onboard chargeable active pen</t>
  </si>
  <si>
    <t>ThinkPad X1 Tablet (2016)</t>
  </si>
  <si>
    <t>12"</t>
  </si>
  <si>
    <t>1.69lbs / 0.767 kg (Tablet)
2.35lbs / 1.07 kg (w/keyboard)</t>
  </si>
  <si>
    <t>11.48" x 8.25" x 0.30"
291 x 209.5 x 8.45 mm (Tablet)
0.52" / 13mm (w/keyboard)</t>
  </si>
  <si>
    <t>2 cell 37Wh (10:00) (Tablet)
+2 cell 23Wh (15:00) (Productivity Module)</t>
  </si>
  <si>
    <t>Intel Core M - m3, m5, m7</t>
  </si>
  <si>
    <t>Intel® HD Graphics 515</t>
  </si>
  <si>
    <t>1 USB 3.0</t>
  </si>
  <si>
    <t>1 USB C - Power in/out
USB 3.1, DP</t>
  </si>
  <si>
    <t>Intel AC 8260</t>
  </si>
  <si>
    <t>2mp Front
8mp Rear</t>
  </si>
  <si>
    <t>ThinkPad Pen Pro Support</t>
  </si>
  <si>
    <t>Ultra Connect Modular Expandability</t>
  </si>
  <si>
    <t>Expansion modules - Productivity, Presenter, Imaging</t>
  </si>
  <si>
    <t>ThinkPad T460s</t>
  </si>
  <si>
    <t>3.0lbs / 1.36kg (Touch and NonTouch)
3.3lbs / 1.50kg (discrete graphics)</t>
  </si>
  <si>
    <t>13.03"x8.93"x.66"-.74"
331mmx226.8mmx16.9-18.8mm</t>
  </si>
  <si>
    <t>3+3 cell 23Wh+26Wh (10:30)</t>
  </si>
  <si>
    <t>6th Gen i5, i7</t>
  </si>
  <si>
    <t>Intel® HD Graphics 520
Nvidia GeForce 930MX</t>
  </si>
  <si>
    <t>DDR4
2133MHz</t>
  </si>
  <si>
    <t>Yes (Bottom)</t>
  </si>
  <si>
    <t>Intel AC vPro
Intel AC non-vPro
ThinkPad AC</t>
  </si>
  <si>
    <t>Hybrid CFRP
Mg-Al alloy</t>
  </si>
  <si>
    <t>ThinkPad T460</t>
  </si>
  <si>
    <t>3.78lbs / 1.72kg (3+3 cell) (non-touch)
4.13lbs / 1.87kg (3+6 cell) (non-touch)</t>
  </si>
  <si>
    <t>3 cell 23Wh Internal
+3 cell 23Wh External (10:24)
+6 cell 48Wh External (15:06)
+6 cell 72Wh External (20:12)</t>
  </si>
  <si>
    <t>Intel® HD Graphics 520
Nvidia GeForce Next Gen</t>
  </si>
  <si>
    <t>DDR3L
1600MHz</t>
  </si>
  <si>
    <t>2.5" HDD/SSD (SATA, PCIe NVMe)</t>
  </si>
  <si>
    <t>Swipe</t>
  </si>
  <si>
    <t>GFRP
GFRP</t>
  </si>
  <si>
    <t>Stereo with Dolby Audio</t>
  </si>
  <si>
    <t>ThinkPad T460p</t>
  </si>
  <si>
    <t>FHD IPS (1920 X 1080) (250 nits)
WQHD IPS (2560 x 1440) (300 nits)</t>
  </si>
  <si>
    <t>3.99lbs / 1.81kg (3 cell)
4.70lbs / 2.13kg (6 cell)</t>
  </si>
  <si>
    <t>13.54" x 9.41" x 0.96"
339mm x 235mm x 24.4mm</t>
  </si>
  <si>
    <t>3 cell 23Wh (4:20)
6 cell 48Wh (8:35)
6 cell 72Wh (13:00)</t>
  </si>
  <si>
    <t>6th Gen i5, i7 Quad Core</t>
  </si>
  <si>
    <t>Intel® HD Graphics 530
Nvidia GeForce 940MX</t>
  </si>
  <si>
    <t>WW PC ABS
Mg-Al alloy</t>
  </si>
  <si>
    <t>ThinkPad T560</t>
  </si>
  <si>
    <t>4.88lbs / 2.22kg (3+3 cell) (non-touch)
5.35lbs / 2.43kg (3+6 cell) (non-touch)</t>
  </si>
  <si>
    <t>14.98" x 10.17" x 0.88"
380.6mm x 258.2mm x 22.45mm</t>
  </si>
  <si>
    <t>3 cell 44Wh Internal
+3 cell 23Wh External (13:12)
+6 cell 48Wh External (80:00)
+6 cell 72Wh External (22:42)</t>
  </si>
  <si>
    <t>Intel® HD Graphics 520
Nvidia GeForce 940MX</t>
  </si>
  <si>
    <t>Sierra 7455/Huawei ME906s</t>
  </si>
  <si>
    <t>Non Touch: GFRP    Touch: Hybrid CFRP
Bottom: GFRP</t>
  </si>
  <si>
    <t>ThinkPad X260</t>
  </si>
  <si>
    <t>HD (1366 X 768) (200 nits)
HD IPS (1366 x 768) (300 nits)
FHD IPS (1920 X 1080) (300 nits)</t>
  </si>
  <si>
    <t>2.94lbs / 1.34kg (3 Cell External only)
3.18lbs / 1.44kg (3+3 cell)
3.51lbs / 1.59kg (3+6 cell)</t>
  </si>
  <si>
    <t>12.03" x 8.21" x 0.80"
305.5mm x 208.5mm x 20.3mm</t>
  </si>
  <si>
    <t>3 cell 23Wh Internal (6:00)
+3 cell 23Wh External (12:00)
+6 cell 48Wh External (18:30)
+6 cell 72Wh External (25:00)</t>
  </si>
  <si>
    <t>6th generation i3, i5, i7</t>
  </si>
  <si>
    <t>ThinkPad Yoga 260</t>
  </si>
  <si>
    <t>2.9lbs / 1.32kg</t>
  </si>
  <si>
    <t>12.2" x 8.66" x 0.7"
309.9mm x 220mm x 17.8mm</t>
  </si>
  <si>
    <t>4 cell 44Wh (10:48)</t>
  </si>
  <si>
    <t>2 USB3.0 (1 Powered)</t>
  </si>
  <si>
    <t>Sierra 7455</t>
  </si>
  <si>
    <t>CF Hybrid
MG Alloy</t>
  </si>
  <si>
    <t>ThinkPad Yoga 460</t>
  </si>
  <si>
    <t xml:space="preserve">3.85lbs / 1.75kg </t>
  </si>
  <si>
    <t>13.30" x 9.29" x 0.74"
338 mm x 236 mm x 19 mm</t>
  </si>
  <si>
    <t>3 cell 53Wh (8:00)</t>
  </si>
  <si>
    <t>Intel® HD Graphics 520
Nvidia GeForce 940</t>
  </si>
  <si>
    <t>M.2 SSD (SATA)
2.5" HDD/SSD (SATA)</t>
  </si>
  <si>
    <t>MIni</t>
  </si>
  <si>
    <t>Aluminum/Carbon Fiber
GFRF</t>
  </si>
  <si>
    <t>ThinkPad L460</t>
  </si>
  <si>
    <t>HD (1366 X 768) (220 nits)
FHD IPS (1920 X 1080) (250 nits)</t>
  </si>
  <si>
    <t>4.25lbs / 1.93kg (3 cell)
4.45lbs / 2.02kg (6 cell)</t>
  </si>
  <si>
    <t>3 cell 23Wh (6:56)
6 cell 48Wh (12:42)
6 cell 72Wh (20:31)</t>
  </si>
  <si>
    <t>Intel® HD Graphics 510
Intel® HD Graphics 520
AMD Exo Pro Radeon R5</t>
  </si>
  <si>
    <t>2.5" HDD/SSD (SATA)</t>
  </si>
  <si>
    <t>PC/ABS
PC/ABS</t>
  </si>
  <si>
    <t>ThinkPad L560</t>
  </si>
  <si>
    <t>5.25lbs / 2.38kg</t>
  </si>
  <si>
    <t>14.84" x 9.75" x 1.08-1.21"
377mm x 255mm x 27.6-30.85mm</t>
  </si>
  <si>
    <t>6 cell 48Wh (11:12)</t>
  </si>
  <si>
    <t xml:space="preserve">
Intel® HD Graphics 520</t>
  </si>
  <si>
    <t>4 USB3.0 (1 Powered)</t>
  </si>
  <si>
    <t>ThinkPad E460</t>
  </si>
  <si>
    <t>4.23lbs / 1.92kg</t>
  </si>
  <si>
    <t>13.35" x 9.41" x 0.90" (Al Cover)
339mm x 239mm x 22.9mm
0.96" / 24.4mm (PC/ABS Cover)</t>
  </si>
  <si>
    <t>6 cell 47Wh (9:00)</t>
  </si>
  <si>
    <t>Intel® HD Graphics 520
AMD Radeon™ R5 M330 2GB GDDR3 
AMD Radeon™ R7 M360 2GB GDDR3</t>
  </si>
  <si>
    <t>Yes (One Link)</t>
  </si>
  <si>
    <t>Intel AC
ThinkPad AC</t>
  </si>
  <si>
    <t>PC/ABS or AL
PC/ABS</t>
  </si>
  <si>
    <t>ThinkPad E560</t>
  </si>
  <si>
    <t>5.39lbs / 2.45kg</t>
  </si>
  <si>
    <t>14.84" x 10.04" x 1.07"
377mm x 255mm x 27.1mm</t>
  </si>
  <si>
    <t>6 cell 48Wh (9:00)</t>
  </si>
  <si>
    <t>Intel® HD Graphics 510
Intel® HD Graphics 520
AMD Radeon™ R7 M370 2GB GDDR5</t>
  </si>
  <si>
    <t>ThinkPad P70</t>
  </si>
  <si>
    <t>7.55lbs / 3.43kg (non-touch)
8.33lbs / 3.78kg (touch)</t>
  </si>
  <si>
    <t>16.4" x 10.8" x 1.18"                       416.6mm x 274.3mm x 29.9mm</t>
  </si>
  <si>
    <t>8 cell 96Whr (10:30)</t>
  </si>
  <si>
    <t>Intel 6th Gen Core i7, Xeon</t>
  </si>
  <si>
    <t>M.2 SSD (SATA, PCIe NVMe)
2.5" HDD/SSD (SATA)</t>
  </si>
  <si>
    <t>CM236, QM170</t>
  </si>
  <si>
    <t>4 in 1</t>
    <phoneticPr fontId="7" type="noConversion"/>
  </si>
  <si>
    <t>2 USB C - Power out
USB 3.1, DP, TBT3</t>
  </si>
  <si>
    <t>Yes (Gen 3) x2</t>
  </si>
  <si>
    <t xml:space="preserve">Both - TrackPoint &amp; Multi Touch 3+3 button </t>
  </si>
  <si>
    <t>GFRP + PPS
Mag Alloy</t>
  </si>
  <si>
    <t>34mm Express Card
Pantone Color Calibrator</t>
  </si>
  <si>
    <t>ThinkPad P50</t>
  </si>
  <si>
    <t>5.6lbs / 2.55kg (4 cell)
5.9lbs / 2.67kg (6 cell)</t>
  </si>
  <si>
    <t>14.86" x 9.93" x 0.96-1.16"
377.4mm x 252.3mm x 24.5-29.4mm</t>
  </si>
  <si>
    <t>4 cell 66Wh (9:36)
6 cell 90Wh (13:12)</t>
  </si>
  <si>
    <t>1 USB C - Power out
USB 3.1, DP, TBT3</t>
  </si>
  <si>
    <t>Yes (Gen 3)</t>
  </si>
  <si>
    <t>ThinkPad P50s</t>
  </si>
  <si>
    <t>4.97lbs / 2.25kg (3+3 cell)
5.44lbs / 2.47kg (3+6 cell)</t>
  </si>
  <si>
    <t>3 cell - 44Wh Internal
+3 cell 23Wh External (12:00)
+6 cell 48Wh External (16:18)
+6 cell 72Wh External (20:30)</t>
  </si>
  <si>
    <t xml:space="preserve">Intel 6th Gen Core i7 </t>
  </si>
  <si>
    <t>Intel® HD Graphics 520
NVIDIA Quadro M500M</t>
  </si>
  <si>
    <t xml:space="preserve">Non Touch: GFRP           Touch: Hybrid CFRP
Bottom: GFRP
</t>
  </si>
  <si>
    <t>ThinkPad P40 Yoga</t>
  </si>
  <si>
    <t>3.96lbs / 1.80kg</t>
  </si>
  <si>
    <t xml:space="preserve">13.3" x 9.3" x 0.78"                          338mmx 236.3mm x 19.9mm                        </t>
  </si>
  <si>
    <t>3 cell 53 WHr (8:00)</t>
  </si>
  <si>
    <t>M.2 SSD (SATA)</t>
  </si>
  <si>
    <t>Aluminum/Carbon Fiber
GFRP</t>
  </si>
  <si>
    <t>ThinkPad 13 - Windows</t>
  </si>
  <si>
    <t>3.17 lbs / 1.44kg</t>
  </si>
  <si>
    <t>12.69" x 8.77" x 0.78"
322.4 mm x 222.8 mm x 19.8 mm</t>
  </si>
  <si>
    <t>ABS (Black)
ABS+AL (Silver)</t>
  </si>
  <si>
    <t>ThinkPad 13 - Chrome</t>
  </si>
  <si>
    <t>3 cell 42Wh (10:00)</t>
  </si>
  <si>
    <t>6th Gen i3, i5, Cel.</t>
  </si>
  <si>
    <t>LPDDR3
1600MHz</t>
  </si>
  <si>
    <t>EMMC 16/32</t>
  </si>
  <si>
    <t>No TrackPoint, 1 button clickpad</t>
  </si>
  <si>
    <t>ABS</t>
  </si>
  <si>
    <t>ThinkPad 11e (2016) - Win</t>
  </si>
  <si>
    <t>3.3lbs / 1.5kg Touch and NonTouch</t>
  </si>
  <si>
    <t>11.81" x 8.27" x 0.88"
300mm x 210mm x 22.3mm</t>
  </si>
  <si>
    <t>3 cell 42WH (11:30) (non-Yoga)</t>
  </si>
  <si>
    <t>Intel® HD Graphics 520
Intel® HD Graphics 510
Intel® HD Graphics</t>
  </si>
  <si>
    <t>2 USB3.0</t>
  </si>
  <si>
    <t>PC/GFRP
PC/ABS</t>
  </si>
  <si>
    <t>ThinkPad 11e (2016) - Chrome</t>
  </si>
  <si>
    <t>3.3lbs / 1.5kg  Touch and NonTouch</t>
  </si>
  <si>
    <t>3 cell 35Wh (12:00) (non-Yoga)</t>
  </si>
  <si>
    <t>DDR3L
1066MHz
1333MHz</t>
  </si>
  <si>
    <t>1 USB 2.0
1 USB 3.0</t>
  </si>
  <si>
    <t xml:space="preserve">
Intel AC
</t>
  </si>
  <si>
    <t>Dell XPS 13 9350 (2016)</t>
  </si>
  <si>
    <t>FHD 1920x1080 Anti-glare
FHD 1920x1080 Touch
QHD+ 3200x1800 (400 nit) IPS IGZO Touch</t>
  </si>
  <si>
    <t>2.9lbs / 1.29kg (touch)
2.71lbs / 1.23kg (non-touch)</t>
  </si>
  <si>
    <t>11.97" x 7.87" x 0.59"
304mm x 235mm x 15mm</t>
  </si>
  <si>
    <t>4 cell - 56Wh (18:14)</t>
  </si>
  <si>
    <t>6th Gen i3, i5, i7</t>
  </si>
  <si>
    <t>Intel HD Graphics 520
Intel HD Graphics 540 (Iris)</t>
  </si>
  <si>
    <t>LPDDR3
1866MHz
2133MHz</t>
  </si>
  <si>
    <t>M.2 SSD</t>
  </si>
  <si>
    <t>3 in 1</t>
  </si>
  <si>
    <t>1 USB C - Power in/out
USB 3.1, DP, TBT3</t>
  </si>
  <si>
    <t>TouchPad only</t>
  </si>
  <si>
    <t>Also available in gold finish</t>
  </si>
  <si>
    <t>http://downloads.dell.com/manuals/all-products/esuprt_laptop/esuprt_xps_laptop/xps-13-9350-laptop_reference%20guide_en-us.pdf</t>
  </si>
  <si>
    <t>Dell Latitude 13 7370</t>
  </si>
  <si>
    <t>ThinkPad X1 Carbon (2016)
ThinkPad X1 Yoga (2016)</t>
  </si>
  <si>
    <t>FHD 1920x1080 Anti-glare
QHD+ 3200x1800</t>
  </si>
  <si>
    <t>2.48lbs / 1.13kg</t>
  </si>
  <si>
    <t>304.8mm x 210.5mm x 14.32mm</t>
  </si>
  <si>
    <t>4 cell 34Wh
4 cell 43Wh</t>
  </si>
  <si>
    <t>6th Gen m3, m5, m7</t>
  </si>
  <si>
    <t>Intel HD Graphics 515</t>
  </si>
  <si>
    <t>1 USB 3.0 (1 Powered)</t>
  </si>
  <si>
    <t>2 USB C - Power in/out, USB 3.1 DP, TBT3</t>
  </si>
  <si>
    <t>Dell AC
Intel AC</t>
  </si>
  <si>
    <t>Yes (SCR)</t>
  </si>
  <si>
    <t>Al or CFRP</t>
  </si>
  <si>
    <t>Available in Carbon Fiber and Al versions</t>
  </si>
  <si>
    <t>X1 Carbon/Yoga has Core I processor, and 3x USB 3.0 ports</t>
  </si>
  <si>
    <t>Dell Latitude 12 7000 (7275) 2-in-1</t>
  </si>
  <si>
    <t>FHD 1920x1080 (360 nit) Gorilla Glass
UHD 3840x2160 (360 nit) Gorilla Glass</t>
  </si>
  <si>
    <t>1.61lbs / 0.73kg (w/o keyboard)
3.1lbs / 1.4kg (slim keyboard)
???lbs / ???kg (Premier keyboard)</t>
  </si>
  <si>
    <t>11.45" x 7.59" x 0.32"
290.87mm x 192.85mm x 8.11mm
0.67" / 17.1mm w/ slim keyboard</t>
  </si>
  <si>
    <t>2 cell 30Wh (8:00)</t>
  </si>
  <si>
    <t>2 USB C - Power in, USB 3.1 DP, TBT3</t>
  </si>
  <si>
    <t>Premier keyboard</t>
  </si>
  <si>
    <t>5MP Front
8MP Back</t>
  </si>
  <si>
    <t>Active Pen</t>
  </si>
  <si>
    <t>No integrated kickstand on tablet - inferior user experience as a stand alone tablet.  2 keyboards, Slim, which is angle adjustable, and Premier, which (appears to be) a non-adjustable, more rigid keyboard.  USB C power out not listed.</t>
  </si>
  <si>
    <t>http://i.dell.com/sites/doccontent/shared-content/data-sheets/en/Documents/Latitude_7275.pdf
http://downloads.dell.com/manuals/all-products/esuprt_laptop/esuprt_latitude_laptop/latitude-7275-laptop_install%20guide2_en-us.pdf</t>
  </si>
  <si>
    <t>Dell Latitude 7270</t>
  </si>
  <si>
    <t>ThinkPad Yoga 260
ThinkPad X260</t>
  </si>
  <si>
    <t>HD 1366x768 Anti-Glare (200 nits)
FHD 1920x1080 Anti-Glare (360 nits) (Touch optional)
FHD with touch is Gorilla Glass</t>
  </si>
  <si>
    <t>2.77 lbs / 1.26 kg  (3 cell) (non-touch)</t>
  </si>
  <si>
    <t>12.22" x 8.47" x 0.74" (non-touch)
310.5mm x 215.15mm x 18.85mm</t>
  </si>
  <si>
    <t>3 cell 37Wh (7:55)
4 cell 55Wh (14:41)</t>
  </si>
  <si>
    <t>Dell AC (3x3)
Intel AC</t>
  </si>
  <si>
    <t>HD
FHD</t>
  </si>
  <si>
    <t>http://i.dell.com/sites/doccontent/shared-content/data-sheets/en/Documents/NA-Latitude-7000-Series-E7x70-Spec-Sheet.pdf</t>
  </si>
  <si>
    <t>Dell Latitude 7470</t>
  </si>
  <si>
    <t>ThinkPad T460s
ThinkPad Yoga 460</t>
  </si>
  <si>
    <t>HD 1366x768 Anti-Glare (200 nits)
HD+ 1600x900 Anti-Glare (250 nits)
FHD 1920x1080 Anti-Glare (300 nits)
QHD 2560x1440 (270 nits) Touch Gorilla Glass</t>
  </si>
  <si>
    <t>3.32lbs / 1.51kg (3 cell) (non-touch)
3.65lbs / 1.65kg (3 cell) (touch)</t>
  </si>
  <si>
    <t>13.19" x 9.13" x 0.76" (non-touch)
334.9mm x 232mm x 19.4mm</t>
  </si>
  <si>
    <t>3 cell 37Wh (9:20)
4 cell 55Wh (11:35)</t>
  </si>
  <si>
    <t>T460s is lighter, smaller.</t>
  </si>
  <si>
    <t>Dell Latitude 5270</t>
  </si>
  <si>
    <t>HD 1366x768 Anti-Glare (200 nits)
FHD 1920x1080 Anti-Glare (300 nits)
FHD 1920x1080 (360 nits) Touch Gorilla Glass</t>
  </si>
  <si>
    <t>3.29lbs / 1.49kg (3 cell) (non-touch)</t>
  </si>
  <si>
    <t>12.2" x 0.9" x 8.4"
310.5mm x 22.65mm x 214.5mm</t>
  </si>
  <si>
    <t>3 cell 47Wh (11:25)
4 cell 62Wh (13:50)</t>
  </si>
  <si>
    <t>Intel HD Graphics 520</t>
  </si>
  <si>
    <t>M.2 SSD (SATA, PCIe)
2.5" HDD/SSD</t>
  </si>
  <si>
    <t>Some CFRP A covers</t>
  </si>
  <si>
    <t>http://i.dell.com/sites/doccontent/shared-content/data-sheets/en/Documents/NA-Latitude-12-5000-Series-E5270-Spec-Sheet.pdf</t>
  </si>
  <si>
    <t>Dell Latitude 5470</t>
  </si>
  <si>
    <t>ThinkPad T460
ThinkPad T460p
ThinkPad L460</t>
  </si>
  <si>
    <t>HD 1366x768 Anti-Glare (200 nits)
HD+ 1600x900 Anti-Glare (250 nits)
FHD 1920x1080 Anti-Glare (300 nits)
FHD 1920x1080 (270 nits) Touch Gorilla Glass</t>
  </si>
  <si>
    <t>3.68lbs / 1.67kg (3 cell) (non-touch) (dual core)
3.88lbs / 1.76kg (4 cell) (non-touch) (quad core)</t>
  </si>
  <si>
    <t>13.2" x 9.1" x 0.9" (non-touch)
334.9mm x 231.1mm x 23.2mm</t>
  </si>
  <si>
    <t>3 cell 47Wh (dual core only) (10:35)
4 cell 62Wh (12:50)</t>
  </si>
  <si>
    <t>6th Gen i3, i5, i7
Dual and Quad Core</t>
  </si>
  <si>
    <t>Intel HD Graphics 520 (dual core)
Intel HD Graphics 540 (quad core)
AMD Radeon R7 M360 (both)</t>
  </si>
  <si>
    <t>http://i.dell.com/sites/doccontent/shared-content/data-sheets/en/Documents/NA-Latitude-14-5000-Series-E5470-Spec-Sheet.pdf</t>
  </si>
  <si>
    <t>Dell Latitude 5570</t>
  </si>
  <si>
    <t>ThinkPad T560
ThinkPad L560</t>
  </si>
  <si>
    <t>HD 1366x768 Anti-Glare (200 nits)
FHD 1920x1080 Anti-Glare (300 nits)
FHD 1920x1080 (270 nits) Touch Gorilla Glass</t>
  </si>
  <si>
    <t>4.37lbs / 1.98kg (3 cell) (non-touch) (dual core)
4.61lbs / 2.09kg (4 cell) (non-touch) (quad core)</t>
  </si>
  <si>
    <t>14.8" x 9.9" x 0.9" (non-touch)
377.1mm x 252.6mm x 23.8mm
1.0" / 24.6mm (quad core)</t>
  </si>
  <si>
    <t>3 cell 47Wh (dual core only) (10:24)
4 cell 62Wh (11:38)
6 cell 84Wh (quad core only) (17:13)</t>
  </si>
  <si>
    <t>Intel HD Graphics 520 (dual core)
AMD Radeon R7 M360 (dual core)
Intel HD Graphics 540 (quad core)
AMD Radeon R7 M370 (quad core)</t>
  </si>
  <si>
    <t>1 USB C - USB 3.1, DP, TBT</t>
  </si>
  <si>
    <t>http://i.dell.com/sites/doccontent/shared-content/data-sheets/en/Documents/NA-Latitude-15-5000-Series-E5570-Spec-Sheet.pdf</t>
  </si>
  <si>
    <t>Dell Latitude 3470</t>
  </si>
  <si>
    <t>HD 1366x768 Anti-Glare (200 nits)
FHD 1920x1080 Anti-Glare (??? nits)
FHD 1920x1080 (??? nits) Touch</t>
  </si>
  <si>
    <t>4.33lbs / 1.966kg</t>
  </si>
  <si>
    <t>13.46" x 9.58" x 0.91"
342mm x 243.3mm 23.15mm</t>
  </si>
  <si>
    <t>4 cell 40Wh (9:11)
6 cell 65Wh (16:09)</t>
  </si>
  <si>
    <t>Intel HD Graphics 520
NVIDIA GT920M</t>
  </si>
  <si>
    <t>2.5" HDD, SSD</t>
  </si>
  <si>
    <t>Dell AGN
Intel AC</t>
  </si>
  <si>
    <t>http://www.dell.com/support/manuals/uk/en/ukdhs1/latitude-3470-laptop/Lat3470/Specifications?guid=GUID-CDB75273-B61F-4ECB-A743-ED5E4147C8AA&amp;lang=en-us</t>
  </si>
  <si>
    <t>Dell Latitude 3570</t>
  </si>
  <si>
    <t>4.77lbs / 2.16kg</t>
  </si>
  <si>
    <t>14.96" x 10.23" x 0.92"
380mm x 260mm x 23.25mm</t>
  </si>
  <si>
    <t>4 cell 40Wh (8:17)
6 cell 65Wh (14:26)</t>
  </si>
  <si>
    <t>http://www.dell.com/support/manuals/us/en/19/latitude-3570-laptop/Lat3570/Specifications?guid=GUID-CDB75273-B61F-4ECB-A743-ED5E4147C8AA&amp;lang=en-us</t>
  </si>
  <si>
    <t>HP EliteBook Folio G1</t>
  </si>
  <si>
    <t>FHD 1920x1080 (??? nits)
FHD 1920x1080 Anti-Glare (??? nits) Touch
UHD 3840x2160 (??? nits) Touch</t>
  </si>
  <si>
    <t>2.09lbs / 0.95kg (non-touch)
2.41lbs / 1.09kg (touch)</t>
  </si>
  <si>
    <t xml:space="preserve">11.5" x 8.23" x 0.49"
292mm x 209mm x 12.4mm </t>
  </si>
  <si>
    <t>4 cell 38Wh (10:00)</t>
  </si>
  <si>
    <t>LPDDR3
1866MHz</t>
  </si>
  <si>
    <t>M.2 SSD (SATA, PCIe)</t>
  </si>
  <si>
    <t>CNC machined Al</t>
  </si>
  <si>
    <t>Quad</t>
  </si>
  <si>
    <t>Lay-flat</t>
  </si>
  <si>
    <t>No FPR, No WWAN, No Security lock slot</t>
  </si>
  <si>
    <t>HP EliteBook 1040 G3</t>
  </si>
  <si>
    <t>ThinkPad X1 Carbon (2016)
ThinkPad X1 Yoga (2016)
ThinkPad T460s</t>
  </si>
  <si>
    <t>FHD 1920x1080 Anti-Glare (300 nits)
QHD 2560x1440 (340 nits)
QHD 2560x1440 (340 nits) Touch Gorilla Glass</t>
  </si>
  <si>
    <t>3.15lbs / 1.43kg (non-touch)
3.40lbs / 1.54kg (touch)</t>
  </si>
  <si>
    <t>13.27" x 9.23" x 0.62" (non-touch)
337mm x 234.5mm x 15.8mm
0.65" x 16.5mm (touch)</t>
  </si>
  <si>
    <t>6 cell 45.6Wh (9:45)</t>
  </si>
  <si>
    <t>1 USB C - Power out, USB 3.0</t>
  </si>
  <si>
    <t>HP HSPA+
HP LTE</t>
  </si>
  <si>
    <t>USB-C is power out and USB 3.0 only</t>
  </si>
  <si>
    <t>http://www8.hp.com/h20195/v2/GetPDF.aspx/c04802443.pdf</t>
  </si>
  <si>
    <t>HP EliteBook 820 G3</t>
  </si>
  <si>
    <t>HD 1366x768 Anti-Glare (220 nits) 
FHD 1920x1080 Anti-Glare  (300 nits)
FHD 1920x1080 Touch  (300 nits)</t>
  </si>
  <si>
    <t>2.78lbs / 1.26kg  (non-touch)
3.08lbs / 1.39kg (touch)</t>
  </si>
  <si>
    <t>12.2" x 8.6" x 0.74" (non-touch)
310mm x 218.9 mm x 18.9 mm
0.80" / 20.2mm (touch)</t>
  </si>
  <si>
    <t>3 cell 44Wh (12:30)</t>
  </si>
  <si>
    <t>M.2 SSD (SATA, PCIe NVMe)
2.5" HDD/SSD</t>
  </si>
  <si>
    <t>1 USB C -USB 3.0</t>
  </si>
  <si>
    <t>USB-C is basic USB 3.0 only</t>
  </si>
  <si>
    <t>http://www8.hp.com/h20195/v2/GetPDF.aspx/c04688005.pdf</t>
  </si>
  <si>
    <t>HP EliteBook 840 G3</t>
  </si>
  <si>
    <t>ThinkPad T460
ThinkPad Yoga 460</t>
  </si>
  <si>
    <t>HD 1366x768 Anti-Glare (220 nits) 
FHD 1920x1080 Anti-Glare  (300 nits)
FHD 1920x1080 Touch  (340 nits)
QHD 2560x1440 Anti-Glare (300 nits)</t>
  </si>
  <si>
    <t>3.41 lbs / 1.54 kg (non-touch)
3.76lbs / 1.70kg (touch)</t>
  </si>
  <si>
    <t>13.3" x 9.3" x 0.74" (non-touch)
338mm x 237mm x 18.9mm
0.80" / 20.2mm (touch)</t>
  </si>
  <si>
    <t>4 cell 46Wh (13:30)</t>
  </si>
  <si>
    <t>HP EliteBook 850 G3</t>
  </si>
  <si>
    <t>HD 1366x768 Anti-Glare (220 nits) 
FHD 1920x1080 Anti-Glare  (300 nits)
FHD 1920x1080 Touch  (340 nits)
UHD 3840x2160 Anti-Glare (300 nits)</t>
  </si>
  <si>
    <t>4.15lbs / 1.88kg (non-touch)
4.54lbs / 2.06kg (touch)</t>
  </si>
  <si>
    <t>15.09" x 10.10" x 0.76" (non-touch)
383.3 x 257.7 x 19.4mm
0.82" / 20.8mm (touch)</t>
  </si>
  <si>
    <t>4 cell 46Wh (12:30)</t>
  </si>
  <si>
    <t>Intel HD Graphics 520
AMD Radeon R7 M365X</t>
  </si>
  <si>
    <t>HP Elite X2 1012</t>
  </si>
  <si>
    <t>12.0"</t>
  </si>
  <si>
    <t>WUXGA 1920x1280 Touch (340 nits) Gorilla Glass</t>
  </si>
  <si>
    <t>1.8lbs / 0.82kg
2.65lbs / 1.205kg (Travel Keyboard)
2.79lbs / 1.270kg (Advanced Keyboard)</t>
  </si>
  <si>
    <t>11.8" x 8.4" x 0.3"
300mm x 213.5mm x 8.05 mm
0.5" / 13.45mm (Travel Keyboard)
0.6" / 16.45mm (Advanced Keyboard)</t>
  </si>
  <si>
    <t>4 cell 40Wh (10:15)</t>
  </si>
  <si>
    <t>Yes (Adv Kbd)</t>
  </si>
  <si>
    <t>Yes (Adv kbd)</t>
  </si>
  <si>
    <t>Stereo (B&amp;O Audio)</t>
  </si>
  <si>
    <t>SCR &amp; NFC only on Advanced Keyboard</t>
  </si>
  <si>
    <t>http://www8.hp.com/h20195/v2/GetPDF.aspx/c04895999.pdf</t>
  </si>
  <si>
    <t>HP ProBook 640 G2</t>
  </si>
  <si>
    <t>4.30lbs / 1.95kg (non-touch)</t>
  </si>
  <si>
    <t>13.39" x 9.33" x 1.06"
340mm x 237mm x 27.0mm</t>
  </si>
  <si>
    <t>3 cell 48Wh (12:30)</t>
  </si>
  <si>
    <t>http://www8.hp.com/h20195/v2/GetPDF.aspx/c04912132.pdf</t>
  </si>
  <si>
    <t>HP ProBook 650 G2</t>
  </si>
  <si>
    <t>5.10lbs / 2.31kg (non-touch)</t>
  </si>
  <si>
    <t xml:space="preserve">14.88" x 10.11" x 1.08"
378mm x 257mm x 27.4mm </t>
  </si>
  <si>
    <t>Intel HD Graphics 520
Intel HD Grpahics 530
AMD Radeon R7 M365X</t>
  </si>
  <si>
    <t>Optional Serial Port available</t>
  </si>
  <si>
    <t>HP ProBook 430 G3</t>
  </si>
  <si>
    <t>ThinkPad 13</t>
  </si>
  <si>
    <t>HD 1366x768 Anti-Glare (220 nits) 
HD 1366x768 Touch (??? nits)</t>
  </si>
  <si>
    <t>3.31lbs / 1.5kg (non-touch)</t>
  </si>
  <si>
    <t>12.83" x 9.19" x 0.83"
326mm x 233.5mm x 20.9mm
0.88" / 22.4mm (touch)</t>
  </si>
  <si>
    <t>4 cell 44Wh (9:00)
6 cell 55Wh (10:00)</t>
  </si>
  <si>
    <t>Intel HD Graphics 510
Intel HD Graphics 520</t>
  </si>
  <si>
    <t>M.2 SSD
2.5" HDD/SSD</t>
  </si>
  <si>
    <t>2 USB 3.0
1 USB 2.0  (1 Powered)</t>
  </si>
  <si>
    <t>PC-ABS
Al C-cover</t>
  </si>
  <si>
    <t>http://www8.hp.com/h20195/v2/GetPDF.aspx/c04761984.pdf</t>
  </si>
  <si>
    <t>HP ProBook 440 G3</t>
  </si>
  <si>
    <t>Thinkpad E460</t>
  </si>
  <si>
    <t>HD 1366x768 Anti-Glare (220 nits)
HD 1366x768 Touch (??? nits)
FHD 1920x1080 Anti-Glare  (220 nits)</t>
  </si>
  <si>
    <t>3.69lbs / 1.68kg (non-touch)</t>
  </si>
  <si>
    <t>13.35" x 9.61" x 0.83"
339.2mm x 244mm x 20.9mm
0.89" / 22.5mm (touch)</t>
  </si>
  <si>
    <t>HP ProBook 450 G3</t>
  </si>
  <si>
    <t>4.56lbs / 2.07kg (non-touch)</t>
  </si>
  <si>
    <t>14.88" x 10.41" x 0.98"
378mm x 264.3mm x 24.8mm
1.04" / 26mm (touch)</t>
  </si>
  <si>
    <t>4 cell 44Wh (8:30)
6 cell 55Wh (9:15)</t>
  </si>
  <si>
    <t>Intel HD Graphics 510
Intel HD Graphics 520
AMD Radeon R7 M340</t>
  </si>
  <si>
    <t>2.5" HDD/SSD</t>
  </si>
  <si>
    <t>2 USB 3.0
2 USB 2.0  (1 Powered)</t>
  </si>
  <si>
    <t>HP Spectre x360 G2</t>
  </si>
  <si>
    <t>ThinkPad X1 Yoga (2016)
ThinkPad Yoga 260</t>
  </si>
  <si>
    <t>FHD 1920x1080 Touch  (350 nits)
QHD 2560x1440 Touch (340 nits)</t>
  </si>
  <si>
    <t>3.17lbs / 1.44kg</t>
  </si>
  <si>
    <t>12.79" x 8.58" x 0.61"
325mm x 218mm x 15.4 mm</t>
  </si>
  <si>
    <t>3 cell 56Wh (12:30)</t>
  </si>
  <si>
    <t>3 USB 3.0 (2 Powered)</t>
  </si>
  <si>
    <t>FHD</t>
  </si>
  <si>
    <t>http://www8.hp.com/h20195/v2/GetPDF.aspx/c04929729.pdf</t>
  </si>
  <si>
    <t>MS Surface Pro 4</t>
  </si>
  <si>
    <t>MS</t>
  </si>
  <si>
    <t>12.3"</t>
  </si>
  <si>
    <t>Custom 2736x1824 (??? nits)</t>
  </si>
  <si>
    <t>1.69lbs / 0.766kg (Core m)
1.73lbs / 0.786kg (Core i)</t>
  </si>
  <si>
    <t>11.50" x 7.93" x 0.33" 
292.10mm x 201.42mm x 8.4 mm</t>
  </si>
  <si>
    <t>2 cell 39Wh (9:00)</t>
  </si>
  <si>
    <t>6th Gen m3, i5, i7</t>
  </si>
  <si>
    <t>Intel® HD graphics 515 (Intel® Core™ m3)
Intel® HD graphics 520 (Intel® Core™ i5)
Intel® Iris™ graphics 540 (Intel® Core™ i7)</t>
  </si>
  <si>
    <t>Yes (kbd)</t>
  </si>
  <si>
    <t>AC</t>
  </si>
  <si>
    <t>1024 levels of pen pressure vs 2048 for X1 Tablet</t>
  </si>
  <si>
    <t>IR Camera for Windows Hello</t>
  </si>
  <si>
    <t>PC/ABS</t>
  </si>
  <si>
    <t>Will be sold in LE, but lacks fingerprint reader, WiGig, WWAN, Mil-Specs and native Ethernet. 
18 hour battery claim is not MM14, but based on BrowsingBench.  Reviews report actual battery life is 8.5 to 11 hours.</t>
  </si>
  <si>
    <t>Low Light HD (720p)</t>
  </si>
  <si>
    <t>M900 MT</t>
  </si>
  <si>
    <t>Intel Q170</t>
  </si>
  <si>
    <t xml:space="preserve">406mm X 175mm X 413mm
15.98" X 6.89" X 16.26"  </t>
  </si>
  <si>
    <t>12.5 kg / 27.56 lb</t>
  </si>
  <si>
    <t>250W autosensing, 85% PSU
400W autosensing, 92% PSU (Special Bid only)</t>
  </si>
  <si>
    <t>Intel Celeron, Pentium, 6th Gen. Core i3/i5/i7</t>
  </si>
  <si>
    <t>DDR4-2133</t>
  </si>
  <si>
    <t>Yes (29-1 optional)</t>
  </si>
  <si>
    <t>2 front / 6 rear USB 3.0
2 front / 2 rear USB 2.0 (optional)</t>
  </si>
  <si>
    <t>Desktop Power Manager, Lenovo Solution Center, Lenovo REACHit,  Lenovo SHAREit,  Lenovo Bluetooth Lock (for models with Wi-Fi/BT card),  McAfee LiveSafe (30-day trial),  Microsoft Office preloaded (purchase a product key to activate), PowerDVD Create (DVD±RW), Lenovo ThinkVantage Tools, Intel Unite (vPro models only)
Only for Window 10: Lenovo Companion, Cyberlink PowerDVD (DVD, DVD±RW), Lenovo QuickOptimizer
Only for Window 7: Rescue and Recovery, Password Manager, ThinkVantage System Update, Lenovo Message Center Plus,  Adobe Reader</t>
  </si>
  <si>
    <t>Windows 7 Professional 64, 10 Pro 64-bit, Windows 7 Professional 64, Windows 10 Pro 64-bit, Windows 10 Home 64-bit</t>
  </si>
  <si>
    <t>ENERGY STAR 6.1*; EPEAT Gold rating*; (*Need 85% PSU and Windows OS);
ErP Lot 3; GREENGUARD; RoHS-compliant; TUV Green Mark, ULE Gold</t>
  </si>
  <si>
    <t>VGA/DPx2/opt. HDMI/Opt DVI</t>
  </si>
  <si>
    <t>M900 SFF 9.6l</t>
  </si>
  <si>
    <t>Small Form factor (9.6l)</t>
  </si>
  <si>
    <t xml:space="preserve">88mm X 338mm X 357mm
3.46" X 13.31" X 14.05" </t>
  </si>
  <si>
    <t>5.6 kg / 12.3 lb</t>
  </si>
  <si>
    <t>210 watts, autosensing, 85% PSU</t>
  </si>
  <si>
    <t>Yes (7-1 optional)</t>
  </si>
  <si>
    <t>M900 Tiny</t>
  </si>
  <si>
    <t>1L Tiny (1l)</t>
  </si>
  <si>
    <t>34.5mm H x 179mm W X 182.9mm
1.36" H X 7.05" W X 7.20" D</t>
  </si>
  <si>
    <t>1.6 kg / 3.53 lb</t>
  </si>
  <si>
    <t>65 watts AC/DC adapter, autosensing, 88% PSU (not included for TIO models)
90 watts AC/DC adapter, autosensing, 88% PSU (only for models with I/O box)</t>
  </si>
  <si>
    <t>1 (2 optional) ?</t>
  </si>
  <si>
    <t>Optional (via I/O Box accessory)</t>
  </si>
  <si>
    <t>2 front / 4 rear USB 3.0</t>
  </si>
  <si>
    <t xml:space="preserve">Mil-Spec tested, Power-on from USB still unique in industry, Tiny-in-One capability, dust-resistant </t>
  </si>
  <si>
    <t>M800 MT</t>
  </si>
  <si>
    <t>LE / SMB</t>
  </si>
  <si>
    <t>Intel Q150</t>
  </si>
  <si>
    <t>406mm X 175mm X 413mm
15.98" X 6.89" X 16.26"</t>
  </si>
  <si>
    <t>250 watts, autosensing, 85% PSU</t>
  </si>
  <si>
    <t>2 front / 4 rear USB 3.0
2 rear USB 2.0
optional 2 front / 2 rear USB 2.0</t>
  </si>
  <si>
    <t>ENERGY STAR 6.1*(*Need 85% PSU and Windows OS);
ErP Lot 3; GREENGUARD; RoHS-compliant; TUV Green Mark</t>
  </si>
  <si>
    <t>M800 SFF 9.6l</t>
  </si>
  <si>
    <t>Small Form factor</t>
  </si>
  <si>
    <t>3.46" X 13.31" X 14.05"
88mm X 338mm X 357mm</t>
  </si>
  <si>
    <t>2 front / 4 rear USB 3.0
2 front / 2 rear USB 2.0 (optional)</t>
  </si>
  <si>
    <t>M700 MT</t>
  </si>
  <si>
    <t>Intel H110</t>
  </si>
  <si>
    <t>398mm X 160mm X 394.5mm
15.7" X 6.3" X 15.5"</t>
  </si>
  <si>
    <t>9.0 kg / 19.8 lb</t>
  </si>
  <si>
    <t>180 watts, autosensing, 85% PSU
250 watts, autosensing, 85% PSU</t>
  </si>
  <si>
    <t>Yes (9-1 optional)</t>
  </si>
  <si>
    <t>2 front / 2 rear USB 3.0
2 rear USB 2.0
optional 2 front/2 rear USB 2.0</t>
  </si>
  <si>
    <t>ENERGY STAR 6.0*, EPEATGold rating* (*Need 85% PSU and Windows OS);
ErP Lot 3; GREENGUARD; RoHS-compliant</t>
  </si>
  <si>
    <t>M700 SFF 9.6l</t>
  </si>
  <si>
    <t>180 watts, autosensing, 85% PSU
210 watts, autosensing, 85% PSU</t>
  </si>
  <si>
    <t>2 (1-2.5")</t>
  </si>
  <si>
    <t>ENERGY STAR 6.0*, EPEAT Gold rating* (*Need 85% PSU and Windows OS);
ErP Lot 3; GREENGUARD; RoHS-compliant</t>
  </si>
  <si>
    <t>M700 Tiny</t>
  </si>
  <si>
    <t>Intel B150</t>
  </si>
  <si>
    <t>1L Tiny</t>
  </si>
  <si>
    <t>1.3 kg / 2.9 lb</t>
  </si>
  <si>
    <t>1 (2nd optional)</t>
  </si>
  <si>
    <t>Desktop Power Manager, Lenovo Solution Center, Lenovo REACHit, Lenovo SHAREit, Lenovo Bluetooth Lock (for models with Wi-Fi/BT card), McAfee LiveSafe (30-day trial), Microsoft Office preloaded (purchase product key to activate), PowerDVD Create (DVD±RW), Lenovo ThinkVantage Tools
Only for Window 10: Lenovo Companion, Cyberlink PowerDVD (DVD, DVD±RW), Lenovo QuickOptimizer, 
Only for Window 7: Rescue and Recovery, Password Manager, ThinkVantage System Update, Lenovo Message Center Plus, Adobe Reader</t>
  </si>
  <si>
    <t>Windows 7 Professional 32/64
Windows 10 Pro 64-bit
Windows 7 Professional 32/64
Windows 10 Pro 64-bit
Windows 10 Home 64-bit</t>
  </si>
  <si>
    <t>ENERGY STAR 6.0*, EPEAT Gold rating* (*for Windows models only);
ErP Lot 3; GREENGUARD; RoHS-compliant</t>
  </si>
  <si>
    <t>Lenovo M600 Tiny - 1L</t>
  </si>
  <si>
    <t>Intel SoC</t>
  </si>
  <si>
    <t>Intel Celerton N3000 or Intel Pentium N3000</t>
  </si>
  <si>
    <t>DDR3-1600</t>
  </si>
  <si>
    <t>2 front / 2 rear USB 3.0
0 front / 2 rear USB 2.0</t>
  </si>
  <si>
    <t xml:space="preserve">Yes ? </t>
  </si>
  <si>
    <t>ENERGY STAR 6.0*, EPEAT Gold rating* (*for Windows models only);
GREENGUARD; RoHS-compliant; Cisco EnergyWise compatible; ErP Lot 3</t>
  </si>
  <si>
    <t>Lenovo M600 Tiny - 2L</t>
  </si>
  <si>
    <t>2L Tiny</t>
  </si>
  <si>
    <t>80mm X 179mm X 182.9mm
3.15" X 7.05" X 7.20"</t>
  </si>
  <si>
    <t>1.9 kg / 4.2 lb</t>
  </si>
  <si>
    <t>up to 4 optional</t>
  </si>
  <si>
    <t>ThinkCentre Tiny Chromebox</t>
  </si>
  <si>
    <t>0.95 kg / 2.1 lb</t>
  </si>
  <si>
    <t>Intel Celeron, 4th Gen Core i3</t>
  </si>
  <si>
    <t>1 (celeron)
2 (Core i3)</t>
  </si>
  <si>
    <t>4GB (Celeron)
8GB (Core i3)</t>
  </si>
  <si>
    <t>2 front / 2 rear USB 3.0</t>
  </si>
  <si>
    <t>Chrome OS</t>
  </si>
  <si>
    <t>ENERGY STAR 6.0; EPEAT Gold rating (U.S.);；
GREENGUARD; ErP Lot 3; RoHS-complia</t>
  </si>
  <si>
    <t>HDMI/DP</t>
  </si>
  <si>
    <t>AMD A78 FCH</t>
  </si>
  <si>
    <t>388mm H X 160mm W X 422mm D
15.3" H X 6.3" W X 16.6" D (w/ handle)</t>
  </si>
  <si>
    <t>20.7 lb (9.4 kg</t>
  </si>
  <si>
    <t>180W, autosensing
280W, autosensing
280W, autosensing, 85% PSU</t>
  </si>
  <si>
    <t>AMD A4, A6, A8m A4 PRO, A6 PRO, A8 PRO, A10 PRO</t>
  </si>
  <si>
    <t>AMD Radeon</t>
  </si>
  <si>
    <t>Yes (7-1)</t>
  </si>
  <si>
    <t xml:space="preserve">0 front / 2 rear USB 3.0
2 front / 2 rear USB 2.0
optional 2x rear USB 2.0
</t>
  </si>
  <si>
    <t>ThinkVantage Product Recovery, ThinkVantage System Update, ThinkVantage Communication Utility, ThinkVantage Device Experience, Desktop Power Manager, View Management Utility, Lenovo Solution Center, Lenovo Message Center Plus, Norton Internet Security (30 days of virus definitions), Adobe Reader, Skype, Microsoft Office preloaded (purchase product key to activate),  Cyberlink Power2Go (DVD±RW), Cyberlink PowerProducer (DVD±RW), Evernote, Nitro Pro, Desktop Power Manager, Lenovo Solution Center, Lenovo Companion, Lenovo SHAREit, Lenovo REACHit, McAfee LiveSafe(30-day trial), Cyberlink PowerDVD (DVD±RW, DVD), PowerDVD Create (DVD±RW), PC Device Stage</t>
  </si>
  <si>
    <t>Windows 7 Professional 32/64
Windows 8.1 64-bit
Windows 8.1 Pro 64-bit
Windows 7 Professional 32
Windows 7 Professional 64
Windows 8.1 Pro 64-bit
Windows 10 Pro 64-bit</t>
  </si>
  <si>
    <t>ENERGY STAR 6.0）(Need 85% PSU and Windows OS);
EPEAT Gold rating (Need 85% PSU and Windows OS);
GREENGUARD; RoHS-compliant; Cisco EnergyWise compatible; ErP Lot 3</t>
  </si>
  <si>
    <t>VPA/DP</t>
  </si>
  <si>
    <t>M79 SFF 11l</t>
  </si>
  <si>
    <t>Small Form factor (11l)</t>
  </si>
  <si>
    <t>3.9" H X 13.2" W X 15.0" D
101mm H X 335mm W X 382mm D</t>
  </si>
  <si>
    <t>14.6 lb / 6.6 kg</t>
  </si>
  <si>
    <t>180W, autosensing
240W, autosensing
240W, autosensing, 85% PSU</t>
  </si>
  <si>
    <t>Optional (7-1)</t>
  </si>
  <si>
    <t>w/o stand: 360mm x 570mm x 33mm /  14.17" x 22.44" x 1.3"
w/ stand:   451mm x 570mm x 240mm
17.75" x 22.44" x 9.45"</t>
  </si>
  <si>
    <t>w/o stand: 4kg / 8.8lb
w/ stand: 5kg / 11lb</t>
  </si>
  <si>
    <t>up to Core i7 6th gen w/ vPro</t>
  </si>
  <si>
    <t>Intel HD 520</t>
  </si>
  <si>
    <t>1?</t>
  </si>
  <si>
    <t>2 side USB 3.0 / 3 rear USB 3.0</t>
  </si>
  <si>
    <t>1 (in/out)</t>
  </si>
  <si>
    <t>CyberLink PowerDVD Create, Power2Go, &amp; Power Producer, Desktop Power Manager, fingerprint Software / Softex Omnipass, Lenovo Bluetooth® Lock, Lenovo Companion 2.0, Lenovo ID, Lenovo REACHit, Lenovo SHAREit, Lenovo Solution Center, McAfee® LiveSafe™, CyberLink PowerDVD Create, Power2Go, &amp; Power Producer, Desktop Power Manager, Fingerprint Software / Softex Omnipass, Lenovo Bluetooth® Lock, Lenovo Companion 2.0, Lenovo ID, Lenovo REACHit, Lenovo SHAREit, Lenovo Solution Center, McAfee® LiveSafe™, Microsoft Office (trial), My Timeline, PC Device Stage, Rainbow, ThinkVantage Password Manager, Microsoft Office (trial), My Timeline, PC Device Stage, Rainbow, ThinkVantage Password Manager</t>
  </si>
  <si>
    <t>Windows 10 Pro 64-bit
Windows 10 Home for EM
Windows 10 Home for MM
Windows 7 Professional 64-bit (pre-installed through downgrade rights in Windows 10 Pro 64-bit)
DOS</t>
  </si>
  <si>
    <t>ENERGY STAR®
 6.1ˏ TCO Edgeˏ TUV Green Markˏ ULE Goldˏ EPEAT™ Gold</t>
  </si>
  <si>
    <t>23.8"</t>
  </si>
  <si>
    <t>IPS</t>
  </si>
  <si>
    <t>Yes (AC)</t>
  </si>
  <si>
    <t>1080P</t>
  </si>
  <si>
    <t>Yes (dual array w/ noise cancelling)</t>
  </si>
  <si>
    <t>DP (combo in/out)</t>
  </si>
  <si>
    <t xml:space="preserve">Anti-glare etched screen, front-facing microphones, physical privacy guard for screen, rigourous testing (2kg dust), </t>
  </si>
  <si>
    <t>M900z 23.8"</t>
  </si>
  <si>
    <t>390mmX584mmX45mm (up to 253D w/ stand)
15.4" x 23.0" x 1.8"  (10.0" D w/ stand)</t>
  </si>
  <si>
    <t>7.82kg  17.25lb (w/o Stand)  up to 10.26kg/22.62lb w/ Stand)</t>
  </si>
  <si>
    <t>150W 85% for UMA
180W 92% for dGPU</t>
  </si>
  <si>
    <t>Intel Core i5 (6400/6500/6600) / i7 (6700) - 65W 4C</t>
  </si>
  <si>
    <t>Intel HD / Geforce 930A2</t>
  </si>
  <si>
    <t>Yes (9-1)</t>
  </si>
  <si>
    <t>2 front / 4 rear USB 3.0
0 USB 2.0</t>
  </si>
  <si>
    <t>Lenovo Bluetooth lock, ShareIT, Rainbow (Lenovo Settings), Lenovo Solution Center, Desktop Power Manager, ThinkVantagte System Update, Lenovo Message Center Plus, ThinkVantage Password Manager, FingerPrint Software/ Softex OminpassmLenovo IDPC Device Stagem, Prism (Lenovo Companion 2.0), Reachit, Cyberlink PowerDVD Create, Power2Go and Power Producer</t>
  </si>
  <si>
    <t>Windows 7 Professional 64bit preload, Win 7 logoWindows 7 Professional 32bit preload, Win 7 logoWindows10 Professional 64bit preload, Win 10 logoWindows10 Home 64bit preload, Win 10 logoWindows10 Home (single language) 64bit preload, Win 10 logoWindows10 Pro DG Windows 7 Professional 32bit preload, Win 10 logoWindows10 Pro DG Windows 7 Professional 64bit preload, Win 10 logoWindows 8.11</t>
  </si>
  <si>
    <t>Energy Star 6.1, EPEAT GOLD, PC Green Label, GreenGuard, 65% PCC</t>
  </si>
  <si>
    <t>Yes (?)</t>
  </si>
  <si>
    <t>M800z 21.5"</t>
  </si>
  <si>
    <t>535mmX363mmX45mm  (up to 253mm D w/ stand)
21" x 14.3" x 1.8" (10.0" D w/  stand)</t>
  </si>
  <si>
    <t>5.78kg / 12.74lb (w/o stand) up to 9.16kg  /20.19lb w/ stand</t>
  </si>
  <si>
    <t>1 (M2) x 2</t>
  </si>
  <si>
    <t>2 side USB 3.0 / 4 Rear USB 2.0</t>
  </si>
  <si>
    <t>1MP / 720P</t>
  </si>
  <si>
    <t>M700z 20"</t>
  </si>
  <si>
    <t>344mmX503mmX38mm (up to 245mm D w/ stand)
13.54"x19.8"x1.5" (9.65 w/ stand)</t>
  </si>
  <si>
    <t>4.62kg / 10.19lb (w/o stand) up to 6.52kg / 14.37lb w/ stand</t>
  </si>
  <si>
    <t>120W 89% adapter</t>
  </si>
  <si>
    <t>Intel Core i5 (6400/6500/6600) / i7 (6700) - 35W 4C/6M (4C/8M for i7)</t>
  </si>
  <si>
    <t>HP 2016</t>
  </si>
  <si>
    <t>EliteDesk 800 G2 MT</t>
  </si>
  <si>
    <t>M900</t>
  </si>
  <si>
    <t>Minitower</t>
  </si>
  <si>
    <t>100 x 381 x 337 mm
3.9 x 15 x 13.3 in</t>
  </si>
  <si>
    <t xml:space="preserve">9.43 kg / 20.8 lb minimum
</t>
  </si>
  <si>
    <t>280 W, up to 92% efficient, active PFC
400 W, up to 92% efficient, active PFC</t>
  </si>
  <si>
    <t>Intel Pentium, Intel Core i3 / i5 / i7</t>
  </si>
  <si>
    <t>5-1 optional</t>
  </si>
  <si>
    <t>2 front / 6 rear USB 3.0
2 front / 0 rear USB 2.0</t>
  </si>
  <si>
    <t>HP Drive Encryption (FIPS 140-2), HP Client Security, HP Security Manager,
Microsoft Security Essentials, CyberLink Power DVD BD, Native Miracast Support, HP ePrint Driver, HP Recovery Manager, Foxit PhantomPDF
Express</t>
  </si>
  <si>
    <t>Windows 10 Pro 64, Windows 10 Home 64, Windows 8.1 Pro 64, Windows 8.1 64, Windows 7 Professional 64, Windows 7 Professional 32, Windows 7 Professional 64, Windows 7 Professional 32, FreeDOS 2.0 1</t>
  </si>
  <si>
    <t>43-dBA max</t>
  </si>
  <si>
    <t>IT ECO declaration
US ENERGY STAR®
EPEAT® Gold</t>
  </si>
  <si>
    <t>VGA/DPx2</t>
  </si>
  <si>
    <t>EliteDesk 800 G2 SFF 13l</t>
  </si>
  <si>
    <t>339 x 379 x 100 mm
13.6 x 14.9 x 3.9 in</t>
  </si>
  <si>
    <t>7.6 kg  / 16.8 lb minimum</t>
  </si>
  <si>
    <t>200 W standard efficiency, active PFC
200 W, up to 92% efficient, active PFC</t>
  </si>
  <si>
    <t>1 slim</t>
  </si>
  <si>
    <t>US ENERGY STAR®
EPEAT® Gold</t>
  </si>
  <si>
    <t>EliteDesk 800 G2 Mini</t>
  </si>
  <si>
    <t>175 x 34 x 177 mm
6.9 x 1.3 x 7.0 in</t>
  </si>
  <si>
    <t>1.3 kg / 2.9 lb min.</t>
  </si>
  <si>
    <t>65 W 89% efficient (external)</t>
  </si>
  <si>
    <t>1x0</t>
  </si>
  <si>
    <t>2 (2.5", m.2)</t>
  </si>
  <si>
    <t>1 front USB C
2 front / 4 rear USB 3.0</t>
  </si>
  <si>
    <t>Tes</t>
  </si>
  <si>
    <t>Integrated VESA mount holes, but non-standard implementation (reversed from industry), 1.05 L (62.79 cu in)</t>
  </si>
  <si>
    <t>EliteDesk 705 G2 MT</t>
  </si>
  <si>
    <t>355 x 340 x 170 mm
14.0 x 13.4 x 6.7 in</t>
  </si>
  <si>
    <t>6.76 kg / 14.9 lb min.</t>
  </si>
  <si>
    <t>280 W, up to 92% efficient, active PFC</t>
  </si>
  <si>
    <t>AMD PRO A-Series; AMD A-Series</t>
  </si>
  <si>
    <t>AMD Radeon HD Integrated</t>
  </si>
  <si>
    <t>3 (1x2.5")</t>
  </si>
  <si>
    <t>2 front / 4 rear USB 3.0
2 front / 2 rear USB 2.0</t>
  </si>
  <si>
    <t>Windows 10 Pro 64, Windows 10 Home 64, Windows 8.1 Pro 64, Windows 8.1 64, Windows 7 Professional 64, Windows 7 Professional 32, Windows 7 Professional 64, Windows 7 Professional 32, FreeDOS 2.0 1, NeoKylin Linux 64</t>
  </si>
  <si>
    <t>EliteDesk 705 G2 SFF 13l</t>
  </si>
  <si>
    <t xml:space="preserve">
338 x 380 x 100 mm
13.3 x 14.9 x 3.95 in</t>
  </si>
  <si>
    <t>6.6 kg / 14.6 lb min</t>
  </si>
  <si>
    <t>200 W, up to 92% efficiency, active PFC</t>
  </si>
  <si>
    <t>US ENERGY STAR®
EPEAT® Gold
Low Halogen</t>
  </si>
  <si>
    <t>EliteDesk 705 G2 Mini</t>
  </si>
  <si>
    <t>1.3 kg / 2.9 lb min</t>
  </si>
  <si>
    <t>AMD PRO A-Series</t>
  </si>
  <si>
    <t>1x2
(2 M.2)</t>
  </si>
  <si>
    <t>2 front / 2 rear USB 3.0
0 front / 2 USB 3.0</t>
  </si>
  <si>
    <t>ProDesk 600 G2 MT</t>
  </si>
  <si>
    <t>M800 / M79</t>
  </si>
  <si>
    <t>Intel® Q150</t>
  </si>
  <si>
    <t>7.4kg / 16.3lb min</t>
  </si>
  <si>
    <t>ProDesk 600 G2 SFF 13l</t>
  </si>
  <si>
    <t>100 x 381 x 377 mm
3.9 x 15 x 13.3 in</t>
  </si>
  <si>
    <t xml:space="preserve"> 6.9 kg / 15.4 lb min</t>
  </si>
  <si>
    <t>200 W, up to 92% efficient, active PFC</t>
  </si>
  <si>
    <t>ProDesk 600 G2 Mini</t>
  </si>
  <si>
    <t>34 x 175 x 177 mm
1.3 x 6.9 x 7.0 in</t>
  </si>
  <si>
    <t>65W active PFC 89% average efficiency at 115V
90W active PFC 89% average efficiency at 115V</t>
  </si>
  <si>
    <t>Windows 10 Pro 64, Windows 10 Home 64, Windows 8.1 Pro 64, Windows 8.1 64, Windows 7 Professional 64, Windows 7 Professional 32, Windows 7 Professional 64, Windows 7 Professional 32, FreeDOS 2.0 1, SUSE Linux Enterprise Desktop 11</t>
  </si>
  <si>
    <t>ProDesk 490 G3 MT</t>
  </si>
  <si>
    <t>M700 / M79</t>
  </si>
  <si>
    <t>Limiited Countries</t>
  </si>
  <si>
    <t>Intel H710</t>
  </si>
  <si>
    <t>355x165x358.8 mm
14x6.5x14.1 in</t>
  </si>
  <si>
    <t>7.05 kg / 15.5 lb min</t>
  </si>
  <si>
    <t>180 W, up to 85% efficient, active PFC300 W, up to 85% efficient, active PFC; 
300 W, up to 85% efficient, active PFC</t>
  </si>
  <si>
    <t>Intel up to 6th Gen. Pentium, Intel 6th Gen. Core i3 / i5 / i7</t>
  </si>
  <si>
    <t>2 front / 4 rear USB 3.0
0 front / 2 rear USB 2.0</t>
  </si>
  <si>
    <t>ProDesk 400 G3 MT</t>
  </si>
  <si>
    <t>165 x 358.8 x 355 mm
6.5 x 14.1 x14 in</t>
  </si>
  <si>
    <t>6.96 kg / 15.3 lb min</t>
  </si>
  <si>
    <t>180 W, up to 85% efficient, active PFC; 
300 W, up to 85% efficient, active PFC</t>
  </si>
  <si>
    <t>Intel up to 6th Gen. Pentium, Intel Celeron, Intel 6th Gen. Core i3 / i5 / i7, AMD Athlon II X2</t>
  </si>
  <si>
    <t>Intel HD
(unclear on AMD models)</t>
  </si>
  <si>
    <t>2 front / 2 rear USB 3.0
0 front / 4 rear USB 2.0</t>
  </si>
  <si>
    <t>Yes (optional??)</t>
  </si>
  <si>
    <t>ProDesk 400 G3 SFF 8l</t>
  </si>
  <si>
    <t>Small Form Factor (7.7l)</t>
  </si>
  <si>
    <t>270x95x299.5mm
10.6x3.7x11.8 in</t>
  </si>
  <si>
    <t>4.43kg / 9.8lb min</t>
  </si>
  <si>
    <t>ProDesk 400 G2 Mini</t>
  </si>
  <si>
    <t>65W active PFC 89%</t>
  </si>
  <si>
    <t>Intel 6th Gen. Pentium, Intel 6th Gen. Core i3 / i5 / i7</t>
  </si>
  <si>
    <t>Dell 2016</t>
  </si>
  <si>
    <t>Optiplex 7040 MT</t>
  </si>
  <si>
    <t>Intel® Q170 Chipset</t>
  </si>
  <si>
    <t>350 x 154 x 274 mm
13.8 x 6.1 x 10.8 in</t>
  </si>
  <si>
    <t>8 kg / 17.62 lb min</t>
  </si>
  <si>
    <t>Standard 240W PSU Active PFC
240W typical 85% Efficient PSU (80 PLUS Bronze) Active PFC
240W typical 92% Efficient PSU (80 PLUS Platinum), Active PFC</t>
  </si>
  <si>
    <t>4 x 4
+ 1 M.2</t>
  </si>
  <si>
    <t>1 x 3.5"
2 x 2.5"</t>
  </si>
  <si>
    <t>2 front / 4 rear USB 3.0
2 front / 2 rear USB 2.0
(1 internal USB 2.0)</t>
  </si>
  <si>
    <t>Dell Data Protection| Security Tools, Dell Data Protection| Encryption, Dell HW Crypto Accelerator, Local HDD data wipe via BIOS ("Secure Erase"), Intel® Identity Protection Technology, Dell Secure Works, BIOS support optional Computrace7 , Intel Software Guard eXtensions, Dell Client Command Suite; Out of Band management support via vPro</t>
  </si>
  <si>
    <t>Microsoft® Windows 10 Home 64 - bit, Microsoft® Windows 10 Pro 64 - bit
Microsoft® Windows 8.1 Standard 64-bit, Microsoft ® Windows 8.1 Pro 64-bit
Microsoft® Windows 7® Professional SP1 (32/64 bit)
Ubuntu®
Neokylin® (China only)</t>
  </si>
  <si>
    <t>ENERGY STAR 6.0 qualified, EPEAT Gold</t>
  </si>
  <si>
    <t>VGA(opt)/DP/HDMI</t>
  </si>
  <si>
    <t>It appears you give up optical to support a 3.5" HDD</t>
  </si>
  <si>
    <t>Optiplex 7040 SFF 8l</t>
  </si>
  <si>
    <t>290 x 292 x 92.6 mm
11.4 x 11.5 x 3.6 in</t>
  </si>
  <si>
    <t>4.48 kg / 10.7 lb min</t>
  </si>
  <si>
    <t>Standard 180W PSU Active PFC
180W typical 85% Efficient PSU (80 PLUS Bronze), Active PFC
180W typical 92% Efficient PSU (80 PLUS Platinum), Active PFC</t>
  </si>
  <si>
    <t>2 x 2
+1 M.2</t>
  </si>
  <si>
    <t>1 (can be converted to 2 x 2.5")</t>
  </si>
  <si>
    <t>1 (x4)</t>
  </si>
  <si>
    <t>Optiplex 7040 Micro</t>
  </si>
  <si>
    <t>182 x 178 x 36 mm
7.2 x 7.0 x 1.4 in</t>
  </si>
  <si>
    <t>1.41 kg / 3.12 lb min</t>
  </si>
  <si>
    <t>65W external adapter, 87% minimum average efficiency</t>
  </si>
  <si>
    <t>Intel Pentium, Intel Core i3 / i5 / i7 (35W)</t>
  </si>
  <si>
    <t>1 x 2 (M.2)</t>
  </si>
  <si>
    <t>2 optional</t>
  </si>
  <si>
    <t>Optiplex 5040 MT</t>
  </si>
  <si>
    <t>Optiplex 5040 SFF 8l</t>
  </si>
  <si>
    <t>Optiplex 3040 MT</t>
  </si>
  <si>
    <t>M800 / M700 / M79</t>
  </si>
  <si>
    <t>Intel® H110 Chipset</t>
  </si>
  <si>
    <t>Standard 240W PSU Active PFC
240W up to 85% Efficient PSU (80 PLUS Bronze), Active PFC
240W up to 92% Efficient PSU (80 PLUS Platinum), Active PFC</t>
  </si>
  <si>
    <t>Intel Pentium, Intel Celeron, Intel Core i3 / i5</t>
  </si>
  <si>
    <t>Yes?</t>
  </si>
  <si>
    <t>Optiplex 3040 SFF 8l</t>
  </si>
  <si>
    <t>1 x 3.5"
1 x 2.5"</t>
  </si>
  <si>
    <t>Optiplex 3040 Micro</t>
  </si>
  <si>
    <t>Intel Pentium, Intel Celeron, Intel Core i3 / i5 (35W)</t>
  </si>
  <si>
    <t>0x1 (M.2)</t>
  </si>
  <si>
    <t>ThinkCentre X1  23.8"</t>
  </si>
  <si>
    <t xml:space="preserve"> --- 2015 Products ---</t>
  </si>
  <si>
    <t>--- 2016 Products ---</t>
  </si>
  <si>
    <t>FHD IPS (1920 X 1080) (300 nits) Touch
WQHD IPS (2560 x 1440) (300 nits) Touch
WQHD OLED (2560x1440) (300 nits) Touch</t>
  </si>
  <si>
    <t>FHD+ IPS (2160 x 1440) Touch</t>
  </si>
  <si>
    <t>FHD IPS (1920 X 1080) (250 nits)
FHD IPS (1920 X 1080) (250 nits) Touch
WQHD IPS (2560 x 1440) (300 nits)</t>
  </si>
  <si>
    <t>HD (1366 X 768) (200 nits)
FHD IPS (1920 X 1080) (250 nits)
FHD IPS (1920 X 1080) (250 nits) Touch</t>
  </si>
  <si>
    <t>HD (1366 X 768) (220 nits)
FHD IPS (1920 X 1080) (250 nits)
FHD IPS (1920 X 1080) (250 nits) Touch
3K IPS (2880 x 1620) (350 nits)</t>
  </si>
  <si>
    <t>HD IPS (1366 x 768) (300 nits) Touch
FHD IPS (1920 X 1080) (300 nits) Touch</t>
  </si>
  <si>
    <t>FHD IPS (1920 X 1080) (250 nits) Touch
WQHD IPS (2560 x 1440) (300 nits) Touch</t>
  </si>
  <si>
    <t>FHD IPS (1920 X 1080) (300 nits)
FHD IPS (1920 X 1080) (270 nits) Touch
3K IPS (2880 x 1620) (350 nits)</t>
  </si>
  <si>
    <t>HD (1366 X 768) (220 nits)
HD IPS (1366 X 768) Touch (Yoga Only)</t>
  </si>
  <si>
    <t>HD (1366 X 768) (200 nits)
HD IPS (1366 X 768) Touch (Yoga Only)</t>
  </si>
  <si>
    <t>Yes (NFC)</t>
  </si>
  <si>
    <t>EM7455 (Sierra) : 4G LTE-A / 3G 
EM7340 (Sierra) : 4G LTE / 3G
Huawei ME906s</t>
  </si>
  <si>
    <t>Dell Precison 7710</t>
  </si>
  <si>
    <t>Intel 6th Gen Core i5, i7, Xeon</t>
  </si>
  <si>
    <t>AMD FirePro W5170M, 2GB GDDR5
AMD FirePro W7170M, 4GB GDDR5
Nvidia Quadro M3000M, 4GB GDDR5
Nvidia Quadro M4000M, 4GB GDDR5
Nvidia Quadro M5000M, 8GB GDDR5</t>
  </si>
  <si>
    <t>7.55lbs / 3.42kg</t>
  </si>
  <si>
    <t>16.42" x 11.08" x 1.12"-1.36"
417.04mm x 281.44mm x 28.5-34.49mm</t>
  </si>
  <si>
    <t>M.2 SSD (SATA, PCIe NVMe)
2.5" HDD/SSD (SATA, PCIe)</t>
  </si>
  <si>
    <t>CM236</t>
  </si>
  <si>
    <t>1 USB C - Power out, USB 3.1, DP, TBT</t>
  </si>
  <si>
    <t>Yes (Bottom)
Thunderbolt</t>
  </si>
  <si>
    <t>CF &amp; Al</t>
  </si>
  <si>
    <t>http://i.dell.com/sites/doccontent/shared-content/data-sheets/en/Documents/Dell-Precision-17-7000-7710-Series-Spec-Sheet.pdf</t>
  </si>
  <si>
    <t>Up to date: April 6, 2016</t>
  </si>
  <si>
    <t>4 in 1</t>
    <phoneticPr fontId="9" type="noConversion"/>
  </si>
  <si>
    <t>Sierra 7455/Huawei ME906s</t>
    <phoneticPr fontId="64" type="noConversion"/>
  </si>
  <si>
    <t>6th Gen i3, i5, i7, Cel, Pentium</t>
    <phoneticPr fontId="64" type="noConversion"/>
  </si>
  <si>
    <t>4 in 1</t>
    <phoneticPr fontId="8" type="noConversion"/>
  </si>
  <si>
    <t>Intel AC vPro
Intel AC non-vPro Broadcom AC</t>
    <phoneticPr fontId="64" type="noConversion"/>
  </si>
  <si>
    <t>6th Gen i3, i5, i7, Cel.</t>
    <phoneticPr fontId="64" type="noConversion"/>
  </si>
  <si>
    <t>FHD IPS (1920 X 1080) (300 nits) 72% NTSC
FHD IPS (1920 X 1080) (270 nits) Touch
4K IPS (3840x2160) (300 nits) 92% NTSC</t>
  </si>
  <si>
    <t>Intel® HD Graphics 530 / P530 / P580
NVIDIA Quadro M600M 2GB GDDR5
NVIDIA Quadro M3000M 4GB GDDR5
NVIDIA Quadro M4000M 4GB GDDR5
NVIDIA Quadro M5000M 8GB GDDR5</t>
  </si>
  <si>
    <t>M.2 SSD (SATA, PCIe NVMe)
2.5" HDD (SATA)</t>
  </si>
  <si>
    <t>FHD IPS (1920 X 1080) (250 nits) 45%  NTSC
FHD IPS (1920 X 1080) (220 nits) Touch
4K IPS (3840x2160) (300 nits) 100% NTSC</t>
  </si>
  <si>
    <t>Intel® HD Graphics 530 / P530
NVIDIA Quadro M1000M
NVIDIA Quadro M2000M</t>
  </si>
  <si>
    <t>HD (1366 X 768) (200 nits)
FHD IPS (1920 X 1080) (220 nits)</t>
  </si>
  <si>
    <t>3 cell 42Wh (11:00)</t>
  </si>
  <si>
    <t>HD (1366 X 768) (200 nits)
FHD IPS (1920 X 1080) (220 nits)
FHD IPS (1920 x 1080) (250 nits) Touch</t>
  </si>
  <si>
    <t>2 USB C Power in/out
USB 3.1, DP</t>
  </si>
  <si>
    <t>6th Gen i3,Brasewell,Pentium</t>
    <phoneticPr fontId="64" type="noConversion"/>
  </si>
  <si>
    <t>NA</t>
    <phoneticPr fontId="64" type="noConversion"/>
  </si>
  <si>
    <t>ThinkPad EDU KBD w/o trackpoint</t>
    <phoneticPr fontId="64" type="noConversion"/>
  </si>
  <si>
    <t>6th Gen Brasewell</t>
    <phoneticPr fontId="64" type="noConversion"/>
  </si>
  <si>
    <t>Intel® HD Graphics</t>
    <phoneticPr fontId="64" type="noConversion"/>
  </si>
  <si>
    <t>Stereo w/o Dolby Audio</t>
    <phoneticPr fontId="64" type="noConversion"/>
  </si>
  <si>
    <t>FHD IPS (1920 X 1080) (300 nits) 72%
4K IGZO (3840x2160) (350 nits) 100% Adobe</t>
  </si>
  <si>
    <t>6 cell 72Wh
6 cell 85Wh Long life
6 cell 91Wh (13:00)</t>
  </si>
  <si>
    <t>4 USB3.0 (4 Powered)</t>
  </si>
  <si>
    <t>Dell Precison 7510</t>
  </si>
  <si>
    <t>FHD IPS (1920 X 1080) (220 nits) 45%
FHD IPS (1920 X 1080) (300 nits) 72%
FHD IPS (1920 X 1080) (??? nits) Touch 72%
4K IGZO (3840x2160) (350 nits) 100% Adobe</t>
  </si>
  <si>
    <t>6.16lbs / 2.79kg</t>
  </si>
  <si>
    <t>14.88" x 10.38" x 1.09"-1.3"
378mm x 261mm x 27.76-33mm</t>
  </si>
  <si>
    <t xml:space="preserve">AMD FirePro W5170M, 2GB GDDR5
Nvidia Quadro M1000M, 2GB GDDR5
Nvidia Quadro M2000M, 4GB GDDR5
</t>
  </si>
  <si>
    <t>http://i.dell.com/sites/doccontent/shared-content/data-sheets/en/Documents/Dell_Precision15_7000_Series_7510_Spec_Sheet.pdf</t>
  </si>
  <si>
    <t>Dell Precison 5510</t>
  </si>
  <si>
    <t>FHD IPS (1920 X 1080) (400 nits) 72%
4K IGZO (3840x2160) (400 nits) 100% Adobe</t>
  </si>
  <si>
    <t>3.93lbs / 1.78kg</t>
  </si>
  <si>
    <t>14.06" x 9.27" x 0.45"-0.66"
357.2mm x 235.5mm x 11.5-16.8mm</t>
  </si>
  <si>
    <t>3 cell 56Wh
6 cell 84Wh (16:00)</t>
  </si>
  <si>
    <t>Nvidia Quadro M1000M, 2GB GDDR5</t>
  </si>
  <si>
    <t>2 USB3.0 (2 Powered)</t>
  </si>
  <si>
    <t>http://i.dell.com/sites/doccontent/shared-content/data-sheets/en/Documents/Dell_Precision_15_5000_Series_5510_Spec_Sheet.pdf</t>
  </si>
  <si>
    <t>HP Z Book 17 G3</t>
  </si>
  <si>
    <t>HD+ SVA (1600x900) (220 nits)
FHD IPS (1920 X 1080) (300 nits)
FHD IPS (1920 X 1080) (??? nits) Touch
4K IPS (3840x2160) (300 nits)</t>
  </si>
  <si>
    <t>6.62lbs / 3.00kg</t>
  </si>
  <si>
    <t>16.5" x 11.0" x 1.2"
420 mm x 280 mm x 30 mm</t>
  </si>
  <si>
    <t>6 cell 96Wh (15:45)</t>
  </si>
  <si>
    <t>Intel® HD Graphics 530 / P530 / P580
AMD FirePro W6150M, 4GB GDDR5
Nvidia Quadro M1000M, 2GB GDDR5
Nvidia Quadro M2000M, 4GB GDDR5
Nvidia Quadro M3000M, 4GB GDDR5
Nvidia Quadro M4000M, 4GB GDDR5
Nvidia Quadro M5000M, 8GB GDDR5</t>
  </si>
  <si>
    <t>http://www8.hp.com/h20195/v2/GetPDF.aspx/c04834941.pdf</t>
  </si>
  <si>
    <t>HP Z Book 15 G3</t>
  </si>
  <si>
    <t>FHD SVA (1920x1080) (300 nits)
FHD IPS (1920 X 1080) (300 nits)
FHD IPS (1920 X 1080) (??? nits) Touch
4K IPS (3840x2160) (340 nits)</t>
  </si>
  <si>
    <t>5.7lbs / 2.59kg</t>
  </si>
  <si>
    <t>15.2" x 10.4" x 1.0"
386 mm x 264 mm x 26 mm</t>
  </si>
  <si>
    <t>9 cell 90Wh (15:45)</t>
  </si>
  <si>
    <t>Intel® HD Graphics 530 / P530 / P580
AMD FirePro W5170M, 2GB GDDR5
Nvidia Quadro M1000M, 2GB GDDR5
Nvidia Quadro M2000M, 4GB GDDR5</t>
  </si>
  <si>
    <t>http://www8.hp.com/h20195/v2/getpdf.aspx/c04834946.pdf</t>
  </si>
  <si>
    <t>HP Z Book Studio 15</t>
  </si>
  <si>
    <t>FHD IPS (1920 X 1080) (300 nits)
4K IPS (3840x2160) (340 nits)
4K IPS (3840x2160) (340 nits) Touch</t>
  </si>
  <si>
    <t>4.4lbs / 2.00kg</t>
  </si>
  <si>
    <t xml:space="preserve">14.76" x 10.04" x 0.71"
375 mm x 255 mm x 18 mm </t>
  </si>
  <si>
    <t>4 cell 64Wh (9:30)</t>
  </si>
  <si>
    <t>Intel® HD Graphics 530 / P530 / P580
Nvidia Quadro M1000M, 4GB GDDR5</t>
  </si>
  <si>
    <t>http://www8.hp.com/h20195/v2/GetPDF.aspx/c04832209.pdf</t>
  </si>
  <si>
    <t>ThinkPad L450</t>
    <phoneticPr fontId="7" type="noConversion"/>
  </si>
  <si>
    <t>5th Gen i3, i5, i7, Celeron, 4th Gen i3</t>
    <phoneticPr fontId="7" type="noConversion"/>
  </si>
  <si>
    <t>16GB</t>
    <phoneticPr fontId="7" type="noConversion"/>
  </si>
  <si>
    <t>DDR3L 1600MHz</t>
    <phoneticPr fontId="7" type="noConversion"/>
  </si>
  <si>
    <t>None</t>
    <phoneticPr fontId="7" type="noConversion"/>
  </si>
  <si>
    <t>No</t>
    <phoneticPr fontId="7" type="noConversion"/>
  </si>
  <si>
    <t>Yes</t>
    <phoneticPr fontId="7" type="noConversion"/>
  </si>
  <si>
    <t>Yes(UMA Model Only)</t>
    <phoneticPr fontId="7" type="noConversion"/>
  </si>
  <si>
    <t>Intel® 1x1 11ac+ BT4.0 
Intel® Dual Band 2x2 11ac + BT4.0
ThinkPad 1x1 11bgn + BT 4.0 combo
ThinkPad 1x1 11ac+ BT 4.0 combo</t>
    <phoneticPr fontId="7" type="noConversion"/>
  </si>
  <si>
    <t>Both</t>
    <phoneticPr fontId="7" type="noConversion"/>
  </si>
  <si>
    <t>Plastic or Aluminum (Top)
Plastic (Bottom)</t>
    <phoneticPr fontId="7" type="noConversion"/>
  </si>
  <si>
    <t>Low Light 720p</t>
    <phoneticPr fontId="7" type="noConversion"/>
  </si>
  <si>
    <t>Stereo w/ Dolby Advanced Audio v2</t>
    <phoneticPr fontId="7" type="noConversion"/>
  </si>
  <si>
    <t>14.82" x 10.08" x 1.06"
377 x 256 x 27 mm</t>
    <phoneticPr fontId="7" type="noConversion"/>
  </si>
  <si>
    <t>Plastic (Top)
Plastic (Bottom)</t>
    <phoneticPr fontId="7" type="noConversion"/>
  </si>
  <si>
    <t>Low Light 720p
FHD 1080P (3D Camera)</t>
    <phoneticPr fontId="7" type="noConversion"/>
  </si>
  <si>
    <t>Stereo w/ Dolby Advanced Audio v2
Branded JBL Speaker (Optional)</t>
    <phoneticPr fontId="7" type="noConversion"/>
  </si>
  <si>
    <t>ThinkPad Helix (2014)</t>
    <phoneticPr fontId="7" type="noConversion"/>
  </si>
  <si>
    <t>3.48 lbs / 1.58 kg (8 cell)</t>
    <phoneticPr fontId="7" type="noConversion"/>
  </si>
  <si>
    <t>5th Gen i3, i5, i7 Dual Core</t>
    <phoneticPr fontId="7" type="noConversion"/>
  </si>
  <si>
    <t>Intel® HD Graphics 5500</t>
    <phoneticPr fontId="7" type="noConversion"/>
  </si>
  <si>
    <t>On board</t>
    <phoneticPr fontId="7" type="noConversion"/>
  </si>
  <si>
    <t>8GB</t>
    <phoneticPr fontId="7" type="noConversion"/>
  </si>
  <si>
    <t>7mm 2.5" 7200rpm HDD
7mm 2.5" 5400rpm HDD  
7mm 2.5" SATA III SSD</t>
    <phoneticPr fontId="7" type="noConversion"/>
  </si>
  <si>
    <t>2 USB 3.0 (1 Powered)</t>
    <phoneticPr fontId="7" type="noConversion"/>
  </si>
  <si>
    <t>Mini</t>
    <phoneticPr fontId="7" type="noConversion"/>
  </si>
  <si>
    <t>4.18 lbs / 1.9 kg (4 cell)</t>
    <phoneticPr fontId="7" type="noConversion"/>
  </si>
  <si>
    <t xml:space="preserve">13.22" x 9.05" x 0.82
336mm x 230mm x 21mm </t>
    <phoneticPr fontId="7" type="noConversion"/>
  </si>
  <si>
    <t>4 cell -  up to 8 hours</t>
    <phoneticPr fontId="7" type="noConversion"/>
  </si>
  <si>
    <t>2 USB 3.0, 1 USB 2.0 (1 Powered)</t>
    <phoneticPr fontId="7" type="noConversion"/>
  </si>
  <si>
    <t>Full</t>
    <phoneticPr fontId="7" type="noConversion"/>
  </si>
  <si>
    <t>OneLink</t>
    <phoneticPr fontId="7" type="noConversion"/>
  </si>
  <si>
    <t>15.07" x 10.07 x 0.82
383mm x 256mm x 21mm</t>
    <phoneticPr fontId="7" type="noConversion"/>
  </si>
</sst>
</file>

<file path=xl/styles.xml><?xml version="1.0" encoding="utf-8"?>
<styleSheet xmlns="http://schemas.openxmlformats.org/spreadsheetml/2006/main">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Calibri"/>
      <family val="2"/>
    </font>
    <font>
      <sz val="10"/>
      <color indexed="9"/>
      <name val="Calibri"/>
      <family val="2"/>
    </font>
    <font>
      <sz val="11"/>
      <color indexed="9"/>
      <name val="Calibri"/>
      <family val="2"/>
    </font>
    <font>
      <b/>
      <sz val="10"/>
      <color indexed="56"/>
      <name val="Arial"/>
      <family val="2"/>
    </font>
    <font>
      <sz val="10"/>
      <color indexed="9"/>
      <name val="Arial"/>
      <family val="2"/>
    </font>
    <font>
      <b/>
      <sz val="18"/>
      <color indexed="9"/>
      <name val="Calibri"/>
      <family val="2"/>
    </font>
    <font>
      <b/>
      <sz val="14"/>
      <color indexed="9"/>
      <name val="Calibri"/>
      <family val="2"/>
    </font>
    <font>
      <b/>
      <sz val="11"/>
      <color indexed="9"/>
      <name val="Calibri"/>
      <family val="2"/>
    </font>
    <font>
      <b/>
      <sz val="9"/>
      <color indexed="56"/>
      <name val="Arial"/>
      <family val="2"/>
    </font>
    <font>
      <b/>
      <sz val="11"/>
      <color theme="1"/>
      <name val="Calibri"/>
      <family val="2"/>
    </font>
    <font>
      <b/>
      <sz val="9"/>
      <color rgb="FF000000"/>
      <name val="Arial Unicode MS"/>
      <family val="2"/>
    </font>
    <font>
      <b/>
      <sz val="8"/>
      <color rgb="FF000000"/>
      <name val="Arial Unicode MS"/>
      <family val="2"/>
    </font>
    <font>
      <b/>
      <sz val="9"/>
      <color rgb="FF0000FF"/>
      <name val="Arial Unicode MS"/>
      <family val="2"/>
    </font>
    <font>
      <b/>
      <sz val="8"/>
      <color rgb="FF0000FF"/>
      <name val="Arial Unicode MS"/>
      <family val="2"/>
    </font>
    <font>
      <sz val="8"/>
      <color rgb="FF000000"/>
      <name val="Arial Unicode MS"/>
      <family val="2"/>
    </font>
    <font>
      <sz val="8"/>
      <color rgb="FFFF0000"/>
      <name val="Arial Unicode MS"/>
      <family val="2"/>
    </font>
    <font>
      <sz val="10"/>
      <color indexed="10"/>
      <name val="Calibri"/>
      <family val="2"/>
    </font>
    <font>
      <sz val="10"/>
      <color theme="1"/>
      <name val="Calibri"/>
      <family val="2"/>
    </font>
    <font>
      <b/>
      <sz val="10"/>
      <color indexed="10"/>
      <name val="Calibri"/>
      <family val="2"/>
    </font>
    <font>
      <sz val="10"/>
      <color theme="0"/>
      <name val="Calibri"/>
      <family val="2"/>
    </font>
    <font>
      <sz val="10"/>
      <color rgb="FF000000"/>
      <name val="Calibri"/>
      <family val="2"/>
      <scheme val="minor"/>
    </font>
    <font>
      <sz val="10"/>
      <name val="Calibri"/>
      <family val="2"/>
      <scheme val="minor"/>
    </font>
    <font>
      <sz val="10"/>
      <color theme="1" tint="4.9989318521683403E-2"/>
      <name val="Calibri"/>
      <family val="2"/>
    </font>
    <font>
      <b/>
      <sz val="10"/>
      <name val="Calibri"/>
      <family val="2"/>
    </font>
    <font>
      <sz val="18"/>
      <name val="Arial"/>
      <family val="2"/>
    </font>
    <font>
      <b/>
      <sz val="10.5"/>
      <color rgb="FFF71717"/>
      <name val="Arial"/>
      <family val="2"/>
    </font>
    <font>
      <b/>
      <sz val="10"/>
      <color rgb="FF0000FF"/>
      <name val="Arial"/>
      <family val="2"/>
    </font>
    <font>
      <b/>
      <sz val="10"/>
      <color rgb="FF000000"/>
      <name val="Arial"/>
      <family val="2"/>
    </font>
    <font>
      <sz val="9"/>
      <color rgb="FF000000"/>
      <name val="Arial"/>
      <family val="2"/>
    </font>
    <font>
      <sz val="10"/>
      <name val="Arial"/>
      <family val="2"/>
    </font>
    <font>
      <sz val="8"/>
      <name val="Calibri"/>
      <family val="2"/>
    </font>
    <font>
      <sz val="9"/>
      <name val="Calibri"/>
      <family val="2"/>
    </font>
    <font>
      <sz val="10"/>
      <color theme="0" tint="-4.9989318521683403E-2"/>
      <name val="Calibri"/>
      <family val="2"/>
      <scheme val="minor"/>
    </font>
    <font>
      <u/>
      <sz val="10"/>
      <color theme="10"/>
      <name val="Arial"/>
      <family val="2"/>
    </font>
    <font>
      <strike/>
      <sz val="8"/>
      <color rgb="FF000000"/>
      <name val="Arial Unicode MS"/>
      <family val="2"/>
    </font>
    <font>
      <sz val="8"/>
      <color theme="1"/>
      <name val="Arial Unicode MS"/>
      <family val="2"/>
    </font>
    <font>
      <sz val="10"/>
      <color indexed="8"/>
      <name val="Calibri"/>
      <family val="2"/>
    </font>
    <font>
      <b/>
      <sz val="8"/>
      <color indexed="12"/>
      <name val="Arial"/>
      <family val="2"/>
    </font>
    <font>
      <b/>
      <sz val="8"/>
      <name val="Arial"/>
      <family val="2"/>
    </font>
    <font>
      <u/>
      <sz val="10"/>
      <name val="Calibri"/>
      <family val="2"/>
    </font>
    <font>
      <b/>
      <sz val="26"/>
      <name val="Arial"/>
      <family val="2"/>
    </font>
    <font>
      <sz val="10"/>
      <color rgb="FFFFFF00"/>
      <name val="Calibri"/>
      <family val="2"/>
    </font>
    <font>
      <sz val="9"/>
      <color theme="1"/>
      <name val="Arial"/>
      <family val="2"/>
    </font>
    <font>
      <b/>
      <sz val="8"/>
      <color indexed="56"/>
      <name val="Arial"/>
      <family val="2"/>
    </font>
    <font>
      <sz val="10"/>
      <color rgb="FFFF0000"/>
      <name val="Calibri"/>
      <family val="2"/>
    </font>
    <font>
      <sz val="9"/>
      <name val="微软雅黑"/>
      <family val="2"/>
      <charset val="134"/>
    </font>
    <font>
      <sz val="9"/>
      <name val="Calibri"/>
      <family val="2"/>
      <scheme val="minor"/>
    </font>
    <font>
      <sz val="9"/>
      <color indexed="8"/>
      <name val="Calibri"/>
      <family val="2"/>
      <scheme val="minor"/>
    </font>
    <font>
      <sz val="22"/>
      <name val="Calibri"/>
      <family val="2"/>
    </font>
    <font>
      <sz val="16"/>
      <name val="Arial"/>
      <family val="2"/>
    </font>
    <font>
      <sz val="10"/>
      <color rgb="FF000000"/>
      <name val="Calibri"/>
      <family val="2"/>
    </font>
    <font>
      <sz val="11"/>
      <color rgb="FF000000"/>
      <name val="Calibri"/>
      <family val="2"/>
    </font>
    <font>
      <sz val="9"/>
      <color rgb="FFFF0000"/>
      <name val="Arial"/>
      <family val="2"/>
    </font>
    <font>
      <b/>
      <sz val="10"/>
      <color rgb="FFFF0000"/>
      <name val="Arial"/>
      <family val="2"/>
    </font>
    <font>
      <sz val="10"/>
      <color theme="1"/>
      <name val="Calibri"/>
      <family val="2"/>
      <scheme val="minor"/>
    </font>
    <font>
      <sz val="10"/>
      <color indexed="9"/>
      <name val="Calibri"/>
      <family val="2"/>
      <scheme val="minor"/>
    </font>
    <font>
      <u/>
      <sz val="10"/>
      <color theme="10"/>
      <name val="Calibri"/>
      <family val="2"/>
      <scheme val="minor"/>
    </font>
    <font>
      <b/>
      <sz val="11"/>
      <name val="Arial"/>
      <family val="2"/>
    </font>
    <font>
      <sz val="10"/>
      <color theme="1"/>
      <name val="宋体"/>
      <family val="3"/>
      <charset val="134"/>
    </font>
    <font>
      <sz val="12"/>
      <name val="Arial"/>
      <family val="2"/>
    </font>
    <font>
      <u/>
      <sz val="12"/>
      <color theme="10"/>
      <name val="Arial"/>
      <family val="2"/>
    </font>
    <font>
      <b/>
      <sz val="12"/>
      <name val="Arial"/>
      <family val="2"/>
    </font>
    <font>
      <u/>
      <sz val="10"/>
      <name val="Calibri"/>
      <family val="2"/>
      <scheme val="minor"/>
    </font>
    <font>
      <sz val="10"/>
      <color indexed="10"/>
      <name val="Calibri"/>
      <family val="2"/>
      <scheme val="minor"/>
    </font>
    <font>
      <sz val="55"/>
      <color rgb="FFFF0000"/>
      <name val="Arial"/>
      <family val="2"/>
    </font>
    <font>
      <sz val="11"/>
      <color rgb="FF9C6500"/>
      <name val="Calibri"/>
      <family val="2"/>
      <scheme val="minor"/>
    </font>
    <font>
      <sz val="10"/>
      <name val="微软雅黑"/>
      <family val="2"/>
      <charset val="134"/>
    </font>
    <font>
      <sz val="12"/>
      <name val="Calibri"/>
      <family val="2"/>
    </font>
    <font>
      <sz val="12"/>
      <name val="Calibri"/>
      <family val="2"/>
      <scheme val="minor"/>
    </font>
    <font>
      <sz val="12"/>
      <color theme="1"/>
      <name val="Calibri"/>
      <family val="2"/>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3" tint="-0.249977111117893"/>
        <bgColor indexed="64"/>
      </patternFill>
    </fill>
    <fill>
      <patternFill patternType="solid">
        <fgColor rgb="FFFFC000"/>
        <bgColor indexed="64"/>
      </patternFill>
    </fill>
    <fill>
      <patternFill patternType="solid">
        <fgColor rgb="FF99FFCC"/>
        <bgColor indexed="64"/>
      </patternFill>
    </fill>
    <fill>
      <patternFill patternType="solid">
        <fgColor rgb="FF90E4BE"/>
        <bgColor indexed="64"/>
      </patternFill>
    </fill>
    <fill>
      <patternFill patternType="solid">
        <fgColor rgb="FF9EB7F6"/>
        <bgColor indexed="64"/>
      </patternFill>
    </fill>
    <fill>
      <patternFill patternType="solid">
        <fgColor rgb="FFC0C0C0"/>
        <bgColor indexed="64"/>
      </patternFill>
    </fill>
    <fill>
      <patternFill patternType="solid">
        <fgColor rgb="FFF9F555"/>
        <bgColor indexed="64"/>
      </patternFill>
    </fill>
    <fill>
      <patternFill patternType="solid">
        <fgColor rgb="FFFFB5FF"/>
        <bgColor indexed="64"/>
      </patternFill>
    </fill>
    <fill>
      <patternFill patternType="solid">
        <fgColor rgb="FFEDB469"/>
        <bgColor indexed="64"/>
      </patternFill>
    </fill>
    <fill>
      <patternFill patternType="solid">
        <fgColor theme="1"/>
        <bgColor indexed="64"/>
      </patternFill>
    </fill>
    <fill>
      <patternFill patternType="solid">
        <fgColor indexed="13"/>
        <bgColor indexed="64"/>
      </patternFill>
    </fill>
    <fill>
      <patternFill patternType="solid">
        <fgColor theme="3"/>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theme="5" tint="-0.499984740745262"/>
        <bgColor indexed="64"/>
      </patternFill>
    </fill>
    <fill>
      <patternFill patternType="solid">
        <fgColor theme="4"/>
        <bgColor indexed="64"/>
      </patternFill>
    </fill>
    <fill>
      <patternFill patternType="solid">
        <fgColor theme="6"/>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EB9C"/>
      </patternFill>
    </fill>
  </fills>
  <borders count="33">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style="medium">
        <color rgb="FF000000"/>
      </right>
      <top style="thick">
        <color rgb="FF000000"/>
      </top>
      <bottom/>
      <diagonal/>
    </border>
    <border>
      <left style="thick">
        <color rgb="FF000000"/>
      </left>
      <right style="medium">
        <color rgb="FF000000"/>
      </right>
      <top style="medium">
        <color rgb="FF000000"/>
      </top>
      <bottom/>
      <diagonal/>
    </border>
    <border>
      <left style="thick">
        <color rgb="FF000000"/>
      </left>
      <right style="medium">
        <color rgb="FF000000"/>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right/>
      <top/>
      <bottom style="medium">
        <color rgb="FF000000"/>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24">
    <xf numFmtId="0" fontId="0" fillId="0" borderId="0"/>
    <xf numFmtId="0" fontId="5" fillId="0" borderId="0"/>
    <xf numFmtId="0" fontId="37" fillId="0" borderId="0"/>
    <xf numFmtId="0" fontId="41" fillId="0" borderId="0" applyNumberFormat="0" applyFill="0" applyBorder="0" applyAlignment="0" applyProtection="0">
      <alignment vertical="top"/>
      <protection locked="0"/>
    </xf>
    <xf numFmtId="0" fontId="4" fillId="0" borderId="0"/>
    <xf numFmtId="0" fontId="4" fillId="0" borderId="0"/>
    <xf numFmtId="0" fontId="5" fillId="0" borderId="0"/>
    <xf numFmtId="0" fontId="5" fillId="0" borderId="0"/>
    <xf numFmtId="0" fontId="5"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31" borderId="0" applyNumberFormat="0" applyBorder="0" applyAlignment="0" applyProtection="0"/>
  </cellStyleXfs>
  <cellXfs count="740">
    <xf numFmtId="0" fontId="0" fillId="0" borderId="0" xfId="0"/>
    <xf numFmtId="0" fontId="0" fillId="2" borderId="0" xfId="0" applyFill="1" applyProtection="1">
      <protection hidden="1"/>
    </xf>
    <xf numFmtId="0" fontId="0" fillId="2" borderId="0" xfId="0" applyFill="1" applyBorder="1" applyProtection="1">
      <protection hidden="1"/>
    </xf>
    <xf numFmtId="0" fontId="8" fillId="2" borderId="6" xfId="0" applyFont="1" applyFill="1" applyBorder="1" applyAlignment="1" applyProtection="1">
      <alignment horizontal="left" vertical="center" wrapText="1"/>
      <protection hidden="1"/>
    </xf>
    <xf numFmtId="0" fontId="0" fillId="0" borderId="0" xfId="0" applyFill="1" applyProtection="1">
      <protection hidden="1"/>
    </xf>
    <xf numFmtId="0" fontId="9" fillId="4" borderId="6" xfId="0" applyFont="1" applyFill="1" applyBorder="1" applyAlignment="1" applyProtection="1">
      <alignment horizontal="left" vertical="center" wrapText="1"/>
      <protection hidden="1"/>
    </xf>
    <xf numFmtId="0" fontId="18" fillId="0" borderId="13" xfId="0" applyFont="1" applyBorder="1" applyAlignment="1">
      <alignment horizontal="left" vertical="center" wrapText="1" readingOrder="1"/>
    </xf>
    <xf numFmtId="0" fontId="19" fillId="6" borderId="13" xfId="0" applyFont="1" applyFill="1" applyBorder="1" applyAlignment="1">
      <alignment horizontal="left" vertical="center" wrapText="1" readingOrder="1"/>
    </xf>
    <xf numFmtId="0" fontId="19" fillId="7" borderId="13" xfId="0" applyFont="1" applyFill="1" applyBorder="1" applyAlignment="1">
      <alignment horizontal="left" vertical="center" wrapText="1" readingOrder="1"/>
    </xf>
    <xf numFmtId="0" fontId="19" fillId="8" borderId="13" xfId="0" applyFont="1" applyFill="1" applyBorder="1" applyAlignment="1">
      <alignment horizontal="left" vertical="center" wrapText="1" readingOrder="1"/>
    </xf>
    <xf numFmtId="0" fontId="19" fillId="9" borderId="13" xfId="0" applyFont="1" applyFill="1" applyBorder="1" applyAlignment="1">
      <alignment horizontal="left" vertical="center" wrapText="1" readingOrder="1"/>
    </xf>
    <xf numFmtId="0" fontId="19" fillId="10" borderId="13" xfId="0" applyFont="1" applyFill="1" applyBorder="1" applyAlignment="1">
      <alignment horizontal="left" vertical="center" wrapText="1" readingOrder="1"/>
    </xf>
    <xf numFmtId="0" fontId="19" fillId="11" borderId="13" xfId="0" applyFont="1" applyFill="1" applyBorder="1" applyAlignment="1">
      <alignment horizontal="left" vertical="center" wrapText="1" readingOrder="1"/>
    </xf>
    <xf numFmtId="0" fontId="19" fillId="12" borderId="13" xfId="0" applyFont="1" applyFill="1" applyBorder="1" applyAlignment="1">
      <alignment horizontal="left" vertical="center" wrapText="1" readingOrder="1"/>
    </xf>
    <xf numFmtId="0" fontId="21" fillId="6" borderId="14" xfId="0" applyFont="1" applyFill="1" applyBorder="1" applyAlignment="1">
      <alignment horizontal="left" vertical="center" wrapText="1" readingOrder="1"/>
    </xf>
    <xf numFmtId="0" fontId="21" fillId="7" borderId="14" xfId="0" applyFont="1" applyFill="1" applyBorder="1" applyAlignment="1">
      <alignment horizontal="left" vertical="center" wrapText="1" readingOrder="1"/>
    </xf>
    <xf numFmtId="0" fontId="21" fillId="8" borderId="14" xfId="0" applyFont="1" applyFill="1" applyBorder="1" applyAlignment="1">
      <alignment horizontal="left" vertical="center" wrapText="1" readingOrder="1"/>
    </xf>
    <xf numFmtId="0" fontId="21" fillId="9" borderId="14" xfId="0" applyFont="1" applyFill="1" applyBorder="1" applyAlignment="1">
      <alignment horizontal="left" vertical="center" wrapText="1" readingOrder="1"/>
    </xf>
    <xf numFmtId="0" fontId="21" fillId="10" borderId="14" xfId="0" applyFont="1" applyFill="1" applyBorder="1" applyAlignment="1">
      <alignment horizontal="left" vertical="center" wrapText="1" readingOrder="1"/>
    </xf>
    <xf numFmtId="0" fontId="21" fillId="11" borderId="14" xfId="0" applyFont="1" applyFill="1" applyBorder="1" applyAlignment="1">
      <alignment horizontal="left" vertical="center" wrapText="1" readingOrder="1"/>
    </xf>
    <xf numFmtId="0" fontId="21" fillId="12" borderId="14" xfId="0" applyFont="1" applyFill="1" applyBorder="1" applyAlignment="1">
      <alignment horizontal="left" vertical="center" wrapText="1" readingOrder="1"/>
    </xf>
    <xf numFmtId="0" fontId="21" fillId="6" borderId="15" xfId="0" applyFont="1" applyFill="1" applyBorder="1" applyAlignment="1">
      <alignment horizontal="left" vertical="center" wrapText="1" readingOrder="1"/>
    </xf>
    <xf numFmtId="0" fontId="21" fillId="7" borderId="15" xfId="0" applyFont="1" applyFill="1" applyBorder="1" applyAlignment="1">
      <alignment horizontal="left" vertical="center" wrapText="1" readingOrder="1"/>
    </xf>
    <xf numFmtId="0" fontId="21" fillId="8" borderId="15" xfId="0" applyFont="1" applyFill="1" applyBorder="1" applyAlignment="1">
      <alignment horizontal="left" vertical="center" wrapText="1" readingOrder="1"/>
    </xf>
    <xf numFmtId="0" fontId="21" fillId="9" borderId="15" xfId="0" applyFont="1" applyFill="1" applyBorder="1" applyAlignment="1">
      <alignment horizontal="left" vertical="center" wrapText="1" readingOrder="1"/>
    </xf>
    <xf numFmtId="0" fontId="21" fillId="10" borderId="15" xfId="0" applyFont="1" applyFill="1" applyBorder="1" applyAlignment="1">
      <alignment horizontal="left" vertical="center" wrapText="1" readingOrder="1"/>
    </xf>
    <xf numFmtId="0" fontId="21" fillId="11" borderId="15" xfId="0" applyFont="1" applyFill="1" applyBorder="1" applyAlignment="1">
      <alignment horizontal="left" vertical="center" wrapText="1" readingOrder="1"/>
    </xf>
    <xf numFmtId="0" fontId="21" fillId="12" borderId="15" xfId="0" applyFont="1" applyFill="1" applyBorder="1" applyAlignment="1">
      <alignment horizontal="left" vertical="center" wrapText="1" readingOrder="1"/>
    </xf>
    <xf numFmtId="0" fontId="21" fillId="6" borderId="16" xfId="0" applyFont="1" applyFill="1" applyBorder="1" applyAlignment="1">
      <alignment horizontal="left" vertical="center" wrapText="1" readingOrder="1"/>
    </xf>
    <xf numFmtId="0" fontId="21" fillId="7" borderId="16" xfId="0" applyFont="1" applyFill="1" applyBorder="1" applyAlignment="1">
      <alignment horizontal="left" vertical="center" wrapText="1" readingOrder="1"/>
    </xf>
    <xf numFmtId="0" fontId="21" fillId="8" borderId="16" xfId="0" applyFont="1" applyFill="1" applyBorder="1" applyAlignment="1">
      <alignment horizontal="left" vertical="center" wrapText="1" readingOrder="1"/>
    </xf>
    <xf numFmtId="0" fontId="21" fillId="9" borderId="16" xfId="0" applyFont="1" applyFill="1" applyBorder="1" applyAlignment="1">
      <alignment horizontal="left" vertical="center" wrapText="1" readingOrder="1"/>
    </xf>
    <xf numFmtId="0" fontId="21" fillId="10" borderId="16" xfId="0" applyFont="1" applyFill="1" applyBorder="1" applyAlignment="1">
      <alignment horizontal="left" vertical="center" wrapText="1" readingOrder="1"/>
    </xf>
    <xf numFmtId="0" fontId="21" fillId="11" borderId="16" xfId="0" applyFont="1" applyFill="1" applyBorder="1" applyAlignment="1">
      <alignment horizontal="left" vertical="center" wrapText="1" readingOrder="1"/>
    </xf>
    <xf numFmtId="0" fontId="21" fillId="12" borderId="16" xfId="0" applyFont="1" applyFill="1" applyBorder="1" applyAlignment="1">
      <alignment horizontal="left" vertical="center" wrapText="1" readingOrder="1"/>
    </xf>
    <xf numFmtId="0" fontId="22" fillId="12" borderId="14" xfId="0" applyFont="1" applyFill="1" applyBorder="1" applyAlignment="1">
      <alignment horizontal="left" vertical="center" wrapText="1" readingOrder="1"/>
    </xf>
    <xf numFmtId="0" fontId="22" fillId="12" borderId="15" xfId="0" applyFont="1" applyFill="1" applyBorder="1" applyAlignment="1">
      <alignment horizontal="left" vertical="center" wrapText="1" readingOrder="1"/>
    </xf>
    <xf numFmtId="0" fontId="22" fillId="11" borderId="16" xfId="0" applyFont="1" applyFill="1" applyBorder="1" applyAlignment="1">
      <alignment horizontal="left" vertical="center" wrapText="1" readingOrder="1"/>
    </xf>
    <xf numFmtId="0" fontId="22" fillId="12" borderId="16" xfId="0" applyFont="1" applyFill="1" applyBorder="1" applyAlignment="1">
      <alignment horizontal="left" vertical="center" wrapText="1" readingOrder="1"/>
    </xf>
    <xf numFmtId="0" fontId="23" fillId="12" borderId="16" xfId="0" applyFont="1" applyFill="1" applyBorder="1" applyAlignment="1">
      <alignment horizontal="left" vertical="center" wrapText="1" readingOrder="1"/>
    </xf>
    <xf numFmtId="0" fontId="22" fillId="6" borderId="13" xfId="0" applyFont="1" applyFill="1" applyBorder="1" applyAlignment="1">
      <alignment horizontal="left" vertical="center" wrapText="1" readingOrder="1"/>
    </xf>
    <xf numFmtId="0" fontId="22" fillId="7" borderId="13" xfId="0" applyFont="1" applyFill="1" applyBorder="1" applyAlignment="1">
      <alignment horizontal="left" vertical="center" wrapText="1" readingOrder="1"/>
    </xf>
    <xf numFmtId="0" fontId="22" fillId="8" borderId="13" xfId="0" applyFont="1" applyFill="1" applyBorder="1" applyAlignment="1">
      <alignment horizontal="left" vertical="center" wrapText="1" readingOrder="1"/>
    </xf>
    <xf numFmtId="0" fontId="22" fillId="9" borderId="13" xfId="0" applyFont="1" applyFill="1" applyBorder="1" applyAlignment="1">
      <alignment horizontal="left" vertical="center" wrapText="1" readingOrder="1"/>
    </xf>
    <xf numFmtId="0" fontId="22" fillId="10" borderId="13" xfId="0" applyFont="1" applyFill="1" applyBorder="1" applyAlignment="1">
      <alignment horizontal="left" vertical="center" wrapText="1" readingOrder="1"/>
    </xf>
    <xf numFmtId="0" fontId="22" fillId="11" borderId="13" xfId="0" applyFont="1" applyFill="1" applyBorder="1" applyAlignment="1">
      <alignment horizontal="left" vertical="center" wrapText="1" readingOrder="1"/>
    </xf>
    <xf numFmtId="0" fontId="22" fillId="12" borderId="13" xfId="0" applyFont="1" applyFill="1" applyBorder="1" applyAlignment="1">
      <alignment horizontal="left" vertical="center" wrapText="1" readingOrder="1"/>
    </xf>
    <xf numFmtId="0" fontId="8" fillId="13" borderId="6" xfId="0" applyFont="1" applyFill="1" applyBorder="1" applyProtection="1">
      <protection hidden="1"/>
    </xf>
    <xf numFmtId="0" fontId="8" fillId="13" borderId="6" xfId="0" applyFont="1" applyFill="1" applyBorder="1" applyAlignment="1" applyProtection="1">
      <alignment horizontal="left" vertical="center" wrapText="1"/>
      <protection hidden="1"/>
    </xf>
    <xf numFmtId="0" fontId="0" fillId="13" borderId="0" xfId="0" applyFill="1" applyProtection="1">
      <protection hidden="1"/>
    </xf>
    <xf numFmtId="0" fontId="8" fillId="13" borderId="6" xfId="0" quotePrefix="1" applyFont="1" applyFill="1" applyBorder="1" applyProtection="1">
      <protection hidden="1"/>
    </xf>
    <xf numFmtId="0" fontId="8" fillId="0" borderId="6" xfId="0" applyFont="1" applyFill="1" applyBorder="1" applyProtection="1">
      <protection hidden="1"/>
    </xf>
    <xf numFmtId="0" fontId="8" fillId="0" borderId="6" xfId="0" applyFont="1" applyFill="1" applyBorder="1" applyAlignment="1" applyProtection="1">
      <alignment horizontal="left" vertical="center" wrapText="1"/>
      <protection hidden="1"/>
    </xf>
    <xf numFmtId="0" fontId="5" fillId="2" borderId="0" xfId="1" applyFill="1" applyProtection="1">
      <protection hidden="1"/>
    </xf>
    <xf numFmtId="0" fontId="5" fillId="2" borderId="0" xfId="1" applyFill="1" applyBorder="1" applyProtection="1">
      <protection hidden="1"/>
    </xf>
    <xf numFmtId="0" fontId="12" fillId="2" borderId="0" xfId="1" applyFont="1" applyFill="1" applyBorder="1" applyProtection="1">
      <protection hidden="1"/>
    </xf>
    <xf numFmtId="0" fontId="8" fillId="2" borderId="6" xfId="1" applyFont="1" applyFill="1" applyBorder="1" applyAlignment="1" applyProtection="1">
      <alignment horizontal="center" vertical="center" wrapText="1"/>
      <protection hidden="1"/>
    </xf>
    <xf numFmtId="0" fontId="9" fillId="4" borderId="6" xfId="1" applyFont="1" applyFill="1" applyBorder="1" applyAlignment="1" applyProtection="1">
      <alignment horizontal="left" vertical="center" wrapText="1"/>
      <protection hidden="1"/>
    </xf>
    <xf numFmtId="0" fontId="12" fillId="2" borderId="0" xfId="1" applyFont="1" applyFill="1" applyProtection="1">
      <protection hidden="1"/>
    </xf>
    <xf numFmtId="0" fontId="5" fillId="2" borderId="0" xfId="1" applyFont="1" applyFill="1" applyProtection="1">
      <protection hidden="1"/>
    </xf>
    <xf numFmtId="0" fontId="8" fillId="0" borderId="6" xfId="1" applyFont="1" applyFill="1" applyBorder="1" applyAlignment="1" applyProtection="1">
      <alignment horizontal="center" vertical="center" wrapText="1"/>
      <protection hidden="1"/>
    </xf>
    <xf numFmtId="0" fontId="5" fillId="0" borderId="0" xfId="1" applyFill="1" applyProtection="1">
      <protection hidden="1"/>
    </xf>
    <xf numFmtId="0" fontId="7" fillId="2" borderId="0" xfId="1" applyFont="1" applyFill="1" applyProtection="1">
      <protection hidden="1"/>
    </xf>
    <xf numFmtId="0" fontId="8" fillId="2" borderId="0" xfId="1" applyFont="1" applyFill="1" applyAlignment="1" applyProtection="1">
      <alignment vertical="center" wrapText="1"/>
      <protection hidden="1"/>
    </xf>
    <xf numFmtId="0" fontId="8" fillId="2" borderId="0" xfId="1" applyFont="1" applyFill="1" applyAlignment="1" applyProtection="1">
      <alignment horizontal="left"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13" borderId="0" xfId="1" applyFont="1" applyFill="1" applyAlignment="1" applyProtection="1">
      <alignment vertical="center" wrapText="1"/>
      <protection hidden="1"/>
    </xf>
    <xf numFmtId="0" fontId="8" fillId="13" borderId="6" xfId="1" applyFont="1" applyFill="1" applyBorder="1" applyAlignment="1" applyProtection="1">
      <alignment vertical="center" wrapText="1"/>
      <protection hidden="1"/>
    </xf>
    <xf numFmtId="0" fontId="8" fillId="13"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24"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24" fillId="13" borderId="6" xfId="1" applyFont="1" applyFill="1" applyBorder="1" applyAlignment="1" applyProtection="1">
      <alignment vertical="center" wrapText="1"/>
      <protection hidden="1"/>
    </xf>
    <xf numFmtId="0" fontId="24" fillId="13"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vertical="center" wrapText="1"/>
      <protection hidden="1"/>
    </xf>
    <xf numFmtId="0" fontId="27" fillId="15" borderId="0" xfId="1" applyFont="1" applyFill="1" applyAlignment="1" applyProtection="1">
      <alignment vertical="center" wrapText="1"/>
      <protection hidden="1"/>
    </xf>
    <xf numFmtId="0" fontId="27" fillId="15" borderId="6" xfId="1" applyFont="1" applyFill="1" applyBorder="1" applyAlignment="1" applyProtection="1">
      <alignment horizontal="left" vertical="center" wrapText="1"/>
      <protection hidden="1"/>
    </xf>
    <xf numFmtId="0" fontId="17" fillId="3" borderId="6" xfId="0" applyFont="1" applyFill="1" applyBorder="1" applyAlignment="1" applyProtection="1">
      <alignment horizontal="center" vertical="center" wrapText="1"/>
    </xf>
    <xf numFmtId="0" fontId="5" fillId="0" borderId="0" xfId="1" applyFill="1" applyBorder="1" applyAlignment="1" applyProtection="1">
      <alignment vertical="center"/>
      <protection hidden="1"/>
    </xf>
    <xf numFmtId="0" fontId="10" fillId="0" borderId="0" xfId="1" applyFont="1" applyFill="1" applyBorder="1" applyAlignment="1" applyProtection="1">
      <alignment horizontal="center" vertical="center" wrapText="1"/>
      <protection hidden="1"/>
    </xf>
    <xf numFmtId="0" fontId="13" fillId="0" borderId="0" xfId="1" applyFont="1" applyFill="1" applyBorder="1" applyAlignment="1" applyProtection="1">
      <alignment horizontal="left" vertical="center"/>
      <protection hidden="1"/>
    </xf>
    <xf numFmtId="0" fontId="14" fillId="4" borderId="6" xfId="1" applyFont="1" applyFill="1" applyBorder="1" applyAlignment="1" applyProtection="1">
      <alignment horizontal="center" vertical="center" wrapText="1"/>
      <protection hidden="1"/>
    </xf>
    <xf numFmtId="0" fontId="12" fillId="2" borderId="0" xfId="1" applyFont="1" applyFill="1" applyBorder="1" applyAlignment="1" applyProtection="1">
      <alignment vertical="center"/>
      <protection hidden="1"/>
    </xf>
    <xf numFmtId="0" fontId="9" fillId="2" borderId="0" xfId="1" applyFont="1" applyFill="1" applyBorder="1" applyAlignment="1" applyProtection="1">
      <alignment vertical="center"/>
      <protection hidden="1"/>
    </xf>
    <xf numFmtId="0" fontId="5" fillId="2" borderId="0" xfId="1" applyFill="1" applyBorder="1" applyAlignment="1" applyProtection="1">
      <alignment vertical="center"/>
      <protection hidden="1"/>
    </xf>
    <xf numFmtId="0" fontId="5" fillId="2" borderId="0" xfId="1" applyFill="1" applyAlignment="1" applyProtection="1">
      <alignment vertical="center"/>
      <protection hidden="1"/>
    </xf>
    <xf numFmtId="0" fontId="17" fillId="3" borderId="6" xfId="1" applyFont="1" applyFill="1" applyBorder="1" applyAlignment="1" applyProtection="1">
      <alignment horizontal="center" vertical="center" wrapText="1"/>
      <protection locked="0"/>
    </xf>
    <xf numFmtId="0" fontId="8" fillId="5" borderId="6" xfId="1" applyFont="1" applyFill="1" applyBorder="1" applyAlignment="1" applyProtection="1">
      <alignment horizontal="center" vertical="center" wrapText="1"/>
      <protection hidden="1"/>
    </xf>
    <xf numFmtId="0" fontId="0" fillId="2" borderId="0" xfId="0" applyFill="1" applyProtection="1">
      <protection locked="0" hidden="1"/>
    </xf>
    <xf numFmtId="0" fontId="0" fillId="2" borderId="0" xfId="0" applyFill="1" applyAlignment="1" applyProtection="1">
      <alignment horizontal="center" vertical="center"/>
      <protection locked="0" hidden="1"/>
    </xf>
    <xf numFmtId="0" fontId="0" fillId="0" borderId="1" xfId="0" applyFill="1" applyBorder="1" applyAlignment="1" applyProtection="1">
      <alignment horizontal="left" vertical="center"/>
      <protection locked="0" hidden="1"/>
    </xf>
    <xf numFmtId="0" fontId="0" fillId="0" borderId="10" xfId="0" applyFill="1" applyBorder="1" applyProtection="1">
      <protection locked="0" hidden="1"/>
    </xf>
    <xf numFmtId="0" fontId="0" fillId="0" borderId="2" xfId="0" applyFill="1" applyBorder="1" applyProtection="1">
      <protection locked="0" hidden="1"/>
    </xf>
    <xf numFmtId="0" fontId="0" fillId="0" borderId="11" xfId="0" applyFill="1" applyBorder="1" applyAlignment="1" applyProtection="1">
      <alignment horizontal="left" vertical="center"/>
      <protection locked="0" hidden="1"/>
    </xf>
    <xf numFmtId="0" fontId="0" fillId="0" borderId="0" xfId="0" applyFill="1" applyBorder="1" applyProtection="1">
      <protection locked="0" hidden="1"/>
    </xf>
    <xf numFmtId="0" fontId="0" fillId="0" borderId="3" xfId="0" applyFill="1" applyBorder="1" applyProtection="1">
      <protection locked="0" hidden="1"/>
    </xf>
    <xf numFmtId="0" fontId="7" fillId="2" borderId="0" xfId="0" applyFont="1" applyFill="1" applyAlignment="1" applyProtection="1">
      <alignment horizontal="center" vertical="center"/>
      <protection locked="0" hidden="1"/>
    </xf>
    <xf numFmtId="0" fontId="10" fillId="0" borderId="0" xfId="0" applyFont="1" applyFill="1" applyBorder="1" applyAlignment="1" applyProtection="1">
      <alignment horizontal="center" wrapText="1"/>
      <protection locked="0" hidden="1"/>
    </xf>
    <xf numFmtId="0" fontId="10" fillId="0" borderId="3" xfId="0" applyFont="1" applyFill="1" applyBorder="1" applyAlignment="1" applyProtection="1">
      <alignment horizontal="center" wrapText="1"/>
      <protection locked="0" hidden="1"/>
    </xf>
    <xf numFmtId="0" fontId="0" fillId="0" borderId="4" xfId="0" applyFill="1" applyBorder="1" applyAlignment="1" applyProtection="1">
      <alignment horizontal="left" vertical="center"/>
      <protection locked="0" hidden="1"/>
    </xf>
    <xf numFmtId="0" fontId="0" fillId="0" borderId="5" xfId="0" applyFill="1" applyBorder="1" applyProtection="1">
      <protection locked="0" hidden="1"/>
    </xf>
    <xf numFmtId="0" fontId="13" fillId="0" borderId="5" xfId="0" applyFont="1" applyFill="1" applyBorder="1" applyAlignment="1" applyProtection="1">
      <alignment horizontal="left"/>
      <protection locked="0" hidden="1"/>
    </xf>
    <xf numFmtId="0" fontId="0" fillId="0" borderId="12" xfId="0" applyFill="1" applyBorder="1" applyProtection="1">
      <protection locked="0" hidden="1"/>
    </xf>
    <xf numFmtId="0" fontId="0" fillId="4" borderId="0" xfId="0" applyFill="1" applyBorder="1" applyProtection="1">
      <protection locked="0" hidden="1"/>
    </xf>
    <xf numFmtId="0" fontId="13" fillId="4" borderId="0" xfId="0" applyFont="1" applyFill="1" applyBorder="1" applyAlignment="1" applyProtection="1">
      <alignment horizontal="left"/>
      <protection locked="0" hidden="1"/>
    </xf>
    <xf numFmtId="0" fontId="0" fillId="4" borderId="3" xfId="0" applyFill="1" applyBorder="1" applyProtection="1">
      <protection locked="0" hidden="1"/>
    </xf>
    <xf numFmtId="0" fontId="10" fillId="4" borderId="5" xfId="0" applyFont="1" applyFill="1" applyBorder="1" applyAlignment="1" applyProtection="1">
      <alignment horizontal="center" wrapText="1"/>
      <protection locked="0" hidden="1"/>
    </xf>
    <xf numFmtId="0" fontId="15" fillId="4" borderId="3" xfId="0" applyFont="1" applyFill="1" applyBorder="1" applyAlignment="1" applyProtection="1">
      <alignment horizontal="center"/>
      <protection locked="0" hidden="1"/>
    </xf>
    <xf numFmtId="0" fontId="12" fillId="2" borderId="0" xfId="0" applyFont="1" applyFill="1" applyProtection="1">
      <protection locked="0" hidden="1"/>
    </xf>
    <xf numFmtId="0" fontId="5" fillId="2" borderId="0" xfId="0" applyFont="1" applyFill="1" applyAlignment="1" applyProtection="1">
      <alignment horizontal="center" vertical="center"/>
      <protection locked="0" hidden="1"/>
    </xf>
    <xf numFmtId="0" fontId="0" fillId="0" borderId="0" xfId="0" applyFill="1" applyProtection="1">
      <protection locked="0" hidden="1"/>
    </xf>
    <xf numFmtId="0" fontId="17" fillId="3" borderId="6" xfId="0" applyFont="1" applyFill="1" applyBorder="1" applyAlignment="1" applyProtection="1">
      <alignment horizontal="center" vertical="center" wrapText="1"/>
      <protection locked="0"/>
    </xf>
    <xf numFmtId="0" fontId="0" fillId="2" borderId="0" xfId="0" applyFill="1" applyAlignment="1" applyProtection="1">
      <alignment vertical="center"/>
      <protection locked="0" hidden="1"/>
    </xf>
    <xf numFmtId="0" fontId="12" fillId="2" borderId="0" xfId="0" applyFont="1" applyFill="1" applyBorder="1" applyProtection="1">
      <protection locked="0" hidden="1"/>
    </xf>
    <xf numFmtId="0" fontId="12" fillId="2" borderId="0" xfId="0" applyFont="1" applyFill="1" applyBorder="1" applyAlignment="1" applyProtection="1">
      <alignment horizontal="left" vertical="center"/>
      <protection locked="0" hidden="1"/>
    </xf>
    <xf numFmtId="0" fontId="9" fillId="2" borderId="0" xfId="0" applyFont="1" applyFill="1" applyBorder="1" applyProtection="1">
      <protection locked="0" hidden="1"/>
    </xf>
    <xf numFmtId="0" fontId="0" fillId="2" borderId="0" xfId="0" applyFill="1" applyBorder="1" applyAlignment="1" applyProtection="1">
      <alignment horizontal="left" vertical="center"/>
      <protection locked="0" hidden="1"/>
    </xf>
    <xf numFmtId="0" fontId="0" fillId="2" borderId="0" xfId="0" applyFill="1" applyBorder="1" applyProtection="1">
      <protection locked="0" hidden="1"/>
    </xf>
    <xf numFmtId="0" fontId="0" fillId="2" borderId="0" xfId="0" applyFill="1" applyAlignment="1" applyProtection="1">
      <alignment horizontal="left" vertical="center"/>
      <protection locked="0" hidden="1"/>
    </xf>
    <xf numFmtId="0" fontId="11" fillId="2" borderId="6"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8" fillId="13" borderId="7" xfId="0" applyFont="1" applyFill="1" applyBorder="1" applyAlignment="1" applyProtection="1">
      <alignment horizontal="left" vertical="center" wrapText="1"/>
      <protection hidden="1"/>
    </xf>
    <xf numFmtId="0" fontId="0" fillId="2" borderId="6" xfId="0" applyFill="1" applyBorder="1" applyAlignment="1" applyProtection="1">
      <alignment wrapText="1"/>
      <protection hidden="1"/>
    </xf>
    <xf numFmtId="0" fontId="8" fillId="0" borderId="6" xfId="0" applyFont="1" applyFill="1" applyBorder="1" applyAlignment="1" applyProtection="1">
      <alignment horizontal="center" vertical="center" wrapText="1"/>
      <protection hidden="1"/>
    </xf>
    <xf numFmtId="0" fontId="8" fillId="5"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17" fillId="3" borderId="6" xfId="0" applyFont="1" applyFill="1" applyBorder="1" applyAlignment="1" applyProtection="1">
      <alignment horizontal="center" vertical="center" wrapText="1"/>
      <protection hidden="1"/>
    </xf>
    <xf numFmtId="0" fontId="12" fillId="2" borderId="0" xfId="0" applyFont="1" applyFill="1" applyProtection="1">
      <protection hidden="1"/>
    </xf>
    <xf numFmtId="0" fontId="5"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29" fillId="2" borderId="6" xfId="1" applyFont="1" applyFill="1" applyBorder="1" applyAlignment="1" applyProtection="1">
      <alignment horizontal="left" vertical="center" wrapText="1"/>
      <protection hidden="1"/>
    </xf>
    <xf numFmtId="0" fontId="28" fillId="0" borderId="6" xfId="0" applyFont="1" applyBorder="1" applyAlignment="1">
      <alignment vertical="center" wrapText="1"/>
    </xf>
    <xf numFmtId="0" fontId="28" fillId="0" borderId="6" xfId="0" applyFont="1" applyBorder="1" applyAlignment="1">
      <alignment vertical="center"/>
    </xf>
    <xf numFmtId="0" fontId="11" fillId="2" borderId="7" xfId="1" applyFont="1" applyFill="1" applyBorder="1" applyAlignment="1" applyProtection="1">
      <alignment horizontal="center" vertical="center" textRotation="90"/>
      <protection hidden="1"/>
    </xf>
    <xf numFmtId="0" fontId="17" fillId="3" borderId="6" xfId="1" applyFont="1" applyFill="1" applyBorder="1" applyAlignment="1" applyProtection="1">
      <alignment horizontal="center" vertical="center" wrapText="1"/>
    </xf>
    <xf numFmtId="0" fontId="24" fillId="0" borderId="7" xfId="1" applyFont="1" applyFill="1" applyBorder="1" applyAlignment="1" applyProtection="1">
      <alignment vertical="center" wrapText="1"/>
      <protection hidden="1"/>
    </xf>
    <xf numFmtId="0" fontId="26" fillId="0" borderId="6" xfId="1" applyFont="1" applyFill="1" applyBorder="1" applyAlignment="1" applyProtection="1">
      <alignment horizontal="left" vertical="center" wrapText="1"/>
      <protection hidden="1"/>
    </xf>
    <xf numFmtId="0" fontId="28" fillId="0" borderId="6" xfId="1" applyFont="1" applyFill="1" applyBorder="1" applyAlignment="1">
      <alignment vertical="center" wrapText="1"/>
    </xf>
    <xf numFmtId="0" fontId="28" fillId="0" borderId="6" xfId="1" applyFont="1" applyFill="1" applyBorder="1" applyAlignment="1">
      <alignment vertical="center"/>
    </xf>
    <xf numFmtId="0" fontId="29" fillId="0" borderId="6" xfId="1" applyFont="1" applyFill="1" applyBorder="1" applyAlignment="1" applyProtection="1">
      <alignment horizontal="left" vertical="center" wrapText="1"/>
      <protection hidden="1"/>
    </xf>
    <xf numFmtId="0" fontId="30" fillId="2" borderId="6" xfId="1" applyFont="1" applyFill="1" applyBorder="1" applyAlignment="1" applyProtection="1">
      <alignment vertical="center" wrapText="1"/>
      <protection hidden="1"/>
    </xf>
    <xf numFmtId="0" fontId="30" fillId="0" borderId="6" xfId="1" applyFont="1" applyFill="1" applyBorder="1" applyAlignment="1" applyProtection="1">
      <alignment horizontal="left" vertical="center" wrapText="1"/>
      <protection hidden="1"/>
    </xf>
    <xf numFmtId="0" fontId="30" fillId="0" borderId="6" xfId="1" applyFont="1" applyFill="1" applyBorder="1" applyAlignment="1" applyProtection="1">
      <alignment vertical="center" wrapText="1"/>
      <protection hidden="1"/>
    </xf>
    <xf numFmtId="0" fontId="30" fillId="0" borderId="0" xfId="1" applyFont="1" applyFill="1" applyAlignment="1" applyProtection="1">
      <alignment vertical="center" wrapText="1"/>
      <protection hidden="1"/>
    </xf>
    <xf numFmtId="0" fontId="30" fillId="2" borderId="0" xfId="1" applyFont="1" applyFill="1" applyAlignment="1" applyProtection="1">
      <alignment vertical="center" wrapText="1"/>
      <protection hidden="1"/>
    </xf>
    <xf numFmtId="0" fontId="8" fillId="0" borderId="7" xfId="1" applyFont="1" applyFill="1" applyBorder="1" applyAlignment="1" applyProtection="1">
      <alignment vertical="center" wrapText="1"/>
      <protection hidden="1"/>
    </xf>
    <xf numFmtId="0" fontId="31" fillId="0" borderId="6" xfId="1" applyFont="1" applyFill="1" applyBorder="1" applyAlignment="1" applyProtection="1">
      <alignment horizontal="left" vertical="center" wrapText="1"/>
      <protection hidden="1"/>
    </xf>
    <xf numFmtId="0" fontId="9" fillId="4" borderId="6" xfId="1" applyFont="1" applyFill="1" applyBorder="1" applyAlignment="1" applyProtection="1">
      <alignment horizontal="center" vertical="center" wrapText="1"/>
      <protection hidden="1"/>
    </xf>
    <xf numFmtId="0" fontId="8" fillId="2" borderId="0" xfId="1" applyFont="1" applyFill="1" applyAlignment="1" applyProtection="1">
      <alignment horizontal="center" vertical="center" wrapText="1"/>
      <protection hidden="1"/>
    </xf>
    <xf numFmtId="0" fontId="11" fillId="2" borderId="6" xfId="0" applyFont="1" applyFill="1" applyBorder="1" applyAlignment="1" applyProtection="1">
      <alignment horizontal="center" vertical="center" textRotation="90"/>
      <protection hidden="1"/>
    </xf>
    <xf numFmtId="0" fontId="9" fillId="16" borderId="6" xfId="0" applyFont="1" applyFill="1" applyBorder="1" applyAlignment="1" applyProtection="1">
      <alignment vertical="center" wrapText="1"/>
      <protection hidden="1"/>
    </xf>
    <xf numFmtId="0" fontId="9" fillId="16" borderId="7" xfId="0" applyFont="1" applyFill="1" applyBorder="1" applyAlignment="1" applyProtection="1">
      <alignment vertical="center" wrapText="1"/>
      <protection hidden="1"/>
    </xf>
    <xf numFmtId="0" fontId="8" fillId="2" borderId="6" xfId="0" applyFont="1" applyFill="1" applyBorder="1" applyAlignment="1" applyProtection="1">
      <alignment vertical="center" wrapText="1"/>
      <protection hidden="1"/>
    </xf>
    <xf numFmtId="0" fontId="0" fillId="16" borderId="0" xfId="0" applyFill="1" applyAlignment="1" applyProtection="1">
      <alignment vertical="center" wrapText="1"/>
      <protection hidden="1"/>
    </xf>
    <xf numFmtId="0" fontId="0" fillId="2" borderId="0" xfId="0"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8" fillId="2" borderId="0" xfId="0" applyFont="1" applyFill="1" applyBorder="1" applyAlignment="1" applyProtection="1">
      <alignment vertical="center" wrapText="1"/>
      <protection hidden="1"/>
    </xf>
    <xf numFmtId="9" fontId="8" fillId="0" borderId="6" xfId="1" quotePrefix="1" applyNumberFormat="1" applyFont="1" applyFill="1" applyBorder="1" applyAlignment="1" applyProtection="1">
      <alignment horizontal="left" vertical="center" wrapText="1"/>
      <protection hidden="1"/>
    </xf>
    <xf numFmtId="0" fontId="9" fillId="4" borderId="6" xfId="1" applyFont="1" applyFill="1" applyBorder="1" applyAlignment="1" applyProtection="1">
      <alignment vertical="center" wrapText="1"/>
      <protection hidden="1"/>
    </xf>
    <xf numFmtId="0" fontId="8" fillId="2" borderId="6" xfId="0" applyFont="1" applyFill="1" applyBorder="1" applyAlignment="1" applyProtection="1">
      <alignment horizontal="left" vertical="center"/>
      <protection hidden="1"/>
    </xf>
    <xf numFmtId="0" fontId="0" fillId="2" borderId="6" xfId="0" applyFill="1" applyBorder="1" applyAlignment="1" applyProtection="1">
      <alignment horizontal="left" vertical="center"/>
      <protection hidden="1"/>
    </xf>
    <xf numFmtId="0" fontId="8" fillId="0" borderId="6" xfId="1" applyFont="1" applyFill="1" applyBorder="1" applyAlignment="1" applyProtection="1">
      <alignment horizontal="right" vertical="center" wrapText="1"/>
      <protection hidden="1"/>
    </xf>
    <xf numFmtId="0" fontId="8" fillId="0" borderId="0" xfId="1" applyFont="1" applyFill="1" applyAlignment="1" applyProtection="1">
      <alignment horizontal="right" vertical="center" wrapText="1"/>
      <protection hidden="1"/>
    </xf>
    <xf numFmtId="0" fontId="8" fillId="0" borderId="0" xfId="1" applyFont="1" applyFill="1" applyBorder="1" applyAlignment="1" applyProtection="1">
      <alignment horizontal="left" vertical="center" wrapText="1"/>
      <protection hidden="1"/>
    </xf>
    <xf numFmtId="0" fontId="0" fillId="0" borderId="0" xfId="0" applyAlignment="1">
      <alignment wrapText="1"/>
    </xf>
    <xf numFmtId="0" fontId="38" fillId="0" borderId="6" xfId="1" applyFont="1" applyFill="1" applyBorder="1" applyAlignment="1" applyProtection="1">
      <alignment vertical="center" wrapText="1"/>
      <protection hidden="1"/>
    </xf>
    <xf numFmtId="0" fontId="39" fillId="0" borderId="6" xfId="1" applyFont="1" applyFill="1" applyBorder="1" applyAlignment="1" applyProtection="1">
      <alignment vertical="center" wrapText="1"/>
      <protection hidden="1"/>
    </xf>
    <xf numFmtId="0" fontId="27" fillId="0" borderId="0" xfId="1" applyFont="1" applyFill="1" applyAlignment="1" applyProtection="1">
      <alignment vertical="center" wrapText="1"/>
      <protection hidden="1"/>
    </xf>
    <xf numFmtId="0" fontId="11" fillId="2" borderId="8" xfId="1" applyFont="1" applyFill="1" applyBorder="1" applyAlignment="1" applyProtection="1">
      <alignment vertical="center" textRotation="90"/>
      <protection hidden="1"/>
    </xf>
    <xf numFmtId="0" fontId="11" fillId="2" borderId="9" xfId="1" applyFont="1" applyFill="1" applyBorder="1" applyAlignment="1" applyProtection="1">
      <alignment vertical="center" textRotation="90"/>
      <protection hidden="1"/>
    </xf>
    <xf numFmtId="0" fontId="9" fillId="4" borderId="22" xfId="1" applyFont="1" applyFill="1" applyBorder="1" applyAlignment="1" applyProtection="1">
      <alignment horizontal="left" vertical="center" wrapText="1"/>
      <protection hidden="1"/>
    </xf>
    <xf numFmtId="0" fontId="9" fillId="4" borderId="9" xfId="1" applyFont="1" applyFill="1" applyBorder="1" applyAlignment="1" applyProtection="1">
      <alignment horizontal="left" vertical="center" wrapText="1"/>
      <protection hidden="1"/>
    </xf>
    <xf numFmtId="0" fontId="14" fillId="4" borderId="9" xfId="1" applyFont="1" applyFill="1" applyBorder="1" applyAlignment="1" applyProtection="1">
      <alignment horizontal="center" vertical="center" wrapText="1"/>
      <protection hidden="1"/>
    </xf>
    <xf numFmtId="0" fontId="8" fillId="2" borderId="0" xfId="0" applyFont="1" applyFill="1" applyBorder="1" applyAlignment="1" applyProtection="1">
      <alignment horizontal="left" vertical="center"/>
      <protection hidden="1"/>
    </xf>
    <xf numFmtId="0" fontId="8"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5" fillId="2" borderId="6"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25" fillId="2" borderId="0" xfId="1" applyFont="1" applyFill="1" applyAlignment="1" applyProtection="1">
      <alignment vertical="center" wrapText="1"/>
      <protection hidden="1"/>
    </xf>
    <xf numFmtId="0" fontId="8" fillId="0" borderId="0" xfId="0" applyFont="1" applyFill="1" applyBorder="1" applyAlignment="1" applyProtection="1">
      <alignment horizontal="left" vertical="center" wrapText="1"/>
      <protection hidden="1"/>
    </xf>
    <xf numFmtId="0" fontId="0" fillId="0" borderId="0" xfId="0" applyFill="1" applyAlignment="1" applyProtection="1">
      <alignment horizontal="left"/>
      <protection hidden="1"/>
    </xf>
    <xf numFmtId="0" fontId="8" fillId="0" borderId="7" xfId="0" applyFont="1" applyFill="1" applyBorder="1" applyAlignment="1" applyProtection="1">
      <alignment horizontal="left" vertical="center" wrapText="1"/>
      <protection hidden="1"/>
    </xf>
    <xf numFmtId="0" fontId="8" fillId="18" borderId="6" xfId="1" applyFont="1" applyFill="1" applyBorder="1" applyAlignment="1" applyProtection="1">
      <alignment vertical="center" wrapText="1"/>
      <protection hidden="1"/>
    </xf>
    <xf numFmtId="0" fontId="8" fillId="18" borderId="6" xfId="1" applyFont="1" applyFill="1" applyBorder="1" applyAlignment="1" applyProtection="1">
      <alignment horizontal="left" vertical="center" wrapText="1"/>
      <protection hidden="1"/>
    </xf>
    <xf numFmtId="0" fontId="8" fillId="18" borderId="0" xfId="1" applyFont="1" applyFill="1" applyAlignment="1" applyProtection="1">
      <alignment vertical="center" wrapText="1"/>
      <protection hidden="1"/>
    </xf>
    <xf numFmtId="0" fontId="8" fillId="21" borderId="6" xfId="0" applyFont="1" applyFill="1" applyBorder="1" applyAlignment="1" applyProtection="1">
      <alignment horizontal="left" vertical="center" wrapText="1"/>
      <protection hidden="1"/>
    </xf>
    <xf numFmtId="0" fontId="42" fillId="10" borderId="16" xfId="0" applyFont="1" applyFill="1" applyBorder="1" applyAlignment="1">
      <alignment horizontal="left" vertical="center" wrapText="1" readingOrder="1"/>
    </xf>
    <xf numFmtId="0" fontId="8" fillId="21" borderId="6" xfId="1" applyFont="1" applyFill="1" applyBorder="1" applyAlignment="1" applyProtection="1">
      <alignment horizontal="left" vertical="center" wrapText="1"/>
      <protection hidden="1"/>
    </xf>
    <xf numFmtId="0" fontId="8" fillId="21" borderId="6" xfId="1" applyFont="1" applyFill="1" applyBorder="1" applyAlignment="1" applyProtection="1">
      <alignment vertical="center" wrapText="1"/>
      <protection hidden="1"/>
    </xf>
    <xf numFmtId="0" fontId="8" fillId="0" borderId="6" xfId="1" applyNumberFormat="1" applyFont="1" applyFill="1" applyBorder="1" applyAlignment="1" applyProtection="1">
      <alignment vertical="center" wrapText="1"/>
      <protection hidden="1"/>
    </xf>
    <xf numFmtId="0" fontId="22" fillId="11" borderId="14" xfId="0" applyFont="1" applyFill="1" applyBorder="1" applyAlignment="1">
      <alignment horizontal="left" vertical="center" wrapText="1" readingOrder="1"/>
    </xf>
    <xf numFmtId="0" fontId="22" fillId="11" borderId="15" xfId="0" applyFont="1" applyFill="1" applyBorder="1" applyAlignment="1">
      <alignment horizontal="left" vertical="center" wrapText="1" readingOrder="1"/>
    </xf>
    <xf numFmtId="0" fontId="22" fillId="6" borderId="15" xfId="0" applyFont="1" applyFill="1" applyBorder="1" applyAlignment="1">
      <alignment horizontal="left" vertical="center" wrapText="1" readingOrder="1"/>
    </xf>
    <xf numFmtId="0" fontId="22" fillId="6" borderId="16" xfId="0" applyFont="1" applyFill="1" applyBorder="1" applyAlignment="1">
      <alignment horizontal="left" vertical="center" wrapText="1" readingOrder="1"/>
    </xf>
    <xf numFmtId="0" fontId="22" fillId="7" borderId="15" xfId="0" applyFont="1" applyFill="1" applyBorder="1" applyAlignment="1">
      <alignment horizontal="left" vertical="center" wrapText="1" readingOrder="1"/>
    </xf>
    <xf numFmtId="0" fontId="22" fillId="7" borderId="16" xfId="0" applyFont="1" applyFill="1" applyBorder="1" applyAlignment="1">
      <alignment horizontal="left" vertical="center" wrapText="1" readingOrder="1"/>
    </xf>
    <xf numFmtId="0" fontId="22" fillId="8" borderId="15" xfId="0" applyFont="1" applyFill="1" applyBorder="1" applyAlignment="1">
      <alignment horizontal="left" vertical="center" wrapText="1" readingOrder="1"/>
    </xf>
    <xf numFmtId="0" fontId="22" fillId="8" borderId="16" xfId="0" applyFont="1" applyFill="1" applyBorder="1" applyAlignment="1">
      <alignment horizontal="left" vertical="center" wrapText="1" readingOrder="1"/>
    </xf>
    <xf numFmtId="0" fontId="22" fillId="9" borderId="15" xfId="0" applyFont="1" applyFill="1" applyBorder="1" applyAlignment="1">
      <alignment horizontal="left" vertical="center" wrapText="1" readingOrder="1"/>
    </xf>
    <xf numFmtId="0" fontId="22" fillId="9" borderId="16" xfId="0" applyFont="1" applyFill="1" applyBorder="1" applyAlignment="1">
      <alignment horizontal="left" vertical="center" wrapText="1" readingOrder="1"/>
    </xf>
    <xf numFmtId="0" fontId="22" fillId="10" borderId="15" xfId="0" applyFont="1" applyFill="1" applyBorder="1" applyAlignment="1">
      <alignment horizontal="left" vertical="center" wrapText="1" readingOrder="1"/>
    </xf>
    <xf numFmtId="0" fontId="22" fillId="10" borderId="16" xfId="0" applyFont="1" applyFill="1" applyBorder="1" applyAlignment="1">
      <alignment horizontal="left" vertical="center" wrapText="1" readingOrder="1"/>
    </xf>
    <xf numFmtId="0" fontId="22" fillId="7" borderId="14" xfId="0" applyFont="1" applyFill="1" applyBorder="1" applyAlignment="1">
      <alignment horizontal="left" vertical="center" wrapText="1" readingOrder="1"/>
    </xf>
    <xf numFmtId="0" fontId="22" fillId="8" borderId="14" xfId="0" applyFont="1" applyFill="1" applyBorder="1" applyAlignment="1">
      <alignment horizontal="left" vertical="center" wrapText="1" readingOrder="1"/>
    </xf>
    <xf numFmtId="0" fontId="22" fillId="9" borderId="14" xfId="0" applyFont="1" applyFill="1" applyBorder="1" applyAlignment="1">
      <alignment horizontal="left" vertical="center" wrapText="1" readingOrder="1"/>
    </xf>
    <xf numFmtId="0" fontId="22" fillId="10" borderId="14" xfId="0" applyFont="1" applyFill="1" applyBorder="1" applyAlignment="1">
      <alignment horizontal="left" vertical="center" wrapText="1" readingOrder="1"/>
    </xf>
    <xf numFmtId="0" fontId="22" fillId="6" borderId="14" xfId="0" applyFont="1" applyFill="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27" xfId="0" applyFont="1" applyBorder="1" applyAlignment="1">
      <alignment horizontal="left" vertical="center" wrapText="1" readingOrder="1"/>
    </xf>
    <xf numFmtId="0" fontId="22" fillId="6" borderId="27" xfId="0" applyFont="1" applyFill="1" applyBorder="1" applyAlignment="1">
      <alignment horizontal="left" vertical="center" wrapText="1" readingOrder="1"/>
    </xf>
    <xf numFmtId="0" fontId="22" fillId="7" borderId="27" xfId="0" applyFont="1" applyFill="1" applyBorder="1" applyAlignment="1">
      <alignment horizontal="left" vertical="center" wrapText="1" readingOrder="1"/>
    </xf>
    <xf numFmtId="0" fontId="22" fillId="8" borderId="27" xfId="0" applyFont="1" applyFill="1" applyBorder="1" applyAlignment="1">
      <alignment horizontal="left" vertical="center" wrapText="1" readingOrder="1"/>
    </xf>
    <xf numFmtId="0" fontId="22" fillId="9" borderId="27" xfId="0" applyFont="1" applyFill="1" applyBorder="1" applyAlignment="1">
      <alignment horizontal="left" vertical="center" wrapText="1" readingOrder="1"/>
    </xf>
    <xf numFmtId="0" fontId="22" fillId="10" borderId="27" xfId="0" applyFont="1" applyFill="1" applyBorder="1" applyAlignment="1">
      <alignment horizontal="left" vertical="center" wrapText="1" readingOrder="1"/>
    </xf>
    <xf numFmtId="0" fontId="22" fillId="11" borderId="27" xfId="0" applyFont="1" applyFill="1" applyBorder="1" applyAlignment="1">
      <alignment horizontal="left" vertical="center" wrapText="1" readingOrder="1"/>
    </xf>
    <xf numFmtId="0" fontId="43" fillId="12" borderId="27" xfId="0" applyFont="1" applyFill="1" applyBorder="1" applyAlignment="1">
      <alignment horizontal="left" vertical="center" wrapText="1" readingOrder="1"/>
    </xf>
    <xf numFmtId="0" fontId="22" fillId="12" borderId="28" xfId="0" applyFont="1" applyFill="1" applyBorder="1" applyAlignment="1">
      <alignment horizontal="left" vertical="center" wrapText="1" readingOrder="1"/>
    </xf>
    <xf numFmtId="0" fontId="43" fillId="6" borderId="14" xfId="0" applyFont="1" applyFill="1" applyBorder="1" applyAlignment="1">
      <alignment horizontal="left" vertical="center" wrapText="1" readingOrder="1"/>
    </xf>
    <xf numFmtId="0" fontId="43" fillId="7" borderId="14" xfId="0" applyFont="1" applyFill="1" applyBorder="1" applyAlignment="1">
      <alignment horizontal="left" vertical="center" wrapText="1" readingOrder="1"/>
    </xf>
    <xf numFmtId="0" fontId="43" fillId="8" borderId="14" xfId="0" applyFont="1" applyFill="1" applyBorder="1" applyAlignment="1">
      <alignment horizontal="left" vertical="center" wrapText="1" readingOrder="1"/>
    </xf>
    <xf numFmtId="0" fontId="43" fillId="10" borderId="14" xfId="0" applyFont="1" applyFill="1" applyBorder="1" applyAlignment="1">
      <alignment horizontal="left" vertical="center" wrapText="1" readingOrder="1"/>
    </xf>
    <xf numFmtId="0" fontId="43" fillId="11" borderId="14" xfId="0" applyFont="1" applyFill="1" applyBorder="1" applyAlignment="1">
      <alignment horizontal="left" vertical="center" wrapText="1" readingOrder="1"/>
    </xf>
    <xf numFmtId="0" fontId="43" fillId="12" borderId="29" xfId="0" applyFont="1" applyFill="1" applyBorder="1" applyAlignment="1">
      <alignment horizontal="left" vertical="center" wrapText="1" readingOrder="1"/>
    </xf>
    <xf numFmtId="0" fontId="43" fillId="6" borderId="16" xfId="0" applyFont="1" applyFill="1" applyBorder="1" applyAlignment="1">
      <alignment horizontal="left" vertical="center" wrapText="1" readingOrder="1"/>
    </xf>
    <xf numFmtId="0" fontId="43" fillId="7" borderId="16" xfId="0" applyFont="1" applyFill="1" applyBorder="1" applyAlignment="1">
      <alignment horizontal="left" vertical="center" wrapText="1" readingOrder="1"/>
    </xf>
    <xf numFmtId="0" fontId="43" fillId="8" borderId="16" xfId="0" applyFont="1" applyFill="1" applyBorder="1" applyAlignment="1">
      <alignment horizontal="left" vertical="center" wrapText="1" readingOrder="1"/>
    </xf>
    <xf numFmtId="0" fontId="43" fillId="10" borderId="16" xfId="0" applyFont="1" applyFill="1" applyBorder="1" applyAlignment="1">
      <alignment horizontal="left" vertical="center" wrapText="1" readingOrder="1"/>
    </xf>
    <xf numFmtId="0" fontId="43" fillId="11" borderId="16" xfId="0" applyFont="1" applyFill="1" applyBorder="1" applyAlignment="1">
      <alignment horizontal="left" vertical="center" wrapText="1" readingOrder="1"/>
    </xf>
    <xf numFmtId="0" fontId="43" fillId="12" borderId="16" xfId="0" applyFont="1" applyFill="1" applyBorder="1" applyAlignment="1">
      <alignment horizontal="left" vertical="center" wrapText="1" readingOrder="1"/>
    </xf>
    <xf numFmtId="16" fontId="8" fillId="2" borderId="6" xfId="0" applyNumberFormat="1" applyFont="1" applyFill="1" applyBorder="1" applyAlignment="1" applyProtection="1">
      <alignment vertical="center" wrapText="1"/>
      <protection hidden="1"/>
    </xf>
    <xf numFmtId="0" fontId="19" fillId="22" borderId="13" xfId="0" applyFont="1" applyFill="1" applyBorder="1" applyAlignment="1">
      <alignment horizontal="left" vertical="center" wrapText="1" readingOrder="1"/>
    </xf>
    <xf numFmtId="0" fontId="21" fillId="22" borderId="14" xfId="0" applyFont="1" applyFill="1" applyBorder="1" applyAlignment="1">
      <alignment horizontal="left" vertical="center" wrapText="1" readingOrder="1"/>
    </xf>
    <xf numFmtId="0" fontId="21" fillId="22" borderId="15" xfId="0" applyFont="1" applyFill="1" applyBorder="1" applyAlignment="1">
      <alignment horizontal="left" vertical="center" wrapText="1" readingOrder="1"/>
    </xf>
    <xf numFmtId="0" fontId="21" fillId="22" borderId="16" xfId="0" applyFont="1" applyFill="1" applyBorder="1" applyAlignment="1">
      <alignment horizontal="left" vertical="center" wrapText="1" readingOrder="1"/>
    </xf>
    <xf numFmtId="0" fontId="22" fillId="22" borderId="14" xfId="0" applyFont="1" applyFill="1" applyBorder="1" applyAlignment="1">
      <alignment horizontal="left" vertical="center" wrapText="1" readingOrder="1"/>
    </xf>
    <xf numFmtId="0" fontId="22" fillId="22" borderId="15" xfId="0" applyFont="1" applyFill="1" applyBorder="1" applyAlignment="1">
      <alignment horizontal="left" vertical="center" wrapText="1" readingOrder="1"/>
    </xf>
    <xf numFmtId="0" fontId="22" fillId="22" borderId="16" xfId="0" applyFont="1" applyFill="1" applyBorder="1" applyAlignment="1">
      <alignment horizontal="left" vertical="center" wrapText="1" readingOrder="1"/>
    </xf>
    <xf numFmtId="0" fontId="22" fillId="22" borderId="27" xfId="0" applyFont="1" applyFill="1" applyBorder="1" applyAlignment="1">
      <alignment horizontal="left" vertical="center" wrapText="1" readingOrder="1"/>
    </xf>
    <xf numFmtId="0" fontId="43" fillId="22" borderId="14" xfId="0" applyFont="1" applyFill="1" applyBorder="1" applyAlignment="1">
      <alignment horizontal="left" vertical="center" wrapText="1" readingOrder="1"/>
    </xf>
    <xf numFmtId="0" fontId="43" fillId="22" borderId="16" xfId="0" applyFont="1" applyFill="1" applyBorder="1" applyAlignment="1">
      <alignment horizontal="left" vertical="center" wrapText="1" readingOrder="1"/>
    </xf>
    <xf numFmtId="0" fontId="22" fillId="22" borderId="13" xfId="0" applyFont="1" applyFill="1" applyBorder="1" applyAlignment="1">
      <alignment horizontal="left" vertical="center" wrapText="1" readingOrder="1"/>
    </xf>
    <xf numFmtId="0" fontId="8" fillId="20" borderId="6" xfId="0" applyFont="1" applyFill="1" applyBorder="1" applyAlignment="1" applyProtection="1">
      <alignment vertical="center" wrapText="1"/>
      <protection hidden="1"/>
    </xf>
    <xf numFmtId="0" fontId="8" fillId="0" borderId="6" xfId="0" applyFont="1" applyFill="1" applyBorder="1" applyAlignment="1" applyProtection="1">
      <alignment vertical="center" wrapText="1"/>
      <protection hidden="1"/>
    </xf>
    <xf numFmtId="0" fontId="8" fillId="21" borderId="6" xfId="0" applyFont="1" applyFill="1" applyBorder="1" applyAlignment="1" applyProtection="1">
      <alignment vertical="center" wrapText="1"/>
      <protection hidden="1"/>
    </xf>
    <xf numFmtId="0" fontId="8" fillId="19" borderId="6" xfId="0" applyFont="1" applyFill="1" applyBorder="1" applyAlignment="1" applyProtection="1">
      <alignment vertical="center" wrapText="1"/>
      <protection hidden="1"/>
    </xf>
    <xf numFmtId="0" fontId="33" fillId="7" borderId="19" xfId="1" applyFont="1" applyFill="1" applyBorder="1" applyAlignment="1">
      <alignment horizontal="center" vertical="center" wrapText="1" readingOrder="1"/>
    </xf>
    <xf numFmtId="0" fontId="33" fillId="7" borderId="16" xfId="1" applyFont="1" applyFill="1" applyBorder="1" applyAlignment="1">
      <alignment horizontal="center" vertical="center" wrapText="1" readingOrder="1"/>
    </xf>
    <xf numFmtId="0" fontId="34" fillId="8" borderId="14" xfId="1" applyFont="1" applyFill="1" applyBorder="1" applyAlignment="1">
      <alignment horizontal="center" vertical="center" wrapText="1" readingOrder="1"/>
    </xf>
    <xf numFmtId="0" fontId="34" fillId="10" borderId="15" xfId="1" applyFont="1" applyFill="1" applyBorder="1" applyAlignment="1">
      <alignment horizontal="center" vertical="center" wrapText="1" readingOrder="1"/>
    </xf>
    <xf numFmtId="0" fontId="34" fillId="8" borderId="15" xfId="1" applyFont="1" applyFill="1" applyBorder="1" applyAlignment="1">
      <alignment horizontal="center" vertical="center" wrapText="1" readingOrder="1"/>
    </xf>
    <xf numFmtId="0" fontId="34" fillId="10" borderId="16" xfId="1" applyFont="1" applyFill="1" applyBorder="1" applyAlignment="1">
      <alignment horizontal="center" vertical="center" wrapText="1" readingOrder="1"/>
    </xf>
    <xf numFmtId="0" fontId="34" fillId="8" borderId="16" xfId="1" applyFont="1" applyFill="1" applyBorder="1" applyAlignment="1">
      <alignment horizontal="center" vertical="center" wrapText="1" readingOrder="1"/>
    </xf>
    <xf numFmtId="0" fontId="36" fillId="8" borderId="14" xfId="1" applyFont="1" applyFill="1" applyBorder="1" applyAlignment="1">
      <alignment horizontal="center" vertical="center" wrapText="1" readingOrder="1"/>
    </xf>
    <xf numFmtId="0" fontId="36" fillId="7" borderId="14" xfId="1" applyFont="1" applyFill="1" applyBorder="1" applyAlignment="1">
      <alignment horizontal="center" vertical="center" wrapText="1" readingOrder="1"/>
    </xf>
    <xf numFmtId="0" fontId="36" fillId="10" borderId="14" xfId="1" applyFont="1" applyFill="1" applyBorder="1" applyAlignment="1">
      <alignment horizontal="center" vertical="center" wrapText="1" readingOrder="1"/>
    </xf>
    <xf numFmtId="0" fontId="36" fillId="8" borderId="15"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36" fillId="10" borderId="15" xfId="1" applyFont="1" applyFill="1" applyBorder="1" applyAlignment="1">
      <alignment horizontal="center" vertical="center" wrapText="1" readingOrder="1"/>
    </xf>
    <xf numFmtId="0" fontId="36" fillId="10" borderId="16" xfId="1" applyFont="1" applyFill="1" applyBorder="1" applyAlignment="1">
      <alignment horizontal="center" vertical="center" wrapText="1" readingOrder="1"/>
    </xf>
    <xf numFmtId="0" fontId="5" fillId="7" borderId="15" xfId="1" applyFont="1" applyFill="1" applyBorder="1" applyAlignment="1">
      <alignment horizontal="center" vertical="center" wrapText="1"/>
    </xf>
    <xf numFmtId="0" fontId="36" fillId="8" borderId="16" xfId="1" applyFont="1" applyFill="1" applyBorder="1" applyAlignment="1">
      <alignment horizontal="center" vertical="center" wrapText="1" readingOrder="1"/>
    </xf>
    <xf numFmtId="0" fontId="44" fillId="0" borderId="6" xfId="0" applyFont="1" applyFill="1" applyBorder="1" applyAlignment="1" applyProtection="1">
      <alignment horizontal="center" vertical="center" wrapText="1"/>
      <protection locked="0"/>
    </xf>
    <xf numFmtId="0" fontId="5" fillId="2" borderId="0" xfId="0" applyFont="1" applyFill="1" applyProtection="1">
      <protection hidden="1"/>
    </xf>
    <xf numFmtId="0" fontId="8" fillId="2" borderId="0" xfId="0" applyFont="1" applyFill="1" applyAlignment="1" applyProtection="1">
      <alignment horizontal="center" vertical="center"/>
      <protection hidden="1"/>
    </xf>
    <xf numFmtId="0" fontId="8" fillId="2" borderId="6" xfId="0" applyFont="1" applyFill="1" applyBorder="1" applyAlignment="1" applyProtection="1">
      <alignment horizontal="center" vertical="center"/>
      <protection hidden="1"/>
    </xf>
    <xf numFmtId="0" fontId="0" fillId="2" borderId="0" xfId="0" applyFill="1" applyAlignment="1" applyProtection="1">
      <alignment horizontal="left"/>
      <protection hidden="1"/>
    </xf>
    <xf numFmtId="0" fontId="0" fillId="2" borderId="6" xfId="0"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0" fillId="2" borderId="0" xfId="0" applyFill="1" applyBorder="1" applyAlignment="1" applyProtection="1">
      <alignment horizontal="left"/>
      <protection hidden="1"/>
    </xf>
    <xf numFmtId="0" fontId="29" fillId="2" borderId="6" xfId="0" applyFont="1" applyFill="1" applyBorder="1" applyAlignment="1" applyProtection="1">
      <alignment horizontal="center"/>
      <protection hidden="1"/>
    </xf>
    <xf numFmtId="0" fontId="29" fillId="0" borderId="6" xfId="0" applyFont="1" applyFill="1" applyBorder="1" applyAlignment="1" applyProtection="1">
      <alignment horizontal="left" vertical="center"/>
      <protection hidden="1"/>
    </xf>
    <xf numFmtId="0" fontId="29" fillId="2" borderId="6" xfId="0" quotePrefix="1" applyFont="1" applyFill="1" applyBorder="1" applyAlignment="1" applyProtection="1">
      <alignment horizontal="center"/>
      <protection hidden="1"/>
    </xf>
    <xf numFmtId="0" fontId="29" fillId="2" borderId="6" xfId="0" applyFont="1" applyFill="1" applyBorder="1" applyAlignment="1" applyProtection="1">
      <alignment horizontal="left"/>
      <protection hidden="1"/>
    </xf>
    <xf numFmtId="0" fontId="29" fillId="2" borderId="6" xfId="0" applyFont="1" applyFill="1" applyBorder="1" applyAlignment="1" applyProtection="1">
      <alignment horizontal="left" vertical="center"/>
      <protection hidden="1"/>
    </xf>
    <xf numFmtId="0" fontId="29" fillId="2" borderId="6" xfId="0" applyFont="1" applyFill="1" applyBorder="1" applyAlignment="1" applyProtection="1">
      <alignment horizontal="left" vertical="center" wrapText="1"/>
      <protection hidden="1"/>
    </xf>
    <xf numFmtId="0" fontId="8" fillId="19" borderId="6" xfId="1" applyFont="1" applyFill="1" applyBorder="1" applyAlignment="1" applyProtection="1">
      <alignment horizontal="left" vertical="center" wrapText="1"/>
      <protection hidden="1"/>
    </xf>
    <xf numFmtId="0" fontId="5" fillId="0" borderId="0" xfId="0" applyFont="1"/>
    <xf numFmtId="0" fontId="8" fillId="23" borderId="6" xfId="1" applyFont="1" applyFill="1" applyBorder="1" applyAlignment="1" applyProtection="1">
      <alignment vertical="center" wrapText="1"/>
      <protection hidden="1"/>
    </xf>
    <xf numFmtId="0" fontId="8" fillId="23" borderId="6" xfId="1" applyFont="1" applyFill="1" applyBorder="1" applyAlignment="1" applyProtection="1">
      <alignment horizontal="left" vertical="center" wrapText="1"/>
      <protection hidden="1"/>
    </xf>
    <xf numFmtId="0" fontId="8" fillId="2" borderId="6" xfId="1" quotePrefix="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locked="0"/>
    </xf>
    <xf numFmtId="0" fontId="8" fillId="0" borderId="6" xfId="0" applyFont="1" applyFill="1" applyBorder="1" applyAlignment="1">
      <alignment horizontal="left" vertical="center"/>
    </xf>
    <xf numFmtId="0" fontId="8" fillId="0" borderId="6" xfId="0" applyFont="1" applyFill="1" applyBorder="1" applyAlignment="1">
      <alignment horizontal="left" vertical="center" wrapText="1"/>
    </xf>
    <xf numFmtId="0" fontId="8" fillId="2" borderId="22" xfId="1" applyFont="1" applyFill="1" applyBorder="1" applyAlignment="1" applyProtection="1">
      <alignment horizontal="left" vertical="top" wrapText="1"/>
      <protection hidden="1"/>
    </xf>
    <xf numFmtId="0" fontId="24" fillId="0" borderId="22" xfId="1" applyFont="1" applyFill="1" applyBorder="1" applyAlignment="1" applyProtection="1">
      <alignment vertical="center" wrapText="1"/>
      <protection hidden="1"/>
    </xf>
    <xf numFmtId="0" fontId="29" fillId="2" borderId="0" xfId="0" applyFont="1" applyFill="1" applyAlignment="1" applyProtection="1">
      <alignment horizontal="left" vertical="center"/>
      <protection hidden="1"/>
    </xf>
    <xf numFmtId="0" fontId="0" fillId="2" borderId="6" xfId="0" applyFill="1" applyBorder="1" applyAlignment="1" applyProtection="1">
      <alignment horizontal="left" vertical="center" wrapText="1"/>
      <protection hidden="1"/>
    </xf>
    <xf numFmtId="0" fontId="29" fillId="0" borderId="6" xfId="0" applyFont="1" applyFill="1" applyBorder="1" applyAlignment="1" applyProtection="1">
      <alignment horizontal="left" vertical="center" wrapText="1"/>
      <protection hidden="1"/>
    </xf>
    <xf numFmtId="0" fontId="29" fillId="2" borderId="6" xfId="0" applyFont="1" applyFill="1" applyBorder="1" applyAlignment="1" applyProtection="1">
      <alignment horizontal="left" wrapText="1"/>
      <protection hidden="1"/>
    </xf>
    <xf numFmtId="0" fontId="0" fillId="2" borderId="6" xfId="0" applyFill="1" applyBorder="1" applyAlignment="1" applyProtection="1">
      <alignment horizontal="left" wrapText="1"/>
      <protection hidden="1"/>
    </xf>
    <xf numFmtId="0" fontId="8" fillId="2" borderId="0" xfId="0" applyFont="1" applyFill="1" applyBorder="1" applyAlignment="1" applyProtection="1">
      <alignment horizontal="left" wrapText="1"/>
      <protection hidden="1"/>
    </xf>
    <xf numFmtId="0" fontId="0" fillId="2" borderId="0" xfId="0" applyFill="1" applyBorder="1" applyAlignment="1" applyProtection="1">
      <alignment horizontal="left" wrapText="1"/>
      <protection hidden="1"/>
    </xf>
    <xf numFmtId="0" fontId="0" fillId="2" borderId="0" xfId="0" applyFill="1" applyAlignment="1" applyProtection="1">
      <alignment horizontal="left" wrapText="1"/>
      <protection hidden="1"/>
    </xf>
    <xf numFmtId="0" fontId="19" fillId="22" borderId="13" xfId="1" applyFont="1" applyFill="1" applyBorder="1" applyAlignment="1">
      <alignment horizontal="left" vertical="center" wrapText="1" readingOrder="1"/>
    </xf>
    <xf numFmtId="0" fontId="21" fillId="22" borderId="14" xfId="1" applyFont="1" applyFill="1" applyBorder="1" applyAlignment="1">
      <alignment horizontal="left" vertical="center" wrapText="1" readingOrder="1"/>
    </xf>
    <xf numFmtId="0" fontId="21" fillId="22" borderId="15" xfId="1" applyFont="1" applyFill="1" applyBorder="1" applyAlignment="1">
      <alignment horizontal="left" vertical="center" wrapText="1" readingOrder="1"/>
    </xf>
    <xf numFmtId="0" fontId="21" fillId="22" borderId="16" xfId="1" applyFont="1" applyFill="1" applyBorder="1" applyAlignment="1">
      <alignment horizontal="left" vertical="center" wrapText="1" readingOrder="1"/>
    </xf>
    <xf numFmtId="0" fontId="22" fillId="22" borderId="14" xfId="1" applyFont="1" applyFill="1" applyBorder="1" applyAlignment="1">
      <alignment horizontal="left" vertical="center" wrapText="1" readingOrder="1"/>
    </xf>
    <xf numFmtId="0" fontId="22" fillId="22" borderId="15" xfId="1" applyFont="1" applyFill="1" applyBorder="1" applyAlignment="1">
      <alignment horizontal="left" vertical="center" wrapText="1" readingOrder="1"/>
    </xf>
    <xf numFmtId="0" fontId="22" fillId="22" borderId="16" xfId="1" applyFont="1" applyFill="1" applyBorder="1" applyAlignment="1">
      <alignment horizontal="left" vertical="center" wrapText="1" readingOrder="1"/>
    </xf>
    <xf numFmtId="0" fontId="22" fillId="22" borderId="27" xfId="1" applyFont="1" applyFill="1" applyBorder="1" applyAlignment="1">
      <alignment horizontal="left" vertical="center" wrapText="1" readingOrder="1"/>
    </xf>
    <xf numFmtId="0" fontId="43" fillId="22" borderId="14" xfId="1" applyFont="1" applyFill="1" applyBorder="1" applyAlignment="1">
      <alignment horizontal="left" vertical="center" wrapText="1" readingOrder="1"/>
    </xf>
    <xf numFmtId="0" fontId="43" fillId="22" borderId="16" xfId="1" applyFont="1" applyFill="1" applyBorder="1" applyAlignment="1">
      <alignment horizontal="left" vertical="center" wrapText="1" readingOrder="1"/>
    </xf>
    <xf numFmtId="0" fontId="22" fillId="22" borderId="13" xfId="1" applyFont="1" applyFill="1" applyBorder="1" applyAlignment="1">
      <alignment horizontal="left" vertical="center" wrapText="1" readingOrder="1"/>
    </xf>
    <xf numFmtId="0" fontId="25" fillId="0" borderId="6" xfId="0" applyFont="1" applyFill="1" applyBorder="1" applyAlignment="1" applyProtection="1">
      <alignment horizontal="left" vertical="center" wrapText="1"/>
      <protection hidden="1"/>
    </xf>
    <xf numFmtId="0" fontId="25" fillId="0" borderId="7" xfId="1" applyFont="1" applyFill="1" applyBorder="1" applyAlignment="1" applyProtection="1">
      <alignment vertical="center" wrapText="1"/>
      <protection hidden="1"/>
    </xf>
    <xf numFmtId="0" fontId="25" fillId="19" borderId="6" xfId="1" applyFont="1" applyFill="1" applyBorder="1" applyAlignment="1" applyProtection="1">
      <alignment vertical="center" wrapText="1"/>
      <protection hidden="1"/>
    </xf>
    <xf numFmtId="0" fontId="49" fillId="0" borderId="6" xfId="1" applyFont="1" applyFill="1" applyBorder="1" applyAlignment="1" applyProtection="1">
      <alignment vertical="center" wrapText="1"/>
      <protection hidden="1"/>
    </xf>
    <xf numFmtId="0" fontId="50" fillId="0" borderId="0" xfId="0" applyFont="1" applyAlignment="1">
      <alignment horizontal="left" wrapText="1" readingOrder="1"/>
    </xf>
    <xf numFmtId="0" fontId="8" fillId="19"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29" fillId="19" borderId="6" xfId="0" applyFont="1" applyFill="1" applyBorder="1" applyAlignment="1" applyProtection="1">
      <alignment horizontal="left" vertical="center" wrapText="1"/>
      <protection hidden="1"/>
    </xf>
    <xf numFmtId="0" fontId="8" fillId="2" borderId="0" xfId="1" applyFont="1" applyFill="1" applyBorder="1" applyAlignment="1" applyProtection="1">
      <alignment horizontal="left" vertical="top" wrapText="1"/>
      <protection hidden="1"/>
    </xf>
    <xf numFmtId="0" fontId="41" fillId="0" borderId="0" xfId="3" applyFill="1" applyAlignment="1" applyProtection="1">
      <alignment vertical="center" wrapText="1"/>
      <protection hidden="1"/>
    </xf>
    <xf numFmtId="0" fontId="29" fillId="2" borderId="6" xfId="0" applyFont="1" applyFill="1" applyBorder="1" applyAlignment="1" applyProtection="1">
      <alignment horizontal="center" vertical="center"/>
      <protection hidden="1"/>
    </xf>
    <xf numFmtId="0" fontId="25" fillId="21" borderId="6" xfId="1" applyFont="1" applyFill="1" applyBorder="1" applyAlignment="1" applyProtection="1">
      <alignment horizontal="left" vertical="center" wrapText="1"/>
      <protection hidden="1"/>
    </xf>
    <xf numFmtId="0" fontId="0" fillId="25" borderId="0" xfId="0" applyFill="1" applyBorder="1" applyAlignment="1" applyProtection="1">
      <alignment horizontal="left" vertical="center"/>
      <protection locked="0" hidden="1"/>
    </xf>
    <xf numFmtId="0" fontId="0" fillId="25" borderId="0" xfId="0" applyFill="1" applyBorder="1" applyProtection="1">
      <protection locked="0" hidden="1"/>
    </xf>
    <xf numFmtId="0" fontId="13" fillId="25" borderId="0" xfId="0" applyFont="1" applyFill="1" applyBorder="1" applyAlignment="1" applyProtection="1">
      <alignment horizontal="left"/>
      <protection locked="0" hidden="1"/>
    </xf>
    <xf numFmtId="0" fontId="0" fillId="25" borderId="3" xfId="0" applyFill="1" applyBorder="1" applyProtection="1">
      <protection locked="0" hidden="1"/>
    </xf>
    <xf numFmtId="0" fontId="0" fillId="25" borderId="4" xfId="0" applyFill="1" applyBorder="1" applyAlignment="1" applyProtection="1">
      <alignment horizontal="left" vertical="center"/>
      <protection locked="0" hidden="1"/>
    </xf>
    <xf numFmtId="0" fontId="0" fillId="25" borderId="5" xfId="0" applyFill="1" applyBorder="1" applyProtection="1">
      <protection locked="0" hidden="1"/>
    </xf>
    <xf numFmtId="0" fontId="10" fillId="25" borderId="5" xfId="0" applyFont="1" applyFill="1" applyBorder="1" applyAlignment="1" applyProtection="1">
      <alignment horizontal="center" wrapText="1"/>
      <protection locked="0" hidden="1"/>
    </xf>
    <xf numFmtId="0" fontId="15" fillId="25" borderId="3" xfId="0" applyFont="1" applyFill="1" applyBorder="1" applyAlignment="1" applyProtection="1">
      <alignment horizontal="center"/>
      <protection locked="0" hidden="1"/>
    </xf>
    <xf numFmtId="0" fontId="9" fillId="25" borderId="6" xfId="0" applyFont="1" applyFill="1" applyBorder="1" applyAlignment="1" applyProtection="1">
      <alignment horizontal="left" vertical="center" wrapText="1"/>
      <protection hidden="1"/>
    </xf>
    <xf numFmtId="0" fontId="14" fillId="25" borderId="6" xfId="0" applyFont="1" applyFill="1" applyBorder="1" applyAlignment="1" applyProtection="1">
      <alignment horizontal="center" wrapText="1"/>
      <protection hidden="1"/>
    </xf>
    <xf numFmtId="0" fontId="9" fillId="25" borderId="7" xfId="0" applyFont="1" applyFill="1" applyBorder="1" applyAlignment="1" applyProtection="1">
      <alignment horizontal="left" vertical="center" wrapText="1"/>
      <protection hidden="1"/>
    </xf>
    <xf numFmtId="0" fontId="5" fillId="25" borderId="0" xfId="1" applyFill="1" applyBorder="1" applyAlignment="1" applyProtection="1">
      <alignment vertical="center"/>
      <protection hidden="1"/>
    </xf>
    <xf numFmtId="0" fontId="13" fillId="25" borderId="0" xfId="1" applyFont="1" applyFill="1" applyBorder="1" applyAlignment="1" applyProtection="1">
      <alignment horizontal="left" vertical="center"/>
      <protection hidden="1"/>
    </xf>
    <xf numFmtId="0" fontId="5" fillId="25" borderId="4" xfId="1" applyFill="1" applyBorder="1" applyAlignment="1" applyProtection="1">
      <alignment vertical="center"/>
      <protection hidden="1"/>
    </xf>
    <xf numFmtId="0" fontId="5" fillId="25" borderId="5" xfId="1" applyFill="1" applyBorder="1" applyAlignment="1" applyProtection="1">
      <alignment vertical="center"/>
      <protection hidden="1"/>
    </xf>
    <xf numFmtId="0" fontId="10" fillId="25" borderId="5" xfId="1" applyFont="1" applyFill="1" applyBorder="1" applyAlignment="1" applyProtection="1">
      <alignment horizontal="center" vertical="center" wrapText="1"/>
      <protection hidden="1"/>
    </xf>
    <xf numFmtId="0" fontId="15" fillId="25" borderId="3" xfId="1" applyFont="1" applyFill="1" applyBorder="1" applyAlignment="1" applyProtection="1">
      <alignment horizontal="center" vertical="center"/>
      <protection hidden="1"/>
    </xf>
    <xf numFmtId="0" fontId="9" fillId="25" borderId="6" xfId="1" applyFont="1" applyFill="1" applyBorder="1" applyAlignment="1" applyProtection="1">
      <alignment horizontal="left" vertical="center" wrapText="1"/>
      <protection hidden="1"/>
    </xf>
    <xf numFmtId="0" fontId="14" fillId="25" borderId="6" xfId="1" applyFont="1" applyFill="1" applyBorder="1" applyAlignment="1" applyProtection="1">
      <alignment horizontal="center" vertical="center" wrapText="1"/>
      <protection hidden="1"/>
    </xf>
    <xf numFmtId="0" fontId="11" fillId="2" borderId="8" xfId="0" applyFont="1" applyFill="1" applyBorder="1" applyAlignment="1" applyProtection="1">
      <alignment horizontal="center" vertical="center" textRotation="90"/>
      <protection hidden="1"/>
    </xf>
    <xf numFmtId="0" fontId="9" fillId="4" borderId="7" xfId="1" applyFont="1" applyFill="1" applyBorder="1" applyAlignment="1" applyProtection="1">
      <alignment vertical="center" wrapText="1"/>
      <protection hidden="1"/>
    </xf>
    <xf numFmtId="0" fontId="9" fillId="25" borderId="6" xfId="1" applyFont="1" applyFill="1" applyBorder="1" applyAlignment="1" applyProtection="1">
      <alignment vertical="center" wrapText="1"/>
      <protection hidden="1"/>
    </xf>
    <xf numFmtId="0" fontId="9" fillId="25" borderId="7" xfId="1" applyFont="1" applyFill="1" applyBorder="1" applyAlignment="1" applyProtection="1">
      <alignment vertical="center" wrapText="1"/>
      <protection hidden="1"/>
    </xf>
    <xf numFmtId="0" fontId="5" fillId="16" borderId="0" xfId="1" applyFill="1" applyAlignment="1" applyProtection="1">
      <alignment vertical="center" wrapText="1"/>
      <protection hidden="1"/>
    </xf>
    <xf numFmtId="0" fontId="8" fillId="20" borderId="6" xfId="1" applyFont="1" applyFill="1" applyBorder="1" applyAlignment="1" applyProtection="1">
      <alignment vertical="center" wrapText="1"/>
      <protection hidden="1"/>
    </xf>
    <xf numFmtId="0" fontId="8" fillId="22" borderId="6" xfId="1" applyFont="1" applyFill="1" applyBorder="1" applyAlignment="1" applyProtection="1">
      <alignment vertical="center" wrapText="1"/>
      <protection hidden="1"/>
    </xf>
    <xf numFmtId="0" fontId="8" fillId="26" borderId="6" xfId="1" applyFont="1" applyFill="1" applyBorder="1" applyAlignment="1" applyProtection="1">
      <alignment vertical="center" wrapText="1"/>
      <protection hidden="1"/>
    </xf>
    <xf numFmtId="0" fontId="5" fillId="2" borderId="0" xfId="1" applyFill="1" applyBorder="1" applyAlignment="1" applyProtection="1">
      <alignment vertical="center" wrapText="1"/>
      <protection hidden="1"/>
    </xf>
    <xf numFmtId="0" fontId="29" fillId="2" borderId="0" xfId="1" applyFont="1" applyFill="1" applyBorder="1" applyAlignment="1" applyProtection="1">
      <alignment vertical="center" wrapText="1"/>
      <protection hidden="1"/>
    </xf>
    <xf numFmtId="0" fontId="8" fillId="2" borderId="0" xfId="1" applyFont="1" applyFill="1" applyBorder="1" applyAlignment="1" applyProtection="1">
      <alignment vertical="center" wrapText="1"/>
      <protection hidden="1"/>
    </xf>
    <xf numFmtId="0" fontId="8" fillId="20" borderId="0" xfId="1" applyFont="1" applyFill="1" applyBorder="1" applyAlignment="1" applyProtection="1">
      <alignment vertical="center" wrapText="1"/>
      <protection hidden="1"/>
    </xf>
    <xf numFmtId="0" fontId="8" fillId="22" borderId="0" xfId="1" applyFont="1" applyFill="1" applyBorder="1" applyAlignment="1" applyProtection="1">
      <alignment vertical="center" wrapText="1"/>
      <protection hidden="1"/>
    </xf>
    <xf numFmtId="0" fontId="8" fillId="26" borderId="0" xfId="1" applyFont="1" applyFill="1" applyBorder="1" applyAlignment="1" applyProtection="1">
      <alignment vertical="center" wrapText="1"/>
      <protection hidden="1"/>
    </xf>
    <xf numFmtId="0" fontId="5" fillId="20" borderId="0" xfId="1" applyFill="1" applyBorder="1" applyAlignment="1" applyProtection="1">
      <alignment vertical="center" wrapText="1"/>
      <protection hidden="1"/>
    </xf>
    <xf numFmtId="0" fontId="5" fillId="22" borderId="0" xfId="1" applyFill="1" applyBorder="1" applyAlignment="1" applyProtection="1">
      <alignment vertical="center" wrapText="1"/>
      <protection hidden="1"/>
    </xf>
    <xf numFmtId="0" fontId="5" fillId="26" borderId="0" xfId="1" applyFill="1" applyBorder="1" applyAlignment="1" applyProtection="1">
      <alignment vertical="center" wrapText="1"/>
      <protection hidden="1"/>
    </xf>
    <xf numFmtId="0" fontId="5" fillId="20" borderId="0" xfId="1" applyFill="1" applyAlignment="1" applyProtection="1">
      <alignment vertical="center" wrapText="1"/>
      <protection hidden="1"/>
    </xf>
    <xf numFmtId="0" fontId="5" fillId="2" borderId="0" xfId="1" applyFill="1" applyAlignment="1" applyProtection="1">
      <alignment vertical="center" wrapText="1"/>
      <protection hidden="1"/>
    </xf>
    <xf numFmtId="0" fontId="5" fillId="22" borderId="0" xfId="1" applyFill="1" applyAlignment="1" applyProtection="1">
      <alignment vertical="center" wrapText="1"/>
      <protection hidden="1"/>
    </xf>
    <xf numFmtId="0" fontId="5" fillId="26" borderId="0" xfId="1" applyFill="1" applyAlignment="1" applyProtection="1">
      <alignment vertical="center" wrapText="1"/>
      <protection hidden="1"/>
    </xf>
    <xf numFmtId="0" fontId="11" fillId="2" borderId="8" xfId="0" applyFont="1" applyFill="1" applyBorder="1" applyAlignment="1" applyProtection="1">
      <alignment vertical="center" textRotation="90"/>
      <protection hidden="1"/>
    </xf>
    <xf numFmtId="0" fontId="11" fillId="2" borderId="9" xfId="0" applyFont="1" applyFill="1" applyBorder="1" applyAlignment="1" applyProtection="1">
      <alignment vertical="center" textRotation="90"/>
      <protection hidden="1"/>
    </xf>
    <xf numFmtId="0" fontId="5" fillId="0" borderId="0" xfId="1" applyFill="1" applyAlignment="1" applyProtection="1">
      <alignment vertical="center" wrapText="1"/>
      <protection hidden="1"/>
    </xf>
    <xf numFmtId="0" fontId="8" fillId="0" borderId="7" xfId="1" applyNumberFormat="1" applyFont="1" applyFill="1" applyBorder="1" applyAlignment="1" applyProtection="1">
      <alignment vertical="center" wrapText="1"/>
      <protection hidden="1"/>
    </xf>
    <xf numFmtId="0" fontId="25" fillId="19" borderId="6" xfId="1" applyFont="1" applyFill="1" applyBorder="1" applyAlignment="1" applyProtection="1">
      <alignment horizontal="left" vertical="center" wrapText="1"/>
      <protection hidden="1"/>
    </xf>
    <xf numFmtId="0" fontId="5" fillId="7" borderId="16" xfId="1" applyFont="1" applyFill="1" applyBorder="1" applyAlignment="1">
      <alignment horizontal="center" vertical="center" wrapText="1"/>
    </xf>
    <xf numFmtId="0" fontId="5" fillId="11" borderId="15" xfId="1" applyFont="1" applyFill="1" applyBorder="1" applyAlignment="1">
      <alignment horizontal="center" vertical="center" wrapText="1"/>
    </xf>
    <xf numFmtId="0" fontId="5" fillId="8" borderId="16" xfId="1" applyFont="1" applyFill="1" applyBorder="1" applyAlignment="1">
      <alignment horizontal="center" vertical="center" wrapText="1"/>
    </xf>
    <xf numFmtId="0" fontId="5" fillId="11" borderId="16" xfId="1" applyFont="1" applyFill="1" applyBorder="1" applyAlignment="1">
      <alignment horizontal="center" vertical="center" wrapText="1"/>
    </xf>
    <xf numFmtId="0" fontId="5" fillId="10" borderId="15" xfId="1" applyFont="1" applyFill="1" applyBorder="1" applyAlignment="1">
      <alignment horizontal="center" vertical="center" wrapText="1"/>
    </xf>
    <xf numFmtId="0" fontId="5" fillId="10" borderId="16" xfId="1" applyFont="1" applyFill="1" applyBorder="1" applyAlignment="1">
      <alignment horizontal="center" vertical="center" wrapText="1"/>
    </xf>
    <xf numFmtId="0" fontId="8" fillId="0" borderId="0" xfId="1" applyFont="1" applyFill="1" applyBorder="1" applyAlignment="1" applyProtection="1">
      <alignment vertical="center" wrapText="1"/>
      <protection hidden="1"/>
    </xf>
    <xf numFmtId="0" fontId="5" fillId="0" borderId="0" xfId="1" applyFill="1" applyBorder="1" applyAlignment="1" applyProtection="1">
      <alignment vertical="center" wrapText="1"/>
      <protection hidden="1"/>
    </xf>
    <xf numFmtId="0" fontId="12" fillId="2" borderId="3" xfId="0" applyFont="1" applyFill="1" applyBorder="1" applyProtection="1">
      <protection locked="0" hidden="1"/>
    </xf>
    <xf numFmtId="0" fontId="8" fillId="19" borderId="7" xfId="1" applyFont="1" applyFill="1" applyBorder="1" applyAlignment="1" applyProtection="1">
      <alignment vertical="center" wrapText="1"/>
      <protection hidden="1"/>
    </xf>
    <xf numFmtId="0" fontId="41" fillId="0" borderId="0" xfId="3" applyAlignment="1" applyProtection="1"/>
    <xf numFmtId="0" fontId="8" fillId="0" borderId="6" xfId="4" applyFont="1" applyFill="1" applyBorder="1" applyAlignment="1" applyProtection="1">
      <alignment horizontal="center" vertical="center" wrapText="1"/>
      <protection hidden="1"/>
    </xf>
    <xf numFmtId="0" fontId="8" fillId="0" borderId="6" xfId="4" applyFont="1" applyFill="1" applyBorder="1" applyAlignment="1" applyProtection="1">
      <alignment horizontal="center" vertical="top" wrapText="1"/>
      <protection hidden="1"/>
    </xf>
    <xf numFmtId="0" fontId="52" fillId="0" borderId="7" xfId="4" applyFont="1" applyFill="1" applyBorder="1" applyAlignment="1" applyProtection="1">
      <alignment horizontal="center" vertical="top" wrapText="1"/>
      <protection hidden="1"/>
    </xf>
    <xf numFmtId="0" fontId="39" fillId="0" borderId="31" xfId="5" applyFont="1" applyFill="1" applyBorder="1" applyAlignment="1" applyProtection="1">
      <alignment horizontal="center" vertical="top" wrapText="1"/>
      <protection hidden="1"/>
    </xf>
    <xf numFmtId="0" fontId="8" fillId="19" borderId="6" xfId="0" applyFont="1" applyFill="1" applyBorder="1" applyAlignment="1" applyProtection="1">
      <alignment horizontal="left" vertical="center" wrapText="1"/>
      <protection hidden="1"/>
    </xf>
    <xf numFmtId="0" fontId="39" fillId="0" borderId="6" xfId="5" applyFont="1" applyFill="1" applyBorder="1" applyAlignment="1" applyProtection="1">
      <alignment horizontal="center" vertical="top" wrapText="1"/>
      <protection hidden="1"/>
    </xf>
    <xf numFmtId="0" fontId="0" fillId="2" borderId="0" xfId="0" applyFill="1" applyAlignment="1" applyProtection="1">
      <alignment vertical="center"/>
      <protection hidden="1"/>
    </xf>
    <xf numFmtId="0" fontId="0" fillId="0" borderId="0" xfId="0" applyFill="1" applyAlignment="1" applyProtection="1">
      <alignment vertical="center"/>
      <protection hidden="1"/>
    </xf>
    <xf numFmtId="0" fontId="0" fillId="2" borderId="6" xfId="0"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17" fontId="8" fillId="0" borderId="6" xfId="1" quotePrefix="1" applyNumberFormat="1" applyFont="1" applyFill="1" applyBorder="1" applyAlignment="1" applyProtection="1">
      <alignment horizontal="left" vertical="center" wrapText="1"/>
      <protection hidden="1"/>
    </xf>
    <xf numFmtId="0" fontId="8" fillId="0" borderId="6" xfId="1" quotePrefix="1" applyFont="1" applyFill="1" applyBorder="1" applyAlignment="1" applyProtection="1">
      <alignment horizontal="left" vertical="center" wrapText="1"/>
      <protection hidden="1"/>
    </xf>
    <xf numFmtId="0" fontId="41" fillId="2" borderId="0" xfId="3" applyFill="1" applyBorder="1" applyAlignment="1" applyProtection="1">
      <alignment vertical="center" wrapText="1"/>
      <protection hidden="1"/>
    </xf>
    <xf numFmtId="0" fontId="29" fillId="0" borderId="0" xfId="0" applyFont="1" applyAlignment="1">
      <alignment vertical="center"/>
    </xf>
    <xf numFmtId="0" fontId="29" fillId="0" borderId="0" xfId="0" applyFont="1"/>
    <xf numFmtId="0" fontId="5" fillId="2" borderId="0" xfId="0" applyFont="1" applyFill="1" applyBorder="1" applyAlignment="1" applyProtection="1">
      <alignment vertical="center" wrapText="1"/>
      <protection hidden="1"/>
    </xf>
    <xf numFmtId="0" fontId="25"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horizontal="left" vertical="center" wrapText="1"/>
      <protection hidden="1"/>
    </xf>
    <xf numFmtId="0" fontId="8" fillId="24" borderId="6" xfId="1" applyFont="1" applyFill="1" applyBorder="1" applyAlignment="1" applyProtection="1">
      <alignment vertical="center" wrapText="1"/>
      <protection hidden="1"/>
    </xf>
    <xf numFmtId="0" fontId="5" fillId="21" borderId="6" xfId="1" applyFont="1" applyFill="1" applyBorder="1" applyAlignment="1" applyProtection="1">
      <alignment horizontal="left" vertical="center" wrapText="1"/>
      <protection hidden="1"/>
    </xf>
    <xf numFmtId="0" fontId="5" fillId="21" borderId="7" xfId="1" applyFont="1" applyFill="1" applyBorder="1" applyAlignment="1" applyProtection="1">
      <alignment horizontal="left" vertical="center" wrapText="1"/>
      <protection hidden="1"/>
    </xf>
    <xf numFmtId="0" fontId="5" fillId="0" borderId="6" xfId="1" applyFont="1" applyFill="1" applyBorder="1" applyAlignment="1" applyProtection="1">
      <alignment horizontal="left" vertical="center" wrapText="1"/>
      <protection hidden="1"/>
    </xf>
    <xf numFmtId="0" fontId="5" fillId="0" borderId="6" xfId="1" applyFont="1" applyFill="1" applyBorder="1" applyAlignment="1" applyProtection="1">
      <alignment vertical="center" wrapText="1"/>
      <protection hidden="1"/>
    </xf>
    <xf numFmtId="0" fontId="5" fillId="21" borderId="6" xfId="1" applyFont="1" applyFill="1" applyBorder="1" applyAlignment="1" applyProtection="1">
      <alignment vertical="center" wrapText="1"/>
      <protection hidden="1"/>
    </xf>
    <xf numFmtId="0" fontId="8" fillId="21" borderId="7" xfId="1" applyFont="1" applyFill="1" applyBorder="1" applyAlignment="1" applyProtection="1">
      <alignment horizontal="left" vertical="center" wrapText="1"/>
      <protection hidden="1"/>
    </xf>
    <xf numFmtId="0" fontId="8" fillId="0" borderId="6" xfId="4" applyFont="1" applyFill="1" applyBorder="1" applyAlignment="1" applyProtection="1">
      <alignment horizontal="left" vertical="center" wrapText="1"/>
      <protection hidden="1"/>
    </xf>
    <xf numFmtId="0" fontId="29" fillId="21" borderId="6" xfId="0" applyFont="1" applyFill="1" applyBorder="1" applyAlignment="1">
      <alignment horizontal="left" vertical="center" wrapText="1"/>
    </xf>
    <xf numFmtId="0" fontId="54"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hidden="1"/>
    </xf>
    <xf numFmtId="0" fontId="54" fillId="2" borderId="6" xfId="0" applyFont="1" applyFill="1" applyBorder="1" applyAlignment="1" applyProtection="1">
      <alignment horizontal="center" vertical="center"/>
      <protection hidden="1"/>
    </xf>
    <xf numFmtId="0" fontId="54" fillId="0" borderId="6" xfId="4" applyFont="1" applyFill="1" applyBorder="1" applyAlignment="1" applyProtection="1">
      <alignment horizontal="center" vertical="center" wrapText="1"/>
      <protection hidden="1"/>
    </xf>
    <xf numFmtId="0" fontId="54" fillId="0" borderId="31" xfId="5" applyFont="1" applyFill="1" applyBorder="1" applyAlignment="1" applyProtection="1">
      <alignment horizontal="center" vertical="center" wrapText="1"/>
      <protection hidden="1"/>
    </xf>
    <xf numFmtId="0" fontId="54" fillId="19" borderId="6" xfId="0" applyFont="1" applyFill="1" applyBorder="1" applyAlignment="1" applyProtection="1">
      <alignment horizontal="left" vertical="center" wrapText="1"/>
      <protection hidden="1"/>
    </xf>
    <xf numFmtId="0" fontId="54" fillId="0" borderId="6" xfId="5"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0" fontId="8" fillId="2" borderId="0" xfId="1" applyFont="1" applyFill="1" applyBorder="1" applyAlignment="1" applyProtection="1">
      <alignment horizontal="left" vertical="center" wrapText="1"/>
      <protection hidden="1"/>
    </xf>
    <xf numFmtId="0" fontId="56" fillId="2" borderId="6" xfId="1" applyFont="1" applyFill="1" applyBorder="1" applyAlignment="1" applyProtection="1">
      <alignment vertical="center" wrapText="1"/>
      <protection hidden="1"/>
    </xf>
    <xf numFmtId="0" fontId="8" fillId="28"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57" fillId="0" borderId="0" xfId="0" applyFont="1"/>
    <xf numFmtId="0" fontId="25" fillId="2"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xf>
    <xf numFmtId="0" fontId="25" fillId="2"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wrapText="1"/>
    </xf>
    <xf numFmtId="0" fontId="25" fillId="20" borderId="6" xfId="0" applyFont="1" applyFill="1" applyBorder="1" applyAlignment="1">
      <alignment horizontal="left" vertical="center"/>
    </xf>
    <xf numFmtId="0" fontId="25" fillId="19" borderId="6" xfId="0" applyFont="1" applyFill="1" applyBorder="1" applyAlignment="1">
      <alignment horizontal="left" vertical="center"/>
    </xf>
    <xf numFmtId="0" fontId="25" fillId="0" borderId="0" xfId="0" applyFont="1" applyBorder="1" applyAlignment="1">
      <alignment horizontal="left" vertical="center"/>
    </xf>
    <xf numFmtId="0" fontId="9" fillId="4" borderId="6" xfId="0" applyFont="1" applyFill="1" applyBorder="1" applyAlignment="1" applyProtection="1">
      <alignment horizontal="center" vertical="center" wrapText="1"/>
      <protection hidden="1"/>
    </xf>
    <xf numFmtId="0" fontId="0" fillId="2" borderId="6" xfId="0" applyFill="1" applyBorder="1" applyAlignment="1" applyProtection="1">
      <alignment horizontal="center"/>
      <protection hidden="1"/>
    </xf>
    <xf numFmtId="0" fontId="25" fillId="2" borderId="6" xfId="0" applyFont="1" applyFill="1" applyBorder="1" applyAlignment="1" applyProtection="1">
      <alignment horizontal="center" vertical="center" wrapText="1"/>
      <protection hidden="1"/>
    </xf>
    <xf numFmtId="0" fontId="25" fillId="2" borderId="6" xfId="0" applyFont="1" applyFill="1" applyBorder="1" applyAlignment="1" applyProtection="1">
      <alignment horizontal="center" vertical="center"/>
      <protection hidden="1"/>
    </xf>
    <xf numFmtId="0" fontId="8" fillId="13" borderId="6" xfId="0" applyFont="1" applyFill="1" applyBorder="1" applyAlignment="1" applyProtection="1">
      <alignment horizontal="center" vertical="center" wrapText="1"/>
      <protection hidden="1"/>
    </xf>
    <xf numFmtId="0" fontId="8" fillId="13" borderId="7"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0" xfId="0" applyFill="1" applyAlignment="1" applyProtection="1">
      <alignment horizontal="center"/>
      <protection hidden="1"/>
    </xf>
    <xf numFmtId="0" fontId="8" fillId="2" borderId="6" xfId="0" quotePrefix="1"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0" fontId="8" fillId="27"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13" borderId="6" xfId="0" quotePrefix="1" applyFont="1" applyFill="1" applyBorder="1" applyAlignment="1" applyProtection="1">
      <alignment horizontal="center"/>
      <protection hidden="1"/>
    </xf>
    <xf numFmtId="0" fontId="8" fillId="20" borderId="6" xfId="0" applyFont="1" applyFill="1" applyBorder="1" applyAlignment="1" applyProtection="1">
      <alignment horizontal="center"/>
      <protection hidden="1"/>
    </xf>
    <xf numFmtId="0" fontId="8" fillId="13" borderId="6" xfId="0" applyFont="1" applyFill="1" applyBorder="1" applyAlignment="1" applyProtection="1">
      <alignment horizontal="center"/>
      <protection hidden="1"/>
    </xf>
    <xf numFmtId="0" fontId="8" fillId="13" borderId="7" xfId="0" applyFont="1" applyFill="1" applyBorder="1" applyAlignment="1" applyProtection="1">
      <alignment horizontal="center"/>
      <protection hidden="1"/>
    </xf>
    <xf numFmtId="0" fontId="8" fillId="2" borderId="6" xfId="0" applyFont="1" applyFill="1" applyBorder="1" applyAlignment="1" applyProtection="1">
      <alignment horizontal="center" wrapText="1"/>
      <protection hidden="1"/>
    </xf>
    <xf numFmtId="0" fontId="8" fillId="2" borderId="0" xfId="0" applyFont="1" applyFill="1" applyBorder="1" applyAlignment="1" applyProtection="1">
      <alignment horizontal="center" vertical="center"/>
      <protection hidden="1"/>
    </xf>
    <xf numFmtId="0" fontId="29" fillId="2" borderId="6" xfId="0" applyFont="1" applyFill="1" applyBorder="1" applyAlignment="1" applyProtection="1">
      <alignment horizontal="center" vertical="center" wrapText="1"/>
      <protection hidden="1"/>
    </xf>
    <xf numFmtId="0" fontId="25" fillId="0" borderId="6" xfId="0" applyFont="1" applyFill="1" applyBorder="1" applyAlignment="1" applyProtection="1">
      <alignment horizontal="left" vertical="center"/>
      <protection hidden="1"/>
    </xf>
    <xf numFmtId="0" fontId="25" fillId="0" borderId="6" xfId="0" applyFont="1" applyFill="1" applyBorder="1" applyAlignment="1">
      <alignment horizontal="left" vertical="center"/>
    </xf>
    <xf numFmtId="0" fontId="25" fillId="0" borderId="6" xfId="0" applyFont="1" applyFill="1" applyBorder="1" applyAlignment="1">
      <alignment horizontal="left" vertical="center" wrapText="1"/>
    </xf>
    <xf numFmtId="0" fontId="29" fillId="2" borderId="0" xfId="0" applyFont="1" applyFill="1" applyProtection="1">
      <protection hidden="1"/>
    </xf>
    <xf numFmtId="0" fontId="29" fillId="2" borderId="6" xfId="0" quotePrefix="1" applyFont="1" applyFill="1" applyBorder="1" applyAlignment="1" applyProtection="1">
      <alignment horizontal="center" vertical="center"/>
      <protection hidden="1"/>
    </xf>
    <xf numFmtId="0" fontId="29" fillId="2" borderId="0" xfId="0" applyFont="1" applyFill="1" applyAlignment="1" applyProtection="1">
      <alignment vertical="center"/>
      <protection hidden="1"/>
    </xf>
    <xf numFmtId="0" fontId="25" fillId="0" borderId="6" xfId="1" applyFont="1" applyFill="1" applyBorder="1" applyAlignment="1" applyProtection="1">
      <alignment horizontal="left" wrapText="1"/>
      <protection hidden="1"/>
    </xf>
    <xf numFmtId="0" fontId="59" fillId="0" borderId="0" xfId="0" applyFont="1" applyAlignment="1">
      <alignment horizontal="center" vertical="center" readingOrder="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center"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center"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19" borderId="7" xfId="1" applyFont="1" applyFill="1" applyBorder="1" applyAlignment="1" applyProtection="1">
      <alignment vertical="center" wrapText="1"/>
      <protection hidden="1"/>
    </xf>
    <xf numFmtId="0" fontId="8" fillId="27" borderId="0" xfId="1" applyFont="1" applyFill="1" applyBorder="1" applyAlignment="1" applyProtection="1">
      <alignment vertical="center" wrapText="1"/>
      <protection hidden="1"/>
    </xf>
    <xf numFmtId="0" fontId="36" fillId="19" borderId="15" xfId="1" applyFont="1" applyFill="1" applyBorder="1" applyAlignment="1">
      <alignment horizontal="center" vertical="center" wrapText="1" readingOrder="1"/>
    </xf>
    <xf numFmtId="0" fontId="60" fillId="10" borderId="16" xfId="1" applyFont="1" applyFill="1" applyBorder="1" applyAlignment="1">
      <alignment horizontal="center" vertical="center" wrapText="1" readingOrder="1"/>
    </xf>
    <xf numFmtId="0" fontId="61" fillId="10" borderId="15" xfId="1" applyFont="1" applyFill="1" applyBorder="1" applyAlignment="1">
      <alignment horizontal="center" vertical="center" wrapText="1" readingOrder="1"/>
    </xf>
    <xf numFmtId="0" fontId="61" fillId="10" borderId="16" xfId="1" applyFont="1" applyFill="1" applyBorder="1" applyAlignment="1">
      <alignment horizontal="center" vertical="center" wrapText="1" readingOrder="1"/>
    </xf>
    <xf numFmtId="0" fontId="8" fillId="19" borderId="6" xfId="1" applyFont="1" applyFill="1" applyBorder="1" applyAlignment="1" applyProtection="1">
      <alignment horizontal="left" vertical="center" wrapText="1"/>
      <protection locked="0"/>
    </xf>
    <xf numFmtId="0" fontId="29" fillId="19" borderId="0" xfId="0" applyFont="1" applyFill="1" applyAlignment="1">
      <alignment wrapText="1"/>
    </xf>
    <xf numFmtId="0" fontId="8" fillId="19" borderId="6" xfId="0" applyFont="1" applyFill="1" applyBorder="1" applyAlignment="1">
      <alignment horizontal="left" vertical="center" wrapText="1"/>
    </xf>
    <xf numFmtId="0" fontId="8" fillId="19" borderId="6" xfId="0" applyFont="1" applyFill="1" applyBorder="1" applyAlignment="1">
      <alignment horizontal="left" vertical="center"/>
    </xf>
    <xf numFmtId="0" fontId="8" fillId="0" borderId="0" xfId="0" applyFont="1" applyAlignment="1">
      <alignment horizontal="left" vertical="center" readingOrder="1"/>
    </xf>
    <xf numFmtId="0" fontId="61" fillId="11" borderId="14" xfId="1" applyFont="1" applyFill="1" applyBorder="1" applyAlignment="1">
      <alignment horizontal="center" vertical="center" wrapText="1" readingOrder="1"/>
    </xf>
    <xf numFmtId="0" fontId="61" fillId="11" borderId="15" xfId="1" applyFont="1" applyFill="1" applyBorder="1" applyAlignment="1">
      <alignment horizontal="center" vertical="center" wrapText="1" readingOrder="1"/>
    </xf>
    <xf numFmtId="0" fontId="61" fillId="11" borderId="16" xfId="1" applyFont="1" applyFill="1" applyBorder="1" applyAlignment="1">
      <alignment horizontal="center" vertical="center" wrapText="1" readingOrder="1"/>
    </xf>
    <xf numFmtId="0" fontId="5" fillId="11" borderId="28" xfId="1" applyFont="1" applyFill="1" applyBorder="1" applyAlignment="1">
      <alignment horizontal="center" vertical="center" wrapText="1"/>
    </xf>
    <xf numFmtId="0" fontId="5" fillId="7" borderId="28" xfId="1" applyFont="1" applyFill="1" applyBorder="1" applyAlignment="1">
      <alignment horizontal="center" vertical="center" wrapText="1"/>
    </xf>
    <xf numFmtId="0" fontId="36" fillId="11" borderId="28" xfId="1" applyFont="1" applyFill="1" applyBorder="1" applyAlignment="1">
      <alignment horizontal="center" vertical="center" wrapText="1" readingOrder="1"/>
    </xf>
    <xf numFmtId="0" fontId="36" fillId="10" borderId="28" xfId="1" applyFont="1" applyFill="1" applyBorder="1" applyAlignment="1">
      <alignment horizontal="center" vertical="center" wrapText="1" readingOrder="1"/>
    </xf>
    <xf numFmtId="0" fontId="34" fillId="8" borderId="28" xfId="1" applyFont="1" applyFill="1" applyBorder="1" applyAlignment="1">
      <alignment horizontal="center" vertical="center" wrapText="1" readingOrder="1"/>
    </xf>
    <xf numFmtId="0" fontId="36" fillId="7" borderId="28" xfId="1" applyFont="1" applyFill="1" applyBorder="1" applyAlignment="1">
      <alignment horizontal="center" vertical="center" wrapText="1" readingOrder="1"/>
    </xf>
    <xf numFmtId="0" fontId="25" fillId="0" borderId="6" xfId="1" applyFont="1" applyFill="1" applyBorder="1" applyAlignment="1" applyProtection="1">
      <alignment vertical="center" wrapText="1"/>
      <protection hidden="1"/>
    </xf>
    <xf numFmtId="0" fontId="60" fillId="10" borderId="28" xfId="1" applyFont="1" applyFill="1" applyBorder="1" applyAlignment="1">
      <alignment horizontal="center" vertical="center" wrapText="1" readingOrder="1"/>
    </xf>
    <xf numFmtId="0" fontId="36" fillId="8" borderId="28" xfId="1" applyFont="1" applyFill="1" applyBorder="1" applyAlignment="1">
      <alignment horizontal="center" vertical="center" wrapText="1" readingOrder="1"/>
    </xf>
    <xf numFmtId="0" fontId="8" fillId="0" borderId="6" xfId="0"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vertical="center" wrapText="1"/>
      <protection hidden="1"/>
    </xf>
    <xf numFmtId="0" fontId="8" fillId="19" borderId="6" xfId="1" applyFont="1" applyFill="1" applyBorder="1" applyAlignment="1" applyProtection="1">
      <alignment horizontal="left" vertical="center" wrapText="1"/>
      <protection hidden="1"/>
    </xf>
    <xf numFmtId="0" fontId="25" fillId="21" borderId="6" xfId="1" applyFont="1" applyFill="1" applyBorder="1" applyAlignment="1" applyProtection="1">
      <alignment vertical="center" wrapText="1"/>
      <protection hidden="1"/>
    </xf>
    <xf numFmtId="0" fontId="8" fillId="0" borderId="6" xfId="0" applyFont="1" applyFill="1" applyBorder="1" applyAlignment="1" applyProtection="1">
      <alignment horizontal="lef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36" fillId="7" borderId="14"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8" fillId="24"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58" fillId="0" borderId="6" xfId="0" applyFont="1" applyFill="1" applyBorder="1" applyAlignment="1">
      <alignment horizontal="left" vertical="center"/>
    </xf>
    <xf numFmtId="0" fontId="47" fillId="0"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29" fillId="0" borderId="6" xfId="0" applyFont="1" applyFill="1" applyBorder="1" applyAlignment="1" applyProtection="1">
      <alignment horizontal="center" vertical="center" wrapText="1"/>
      <protection hidden="1"/>
    </xf>
    <xf numFmtId="0" fontId="62" fillId="2"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62" fillId="2" borderId="6" xfId="0" applyFont="1" applyFill="1" applyBorder="1" applyAlignment="1" applyProtection="1">
      <alignment horizontal="center" vertical="center" wrapText="1"/>
      <protection hidden="1"/>
    </xf>
    <xf numFmtId="0" fontId="62" fillId="21" borderId="6" xfId="0" applyFont="1" applyFill="1" applyBorder="1" applyAlignment="1" applyProtection="1">
      <alignment horizontal="left" vertical="center" wrapText="1"/>
      <protection hidden="1"/>
    </xf>
    <xf numFmtId="0" fontId="62" fillId="0" borderId="6" xfId="0" applyFont="1" applyBorder="1" applyAlignment="1">
      <alignment horizontal="left" vertical="center"/>
    </xf>
    <xf numFmtId="0" fontId="62" fillId="0" borderId="6" xfId="0" applyFont="1" applyFill="1" applyBorder="1" applyAlignment="1">
      <alignment horizontal="left" vertical="center"/>
    </xf>
    <xf numFmtId="0" fontId="29" fillId="22" borderId="6" xfId="0" applyFont="1" applyFill="1" applyBorder="1" applyAlignment="1" applyProtection="1">
      <alignment horizontal="left" vertical="center" wrapText="1"/>
      <protection hidden="1"/>
    </xf>
    <xf numFmtId="0" fontId="62" fillId="22" borderId="6" xfId="0" applyFont="1" applyFill="1" applyBorder="1" applyAlignment="1" applyProtection="1">
      <alignment horizontal="left" vertical="center" wrapText="1"/>
      <protection hidden="1"/>
    </xf>
    <xf numFmtId="0" fontId="28" fillId="0" borderId="0" xfId="0" applyFont="1" applyAlignment="1">
      <alignment horizontal="left" vertical="center" wrapText="1" readingOrder="1"/>
    </xf>
    <xf numFmtId="0" fontId="9" fillId="4"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vertical="center"/>
      <protection hidden="1"/>
    </xf>
    <xf numFmtId="0" fontId="29" fillId="0" borderId="32" xfId="0" applyFont="1" applyFill="1" applyBorder="1" applyAlignment="1" applyProtection="1">
      <alignment horizontal="left" vertical="center"/>
      <protection hidden="1"/>
    </xf>
    <xf numFmtId="0" fontId="62" fillId="2"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vertical="center"/>
      <protection hidden="1"/>
    </xf>
    <xf numFmtId="0" fontId="8"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wrapText="1"/>
      <protection hidden="1"/>
    </xf>
    <xf numFmtId="0" fontId="25" fillId="0" borderId="32" xfId="0" applyFont="1" applyFill="1" applyBorder="1" applyAlignment="1">
      <alignment horizontal="left" vertical="center"/>
    </xf>
    <xf numFmtId="0" fontId="25" fillId="0" borderId="32" xfId="0" applyFont="1" applyBorder="1" applyAlignment="1">
      <alignment horizontal="left" vertical="center"/>
    </xf>
    <xf numFmtId="0" fontId="54" fillId="0" borderId="32" xfId="0" applyFont="1" applyFill="1" applyBorder="1" applyAlignment="1" applyProtection="1">
      <alignment horizontal="left" vertical="center"/>
      <protection hidden="1"/>
    </xf>
    <xf numFmtId="0" fontId="8" fillId="0"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protection hidden="1"/>
    </xf>
    <xf numFmtId="0" fontId="8" fillId="2"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protection hidden="1"/>
    </xf>
    <xf numFmtId="0" fontId="8" fillId="13" borderId="32" xfId="0" applyFont="1" applyFill="1" applyBorder="1" applyAlignment="1" applyProtection="1">
      <alignment horizontal="left" vertical="center" wrapText="1"/>
      <protection hidden="1"/>
    </xf>
    <xf numFmtId="0" fontId="8" fillId="13" borderId="1" xfId="0" applyFont="1" applyFill="1" applyBorder="1" applyAlignment="1" applyProtection="1">
      <alignment horizontal="left" vertical="center" wrapText="1"/>
      <protection hidden="1"/>
    </xf>
    <xf numFmtId="0" fontId="25" fillId="0" borderId="22" xfId="0" applyFont="1" applyBorder="1" applyAlignment="1">
      <alignment horizontal="left" vertical="center"/>
    </xf>
    <xf numFmtId="0" fontId="25" fillId="0" borderId="22" xfId="0" applyFont="1" applyBorder="1" applyAlignment="1">
      <alignment horizontal="left" vertical="center" wrapText="1"/>
    </xf>
    <xf numFmtId="0" fontId="25" fillId="0" borderId="22" xfId="0" applyFont="1" applyFill="1" applyBorder="1" applyAlignment="1">
      <alignment horizontal="left" vertical="center"/>
    </xf>
    <xf numFmtId="0" fontId="0" fillId="2" borderId="22" xfId="0" applyFill="1" applyBorder="1" applyAlignment="1" applyProtection="1">
      <alignment horizontal="left" vertical="center"/>
      <protection hidden="1"/>
    </xf>
    <xf numFmtId="0" fontId="0" fillId="2" borderId="22" xfId="0" applyFill="1" applyBorder="1" applyAlignment="1" applyProtection="1">
      <alignment vertical="center" wrapText="1"/>
      <protection hidden="1"/>
    </xf>
    <xf numFmtId="0" fontId="0" fillId="2" borderId="22" xfId="0" applyFill="1" applyBorder="1" applyAlignment="1" applyProtection="1">
      <alignment wrapText="1"/>
      <protection hidden="1"/>
    </xf>
    <xf numFmtId="0" fontId="41" fillId="2" borderId="22" xfId="3" applyFill="1" applyBorder="1" applyAlignment="1" applyProtection="1">
      <alignment wrapText="1"/>
      <protection hidden="1"/>
    </xf>
    <xf numFmtId="0" fontId="62" fillId="2" borderId="6" xfId="0" applyFont="1" applyFill="1" applyBorder="1" applyAlignment="1" applyProtection="1">
      <alignment horizontal="left" vertical="center"/>
      <protection hidden="1"/>
    </xf>
    <xf numFmtId="0" fontId="63" fillId="4" borderId="6" xfId="0" applyFont="1" applyFill="1" applyBorder="1" applyAlignment="1" applyProtection="1">
      <alignment horizontal="left" vertical="center"/>
      <protection hidden="1"/>
    </xf>
    <xf numFmtId="0" fontId="29" fillId="13" borderId="6" xfId="0" applyFont="1" applyFill="1" applyBorder="1" applyAlignment="1" applyProtection="1">
      <alignment horizontal="left" vertical="center"/>
      <protection hidden="1"/>
    </xf>
    <xf numFmtId="0" fontId="29" fillId="0" borderId="0" xfId="0" applyFont="1" applyAlignment="1">
      <alignment vertical="center" wrapText="1"/>
    </xf>
    <xf numFmtId="0" fontId="64" fillId="2" borderId="6" xfId="3" applyFont="1" applyFill="1" applyBorder="1" applyAlignment="1" applyProtection="1">
      <alignment horizontal="left" vertical="center"/>
      <protection hidden="1"/>
    </xf>
    <xf numFmtId="0" fontId="29" fillId="22" borderId="6" xfId="0" applyFont="1" applyFill="1" applyBorder="1" applyAlignment="1" applyProtection="1">
      <alignment horizontal="left" vertical="center"/>
      <protection hidden="1"/>
    </xf>
    <xf numFmtId="0" fontId="62" fillId="0" borderId="6" xfId="0" applyFont="1" applyBorder="1" applyAlignment="1">
      <alignment horizontal="left" vertical="center" wrapText="1"/>
    </xf>
    <xf numFmtId="0" fontId="64" fillId="2" borderId="6" xfId="3" applyFont="1" applyFill="1" applyBorder="1" applyAlignment="1" applyProtection="1">
      <alignment horizontal="left" vertical="center" wrapText="1"/>
      <protection hidden="1"/>
    </xf>
    <xf numFmtId="0" fontId="65" fillId="0" borderId="0" xfId="0" applyFont="1" applyAlignment="1">
      <alignment vertical="center"/>
    </xf>
    <xf numFmtId="0" fontId="65" fillId="0" borderId="0" xfId="0" applyFont="1" applyAlignment="1">
      <alignment horizontal="left" vertical="center"/>
    </xf>
    <xf numFmtId="0" fontId="29" fillId="2" borderId="6" xfId="0" quotePrefix="1" applyFont="1" applyFill="1" applyBorder="1" applyAlignment="1" applyProtection="1">
      <alignment horizontal="center" vertical="center" wrapText="1"/>
      <protection hidden="1"/>
    </xf>
    <xf numFmtId="0" fontId="29" fillId="2" borderId="32" xfId="0" applyFont="1" applyFill="1" applyBorder="1" applyAlignment="1" applyProtection="1">
      <alignment horizontal="left" vertical="center" wrapText="1"/>
      <protection hidden="1"/>
    </xf>
    <xf numFmtId="0" fontId="29" fillId="2" borderId="0" xfId="0" applyFont="1" applyFill="1" applyAlignment="1" applyProtection="1">
      <alignment vertical="center" wrapText="1"/>
      <protection hidden="1"/>
    </xf>
    <xf numFmtId="0" fontId="8" fillId="0" borderId="0" xfId="0" applyFont="1" applyAlignment="1">
      <alignment horizontal="center" vertical="center" wrapText="1" readingOrder="1"/>
    </xf>
    <xf numFmtId="0" fontId="52" fillId="0" borderId="0" xfId="0" applyFont="1" applyAlignment="1">
      <alignment horizontal="center" vertical="center" wrapText="1" readingOrder="1"/>
    </xf>
    <xf numFmtId="0" fontId="52" fillId="0" borderId="6" xfId="1" applyFont="1" applyFill="1" applyBorder="1" applyAlignment="1" applyProtection="1">
      <alignment horizontal="left" vertical="center" wrapText="1"/>
      <protection hidden="1"/>
    </xf>
    <xf numFmtId="0" fontId="67" fillId="0" borderId="0" xfId="0" applyFont="1"/>
    <xf numFmtId="0" fontId="68" fillId="0" borderId="0" xfId="3" applyFont="1" applyAlignment="1" applyProtection="1"/>
    <xf numFmtId="0" fontId="69" fillId="0" borderId="0" xfId="0" applyFont="1"/>
    <xf numFmtId="0" fontId="24" fillId="0" borderId="0" xfId="1" applyFont="1" applyFill="1" applyBorder="1" applyAlignment="1" applyProtection="1">
      <alignment vertical="center" wrapText="1"/>
      <protection hidden="1"/>
    </xf>
    <xf numFmtId="20" fontId="29" fillId="2" borderId="6" xfId="0" applyNumberFormat="1" applyFont="1" applyFill="1" applyBorder="1" applyAlignment="1" applyProtection="1">
      <alignment horizontal="left" vertical="center" wrapText="1"/>
      <protection hidden="1"/>
    </xf>
    <xf numFmtId="0" fontId="29" fillId="19" borderId="6" xfId="0" applyFont="1" applyFill="1" applyBorder="1" applyAlignment="1" applyProtection="1">
      <alignment horizontal="left" vertical="center"/>
      <protection hidden="1"/>
    </xf>
    <xf numFmtId="0" fontId="41" fillId="2" borderId="6" xfId="3" applyFill="1" applyBorder="1" applyAlignment="1" applyProtection="1">
      <alignment horizontal="left" vertical="center"/>
      <protection hidden="1"/>
    </xf>
    <xf numFmtId="0" fontId="27" fillId="30" borderId="6" xfId="1" applyFont="1" applyFill="1" applyBorder="1" applyAlignment="1" applyProtection="1">
      <alignment horizontal="left" vertical="center" wrapText="1"/>
      <protection hidden="1"/>
    </xf>
    <xf numFmtId="0" fontId="29" fillId="0" borderId="6" xfId="1" applyFont="1" applyFill="1" applyBorder="1" applyAlignment="1" applyProtection="1">
      <alignment horizontal="left" vertical="center" wrapText="1"/>
      <protection locked="0"/>
    </xf>
    <xf numFmtId="0" fontId="29" fillId="0" borderId="6" xfId="1" applyFont="1" applyFill="1" applyBorder="1" applyAlignment="1" applyProtection="1">
      <alignment vertical="center" wrapText="1"/>
      <protection hidden="1"/>
    </xf>
    <xf numFmtId="0" fontId="71" fillId="0" borderId="6" xfId="1" applyFont="1" applyFill="1" applyBorder="1" applyAlignment="1" applyProtection="1">
      <alignment vertical="center" wrapText="1"/>
      <protection hidden="1"/>
    </xf>
    <xf numFmtId="0" fontId="29" fillId="0" borderId="0" xfId="1" applyFont="1" applyFill="1" applyAlignment="1" applyProtection="1">
      <alignment vertical="center" wrapText="1"/>
      <protection hidden="1"/>
    </xf>
    <xf numFmtId="0" fontId="29" fillId="2" borderId="0" xfId="1" applyFont="1" applyFill="1" applyAlignment="1" applyProtection="1">
      <alignment vertical="center" wrapText="1"/>
      <protection hidden="1"/>
    </xf>
    <xf numFmtId="0" fontId="29" fillId="0" borderId="7" xfId="1" applyFont="1" applyFill="1" applyBorder="1" applyAlignment="1" applyProtection="1">
      <alignment horizontal="left" vertical="center" wrapText="1"/>
      <protection hidden="1"/>
    </xf>
    <xf numFmtId="0" fontId="29" fillId="21" borderId="6" xfId="1" applyFont="1" applyFill="1" applyBorder="1" applyAlignment="1" applyProtection="1">
      <alignment horizontal="left" vertical="center" wrapText="1"/>
      <protection hidden="1"/>
    </xf>
    <xf numFmtId="0" fontId="29" fillId="0" borderId="0" xfId="0" applyFont="1" applyAlignment="1">
      <alignment horizontal="left" vertical="center"/>
    </xf>
    <xf numFmtId="0" fontId="8" fillId="0" borderId="7" xfId="1" applyFont="1" applyFill="1" applyBorder="1" applyAlignment="1" applyProtection="1">
      <alignment horizontal="left" vertical="center" wrapText="1"/>
      <protection hidden="1"/>
    </xf>
    <xf numFmtId="0" fontId="72" fillId="0" borderId="0" xfId="0" applyFont="1"/>
    <xf numFmtId="0" fontId="9" fillId="4" borderId="6" xfId="0" applyFont="1" applyFill="1" applyBorder="1" applyAlignment="1" applyProtection="1">
      <alignment vertical="center" wrapText="1"/>
      <protection hidden="1"/>
    </xf>
    <xf numFmtId="0" fontId="29" fillId="2" borderId="6" xfId="0" applyFont="1" applyFill="1" applyBorder="1" applyAlignment="1" applyProtection="1">
      <alignment vertical="center"/>
      <protection hidden="1"/>
    </xf>
    <xf numFmtId="0" fontId="29" fillId="2" borderId="0" xfId="0" quotePrefix="1" applyFont="1" applyFill="1" applyAlignment="1" applyProtection="1">
      <alignment horizontal="center"/>
      <protection hidden="1"/>
    </xf>
    <xf numFmtId="0" fontId="0" fillId="2" borderId="0" xfId="0" applyFill="1" applyAlignment="1" applyProtection="1">
      <protection hidden="1"/>
    </xf>
    <xf numFmtId="0" fontId="5" fillId="2" borderId="0" xfId="0" applyFont="1" applyFill="1" applyAlignment="1" applyProtection="1">
      <alignment horizontal="left"/>
      <protection hidden="1"/>
    </xf>
    <xf numFmtId="0" fontId="5" fillId="2" borderId="0" xfId="0" applyFont="1" applyFill="1" applyAlignment="1" applyProtection="1">
      <alignment horizontal="left" vertical="center"/>
      <protection hidden="1"/>
    </xf>
    <xf numFmtId="0" fontId="5" fillId="2" borderId="0" xfId="0" applyFont="1" applyFill="1" applyAlignment="1" applyProtection="1">
      <alignment horizontal="left" wrapText="1"/>
      <protection hidden="1"/>
    </xf>
    <xf numFmtId="0" fontId="62" fillId="0" borderId="6" xfId="23" applyFont="1" applyFill="1" applyBorder="1" applyAlignment="1" applyProtection="1">
      <alignment horizontal="left" vertical="center"/>
      <protection hidden="1"/>
    </xf>
    <xf numFmtId="0" fontId="62" fillId="0" borderId="6" xfId="23" applyFont="1" applyFill="1" applyBorder="1" applyAlignment="1" applyProtection="1">
      <alignment horizontal="left" vertical="center" wrapText="1"/>
      <protection hidden="1"/>
    </xf>
    <xf numFmtId="0" fontId="29" fillId="0" borderId="6" xfId="23" applyFont="1" applyFill="1" applyBorder="1" applyAlignment="1" applyProtection="1">
      <alignment horizontal="left" vertical="center" wrapText="1"/>
      <protection hidden="1"/>
    </xf>
    <xf numFmtId="0" fontId="29" fillId="0" borderId="6" xfId="23" applyFont="1" applyFill="1" applyBorder="1" applyAlignment="1" applyProtection="1">
      <alignment horizontal="left" vertical="center"/>
      <protection hidden="1"/>
    </xf>
    <xf numFmtId="0" fontId="29" fillId="0" borderId="6" xfId="0" applyFont="1" applyBorder="1" applyAlignment="1">
      <alignment vertical="center" wrapText="1"/>
    </xf>
    <xf numFmtId="0" fontId="62" fillId="0" borderId="6" xfId="0" applyFont="1" applyFill="1" applyBorder="1" applyAlignment="1" applyProtection="1">
      <alignment horizontal="left" vertical="center"/>
      <protection hidden="1"/>
    </xf>
    <xf numFmtId="0" fontId="29" fillId="0" borderId="6" xfId="0" applyFont="1" applyBorder="1" applyAlignment="1">
      <alignment horizontal="center" vertical="center"/>
    </xf>
    <xf numFmtId="0" fontId="29" fillId="0" borderId="6" xfId="0" applyFont="1" applyBorder="1" applyAlignment="1">
      <alignment horizontal="left" vertical="center" wrapText="1"/>
    </xf>
    <xf numFmtId="0" fontId="29" fillId="0" borderId="6" xfId="0" applyFont="1" applyBorder="1" applyAlignment="1">
      <alignment horizontal="left" vertical="center"/>
    </xf>
    <xf numFmtId="0" fontId="62" fillId="21" borderId="6" xfId="23" applyFont="1" applyFill="1" applyBorder="1" applyAlignment="1" applyProtection="1">
      <alignment horizontal="left" vertical="center" wrapText="1"/>
      <protection hidden="1"/>
    </xf>
    <xf numFmtId="0" fontId="62" fillId="21" borderId="6" xfId="23" applyFont="1" applyFill="1" applyBorder="1" applyAlignment="1" applyProtection="1">
      <alignment horizontal="left" vertical="center"/>
      <protection hidden="1"/>
    </xf>
    <xf numFmtId="0" fontId="29" fillId="0" borderId="6" xfId="0" applyFont="1" applyBorder="1" applyAlignment="1">
      <alignment vertical="center"/>
    </xf>
    <xf numFmtId="0" fontId="62" fillId="0" borderId="6" xfId="0" applyFont="1" applyBorder="1" applyAlignment="1">
      <alignment vertical="center" wrapText="1"/>
    </xf>
    <xf numFmtId="0" fontId="41" fillId="2" borderId="6" xfId="3" applyFill="1" applyBorder="1" applyAlignment="1" applyProtection="1">
      <alignment horizontal="left" vertical="center" wrapText="1"/>
      <protection hidden="1"/>
    </xf>
    <xf numFmtId="0" fontId="29" fillId="0" borderId="6" xfId="0" applyFont="1" applyFill="1" applyBorder="1" applyAlignment="1" applyProtection="1">
      <alignment vertical="center" wrapText="1"/>
      <protection hidden="1"/>
    </xf>
    <xf numFmtId="0" fontId="62" fillId="21" borderId="6" xfId="0" applyFont="1" applyFill="1" applyBorder="1" applyAlignment="1">
      <alignment vertical="center" wrapText="1"/>
    </xf>
    <xf numFmtId="0" fontId="29" fillId="21" borderId="6" xfId="0" applyFont="1" applyFill="1" applyBorder="1" applyAlignment="1" applyProtection="1">
      <alignment vertical="center" wrapText="1"/>
      <protection hidden="1"/>
    </xf>
    <xf numFmtId="0" fontId="0" fillId="2" borderId="6" xfId="0" applyFill="1" applyBorder="1" applyAlignment="1" applyProtection="1">
      <protection hidden="1"/>
    </xf>
    <xf numFmtId="0" fontId="5" fillId="2" borderId="6" xfId="0" applyFont="1" applyFill="1" applyBorder="1" applyAlignment="1" applyProtection="1">
      <alignment horizontal="left"/>
      <protection hidden="1"/>
    </xf>
    <xf numFmtId="0" fontId="5" fillId="2" borderId="6" xfId="0" applyFont="1" applyFill="1" applyBorder="1" applyAlignment="1" applyProtection="1">
      <alignment horizontal="left" vertical="center"/>
      <protection hidden="1"/>
    </xf>
    <xf numFmtId="0" fontId="5" fillId="2" borderId="6" xfId="0" applyFont="1" applyFill="1" applyBorder="1" applyAlignment="1" applyProtection="1">
      <alignment horizontal="left" wrapText="1"/>
      <protection hidden="1"/>
    </xf>
    <xf numFmtId="0" fontId="29" fillId="2" borderId="6" xfId="0" applyFont="1" applyFill="1" applyBorder="1" applyAlignment="1" applyProtection="1">
      <alignment vertical="center" wrapText="1"/>
      <protection hidden="1"/>
    </xf>
    <xf numFmtId="0" fontId="25" fillId="0" borderId="6" xfId="0" applyFont="1" applyFill="1" applyBorder="1" applyAlignment="1" applyProtection="1">
      <alignment vertical="center"/>
      <protection hidden="1"/>
    </xf>
    <xf numFmtId="0" fontId="25" fillId="0" borderId="6" xfId="0" applyFont="1" applyFill="1" applyBorder="1" applyAlignment="1">
      <alignment vertical="center" wrapText="1"/>
    </xf>
    <xf numFmtId="0" fontId="25" fillId="0" borderId="6" xfId="0" applyFont="1" applyFill="1" applyBorder="1" applyAlignment="1">
      <alignment vertical="center"/>
    </xf>
    <xf numFmtId="0" fontId="25" fillId="20" borderId="6" xfId="0" applyFont="1" applyFill="1" applyBorder="1" applyAlignment="1">
      <alignment vertical="center"/>
    </xf>
    <xf numFmtId="0" fontId="25" fillId="19" borderId="6" xfId="0" applyFont="1" applyFill="1" applyBorder="1" applyAlignment="1">
      <alignment horizontal="left" vertical="center" wrapText="1"/>
    </xf>
    <xf numFmtId="0" fontId="29" fillId="2" borderId="6" xfId="0" applyFont="1" applyFill="1" applyBorder="1" applyAlignment="1" applyProtection="1">
      <protection hidden="1"/>
    </xf>
    <xf numFmtId="0" fontId="54" fillId="0" borderId="6" xfId="0" applyFont="1" applyFill="1" applyBorder="1" applyAlignment="1" applyProtection="1">
      <alignment vertical="center" wrapText="1"/>
      <protection hidden="1"/>
    </xf>
    <xf numFmtId="0" fontId="29" fillId="0" borderId="6" xfId="4" applyFont="1" applyFill="1" applyBorder="1" applyAlignment="1" applyProtection="1">
      <alignment horizontal="left" vertical="center" wrapText="1"/>
      <protection hidden="1"/>
    </xf>
    <xf numFmtId="0" fontId="29" fillId="0" borderId="6" xfId="5" applyFont="1" applyFill="1" applyBorder="1" applyAlignment="1" applyProtection="1">
      <alignment horizontal="center" vertical="center" wrapText="1"/>
      <protection hidden="1"/>
    </xf>
    <xf numFmtId="0" fontId="29" fillId="0" borderId="22" xfId="5" applyFont="1" applyBorder="1" applyAlignment="1">
      <alignment vertical="center" wrapText="1"/>
    </xf>
    <xf numFmtId="0" fontId="54" fillId="0" borderId="22" xfId="5" applyFont="1" applyBorder="1" applyAlignment="1">
      <alignment horizontal="left" vertical="center" wrapText="1"/>
    </xf>
    <xf numFmtId="0" fontId="8" fillId="0" borderId="6" xfId="5" applyFont="1" applyFill="1" applyBorder="1" applyAlignment="1" applyProtection="1">
      <alignment horizontal="center" vertical="top" wrapText="1"/>
      <protection hidden="1"/>
    </xf>
    <xf numFmtId="0" fontId="74" fillId="0" borderId="22" xfId="5" applyFont="1" applyBorder="1" applyAlignment="1">
      <alignment vertical="top" wrapText="1"/>
    </xf>
    <xf numFmtId="0" fontId="53" fillId="0" borderId="22" xfId="5" applyFont="1" applyBorder="1" applyAlignment="1">
      <alignment horizontal="left" vertical="top" wrapText="1"/>
    </xf>
    <xf numFmtId="0" fontId="74" fillId="0" borderId="22" xfId="5" applyFont="1" applyFill="1" applyBorder="1" applyAlignment="1">
      <alignment horizontal="center" vertical="top" wrapText="1"/>
    </xf>
    <xf numFmtId="0" fontId="8" fillId="0" borderId="6" xfId="8" applyFont="1" applyFill="1" applyBorder="1" applyAlignment="1" applyProtection="1">
      <alignment horizontal="center" vertical="center" wrapText="1"/>
      <protection hidden="1"/>
    </xf>
    <xf numFmtId="0" fontId="8" fillId="0" borderId="6" xfId="8" applyFont="1" applyFill="1" applyBorder="1" applyAlignment="1" applyProtection="1">
      <alignment horizontal="left" vertical="center" wrapText="1"/>
      <protection hidden="1"/>
    </xf>
    <xf numFmtId="0" fontId="8" fillId="2" borderId="6" xfId="0" applyFont="1" applyFill="1" applyBorder="1" applyAlignment="1" applyProtection="1">
      <alignment vertical="center"/>
      <protection hidden="1"/>
    </xf>
    <xf numFmtId="0" fontId="5" fillId="0" borderId="0" xfId="0" applyFont="1" applyAlignment="1">
      <alignment vertical="center"/>
    </xf>
    <xf numFmtId="0" fontId="8" fillId="13" borderId="6" xfId="0" applyFont="1" applyFill="1" applyBorder="1" applyAlignment="1" applyProtection="1">
      <alignment vertical="center" wrapText="1"/>
      <protection hidden="1"/>
    </xf>
    <xf numFmtId="0" fontId="8" fillId="13" borderId="7" xfId="0" applyFont="1" applyFill="1" applyBorder="1" applyAlignment="1" applyProtection="1">
      <alignment vertical="center" wrapText="1"/>
      <protection hidden="1"/>
    </xf>
    <xf numFmtId="0" fontId="8" fillId="0" borderId="0" xfId="8" applyFont="1" applyFill="1" applyBorder="1" applyAlignment="1" applyProtection="1">
      <alignment horizontal="center" vertical="center" wrapText="1"/>
      <protection hidden="1"/>
    </xf>
    <xf numFmtId="0" fontId="8" fillId="0" borderId="0" xfId="8" applyFont="1" applyFill="1" applyBorder="1" applyAlignment="1" applyProtection="1">
      <alignment horizontal="left" vertical="center" wrapText="1"/>
      <protection hidden="1"/>
    </xf>
    <xf numFmtId="0" fontId="8" fillId="2" borderId="0" xfId="0" applyFont="1" applyFill="1" applyBorder="1" applyAlignment="1" applyProtection="1">
      <alignment vertical="center"/>
      <protection hidden="1"/>
    </xf>
    <xf numFmtId="0" fontId="8" fillId="2" borderId="0" xfId="0" applyFont="1" applyFill="1" applyBorder="1" applyAlignment="1" applyProtection="1">
      <protection hidden="1"/>
    </xf>
    <xf numFmtId="0" fontId="0" fillId="2" borderId="0" xfId="0" applyFill="1" applyBorder="1" applyAlignment="1" applyProtection="1">
      <protection hidden="1"/>
    </xf>
    <xf numFmtId="0" fontId="5" fillId="2" borderId="0" xfId="0" applyFont="1" applyFill="1" applyBorder="1" applyAlignment="1" applyProtection="1">
      <alignment horizontal="left"/>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left" wrapText="1"/>
      <protection hidden="1"/>
    </xf>
    <xf numFmtId="0" fontId="75" fillId="0" borderId="6" xfId="1" quotePrefix="1" applyFont="1" applyFill="1" applyBorder="1" applyAlignment="1" applyProtection="1">
      <alignment horizontal="left" vertical="center" wrapText="1"/>
      <protection hidden="1"/>
    </xf>
    <xf numFmtId="0" fontId="75" fillId="0" borderId="6" xfId="1" applyFont="1" applyFill="1" applyBorder="1" applyAlignment="1" applyProtection="1">
      <alignment horizontal="left" vertical="center" wrapText="1"/>
      <protection hidden="1"/>
    </xf>
    <xf numFmtId="0" fontId="76" fillId="0" borderId="6" xfId="1" applyFont="1" applyFill="1" applyBorder="1" applyAlignment="1" applyProtection="1">
      <alignment horizontal="left" vertical="center" wrapText="1"/>
      <protection hidden="1"/>
    </xf>
    <xf numFmtId="0" fontId="75" fillId="0" borderId="7" xfId="1" applyFont="1" applyFill="1" applyBorder="1" applyAlignment="1" applyProtection="1">
      <alignment horizontal="left" vertical="center" wrapText="1"/>
      <protection hidden="1"/>
    </xf>
    <xf numFmtId="0" fontId="75" fillId="0" borderId="0" xfId="1" applyFont="1" applyFill="1" applyAlignment="1" applyProtection="1">
      <alignment vertical="center" wrapText="1"/>
      <protection hidden="1"/>
    </xf>
    <xf numFmtId="0" fontId="77" fillId="0" borderId="6" xfId="1" applyFont="1" applyFill="1" applyBorder="1" applyAlignment="1" applyProtection="1">
      <alignment horizontal="left" vertical="center" wrapText="1"/>
      <protection hidden="1"/>
    </xf>
    <xf numFmtId="0" fontId="75" fillId="19" borderId="6" xfId="1" applyFont="1" applyFill="1" applyBorder="1" applyAlignment="1" applyProtection="1">
      <alignment horizontal="left" vertical="center" wrapText="1"/>
      <protection hidden="1"/>
    </xf>
    <xf numFmtId="0" fontId="77" fillId="0" borderId="6" xfId="1" applyFont="1" applyFill="1" applyBorder="1" applyAlignment="1" applyProtection="1">
      <alignment vertical="center" wrapText="1"/>
      <protection hidden="1"/>
    </xf>
    <xf numFmtId="0" fontId="25" fillId="29" borderId="6" xfId="1" applyFont="1" applyFill="1" applyBorder="1" applyAlignment="1" applyProtection="1">
      <alignment horizontal="left" vertical="center" wrapText="1"/>
      <protection hidden="1"/>
    </xf>
    <xf numFmtId="0" fontId="8" fillId="24" borderId="6" xfId="1" applyFont="1" applyFill="1" applyBorder="1" applyAlignment="1" applyProtection="1">
      <alignment horizontal="left" vertical="center" wrapText="1"/>
      <protection hidden="1"/>
    </xf>
    <xf numFmtId="0" fontId="8" fillId="29" borderId="6" xfId="1" applyFont="1" applyFill="1" applyBorder="1" applyAlignment="1" applyProtection="1">
      <alignment horizontal="left" vertical="center" wrapText="1"/>
      <protection hidden="1"/>
    </xf>
    <xf numFmtId="0" fontId="25" fillId="0" borderId="0" xfId="1" applyFont="1" applyFill="1" applyAlignment="1" applyProtection="1">
      <alignment horizontal="left" vertical="center" wrapText="1"/>
      <protection hidden="1"/>
    </xf>
    <xf numFmtId="0" fontId="29" fillId="28" borderId="6" xfId="0" applyFont="1" applyFill="1" applyBorder="1" applyAlignment="1" applyProtection="1">
      <alignment horizontal="left" vertical="center"/>
      <protection hidden="1"/>
    </xf>
    <xf numFmtId="0" fontId="29" fillId="28" borderId="6" xfId="0" applyFont="1" applyFill="1" applyBorder="1" applyAlignment="1" applyProtection="1">
      <alignment horizontal="left" vertical="center" wrapText="1"/>
      <protection hidden="1"/>
    </xf>
    <xf numFmtId="0" fontId="29" fillId="28" borderId="6" xfId="23" applyFont="1" applyFill="1" applyBorder="1" applyAlignment="1" applyProtection="1">
      <alignment horizontal="left" vertical="center" wrapText="1"/>
      <protection hidden="1"/>
    </xf>
    <xf numFmtId="0" fontId="29" fillId="28" borderId="6" xfId="23" applyFont="1" applyFill="1" applyBorder="1" applyAlignment="1" applyProtection="1">
      <alignment horizontal="left" vertical="center"/>
      <protection hidden="1"/>
    </xf>
    <xf numFmtId="0" fontId="11" fillId="2" borderId="7" xfId="0" applyFont="1" applyFill="1" applyBorder="1" applyAlignment="1" applyProtection="1">
      <alignment horizontal="center" vertical="center" textRotation="90"/>
      <protection hidden="1"/>
    </xf>
    <xf numFmtId="0" fontId="11" fillId="2" borderId="8"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11" fillId="2" borderId="7" xfId="0" applyFont="1" applyFill="1" applyBorder="1" applyAlignment="1" applyProtection="1">
      <alignment horizontal="center" vertical="center" textRotation="90" wrapText="1"/>
      <protection hidden="1"/>
    </xf>
    <xf numFmtId="0" fontId="11" fillId="2" borderId="8" xfId="0" applyFont="1" applyFill="1" applyBorder="1" applyAlignment="1" applyProtection="1">
      <alignment horizontal="center" vertical="center" textRotation="90" wrapText="1"/>
      <protection hidden="1"/>
    </xf>
    <xf numFmtId="0" fontId="11" fillId="2" borderId="9"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protection hidden="1"/>
    </xf>
    <xf numFmtId="0" fontId="16" fillId="2" borderId="7" xfId="0" applyFont="1" applyFill="1" applyBorder="1" applyAlignment="1" applyProtection="1">
      <alignment horizontal="center" vertical="center" textRotation="90" wrapText="1"/>
      <protection hidden="1"/>
    </xf>
    <xf numFmtId="0" fontId="16" fillId="2" borderId="9" xfId="0" applyFont="1" applyFill="1" applyBorder="1" applyAlignment="1" applyProtection="1">
      <alignment horizontal="center" vertical="center" textRotation="90" wrapText="1"/>
      <protection hidden="1"/>
    </xf>
    <xf numFmtId="0" fontId="65" fillId="0" borderId="0" xfId="0" applyFont="1" applyAlignment="1">
      <alignment horizontal="center" vertical="center"/>
    </xf>
    <xf numFmtId="0" fontId="41" fillId="0" borderId="0" xfId="3" applyAlignment="1" applyProtection="1">
      <alignment horizontal="left" vertical="center"/>
    </xf>
    <xf numFmtId="0" fontId="65" fillId="0" borderId="0" xfId="0" applyFont="1" applyAlignment="1">
      <alignment horizontal="left" vertical="center"/>
    </xf>
    <xf numFmtId="0" fontId="48" fillId="0" borderId="30" xfId="0" applyFont="1" applyBorder="1" applyAlignment="1">
      <alignment horizontal="center" vertical="center"/>
    </xf>
    <xf numFmtId="0" fontId="20" fillId="0" borderId="14" xfId="0" applyFont="1" applyBorder="1" applyAlignment="1">
      <alignment horizontal="left" vertical="center" wrapText="1" readingOrder="1"/>
    </xf>
    <xf numFmtId="0" fontId="20" fillId="0" borderId="15" xfId="0" applyFont="1" applyBorder="1" applyAlignment="1">
      <alignment horizontal="left" vertical="center" wrapText="1" readingOrder="1"/>
    </xf>
    <xf numFmtId="0" fontId="20" fillId="0" borderId="16" xfId="0" applyFont="1" applyBorder="1" applyAlignment="1">
      <alignment horizontal="left" vertical="center" wrapText="1" readingOrder="1"/>
    </xf>
    <xf numFmtId="0" fontId="18" fillId="0" borderId="14" xfId="0" applyFont="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16" xfId="0" applyFont="1" applyBorder="1" applyAlignment="1">
      <alignment horizontal="left" vertical="center" wrapText="1" readingOrder="1"/>
    </xf>
    <xf numFmtId="0" fontId="43" fillId="9" borderId="14" xfId="0" applyFont="1" applyFill="1" applyBorder="1" applyAlignment="1">
      <alignment horizontal="center" vertical="center" wrapText="1" readingOrder="1"/>
    </xf>
    <xf numFmtId="0" fontId="43" fillId="9" borderId="16" xfId="0" applyFont="1" applyFill="1" applyBorder="1" applyAlignment="1">
      <alignment horizontal="center" vertical="center" wrapText="1" readingOrder="1"/>
    </xf>
    <xf numFmtId="0" fontId="22" fillId="8" borderId="14" xfId="0" applyFont="1" applyFill="1" applyBorder="1" applyAlignment="1">
      <alignment horizontal="center" vertical="center" wrapText="1" readingOrder="1"/>
    </xf>
    <xf numFmtId="0" fontId="22" fillId="8" borderId="15" xfId="0" applyFont="1" applyFill="1" applyBorder="1" applyAlignment="1">
      <alignment horizontal="center" vertical="center" wrapText="1" readingOrder="1"/>
    </xf>
    <xf numFmtId="0" fontId="22" fillId="8" borderId="16" xfId="0" applyFont="1" applyFill="1" applyBorder="1" applyAlignment="1">
      <alignment horizontal="center" vertical="center" wrapText="1" readingOrder="1"/>
    </xf>
    <xf numFmtId="0" fontId="41" fillId="0" borderId="0" xfId="3" applyAlignment="1" applyProtection="1">
      <alignment horizontal="center"/>
    </xf>
    <xf numFmtId="0" fontId="5" fillId="0" borderId="0" xfId="0" applyFont="1" applyAlignment="1">
      <alignment horizontal="center"/>
    </xf>
    <xf numFmtId="0" fontId="11" fillId="2" borderId="7" xfId="1" applyFont="1" applyFill="1" applyBorder="1" applyAlignment="1" applyProtection="1">
      <alignment horizontal="center" vertical="center" textRotation="90"/>
      <protection hidden="1"/>
    </xf>
    <xf numFmtId="0" fontId="11" fillId="2" borderId="8" xfId="1" applyFont="1" applyFill="1" applyBorder="1" applyAlignment="1" applyProtection="1">
      <alignment horizontal="center" vertical="center" textRotation="90"/>
      <protection hidden="1"/>
    </xf>
    <xf numFmtId="0" fontId="11" fillId="2" borderId="9"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wrapText="1"/>
      <protection hidden="1"/>
    </xf>
    <xf numFmtId="0" fontId="11" fillId="2" borderId="7" xfId="1" applyFont="1" applyFill="1" applyBorder="1" applyAlignment="1" applyProtection="1">
      <alignment horizontal="center" vertical="center" textRotation="90" wrapText="1"/>
      <protection hidden="1"/>
    </xf>
    <xf numFmtId="0" fontId="11" fillId="2" borderId="8" xfId="1" applyFont="1" applyFill="1" applyBorder="1" applyAlignment="1" applyProtection="1">
      <alignment horizontal="center" vertical="center" textRotation="90" wrapText="1"/>
      <protection hidden="1"/>
    </xf>
    <xf numFmtId="0" fontId="11" fillId="2" borderId="9" xfId="1" applyFont="1" applyFill="1" applyBorder="1" applyAlignment="1" applyProtection="1">
      <alignment horizontal="center" vertical="center" textRotation="90" wrapText="1"/>
      <protection hidden="1"/>
    </xf>
    <xf numFmtId="0" fontId="33" fillId="8" borderId="19" xfId="1" applyFont="1" applyFill="1" applyBorder="1" applyAlignment="1">
      <alignment horizontal="center" vertical="center" wrapText="1" readingOrder="1"/>
    </xf>
    <xf numFmtId="0" fontId="33" fillId="8" borderId="16" xfId="1" applyFont="1" applyFill="1" applyBorder="1" applyAlignment="1">
      <alignment horizontal="center" vertical="center" wrapText="1" readingOrder="1"/>
    </xf>
    <xf numFmtId="0" fontId="35" fillId="0" borderId="20" xfId="1" applyFont="1" applyBorder="1" applyAlignment="1">
      <alignment horizontal="left" vertical="center" wrapText="1" readingOrder="1"/>
    </xf>
    <xf numFmtId="0" fontId="35" fillId="0" borderId="21" xfId="1" applyFont="1" applyBorder="1" applyAlignment="1">
      <alignment horizontal="left" vertical="center" wrapText="1" readingOrder="1"/>
    </xf>
    <xf numFmtId="0" fontId="35" fillId="0" borderId="18" xfId="1" applyFont="1" applyBorder="1" applyAlignment="1">
      <alignment horizontal="left" vertical="center" wrapText="1" readingOrder="1"/>
    </xf>
    <xf numFmtId="0" fontId="34" fillId="0" borderId="20" xfId="1" applyFont="1" applyBorder="1" applyAlignment="1">
      <alignment horizontal="left" vertical="center" wrapText="1" readingOrder="1"/>
    </xf>
    <xf numFmtId="0" fontId="34" fillId="0" borderId="21" xfId="1" applyFont="1" applyBorder="1" applyAlignment="1">
      <alignment horizontal="left" vertical="center" wrapText="1" readingOrder="1"/>
    </xf>
    <xf numFmtId="0" fontId="34" fillId="0" borderId="18" xfId="1" applyFont="1" applyBorder="1" applyAlignment="1">
      <alignment horizontal="left" vertical="center" wrapText="1" readingOrder="1"/>
    </xf>
    <xf numFmtId="0" fontId="34" fillId="7" borderId="14" xfId="1" applyFont="1" applyFill="1" applyBorder="1" applyAlignment="1">
      <alignment horizontal="center" vertical="center" wrapText="1" readingOrder="1"/>
    </xf>
    <xf numFmtId="0" fontId="34" fillId="7" borderId="15" xfId="1" applyFont="1" applyFill="1" applyBorder="1" applyAlignment="1">
      <alignment horizontal="center" vertical="center" wrapText="1" readingOrder="1"/>
    </xf>
    <xf numFmtId="0" fontId="34" fillId="7" borderId="16" xfId="1" applyFont="1" applyFill="1" applyBorder="1" applyAlignment="1">
      <alignment horizontal="center" vertical="center" wrapText="1" readingOrder="1"/>
    </xf>
    <xf numFmtId="0" fontId="32" fillId="0" borderId="17" xfId="1" applyFont="1" applyBorder="1" applyAlignment="1">
      <alignment horizontal="right" vertical="center" wrapText="1"/>
    </xf>
    <xf numFmtId="0" fontId="32" fillId="0" borderId="18" xfId="1" applyFont="1" applyBorder="1" applyAlignment="1">
      <alignment horizontal="right" vertical="center" wrapText="1"/>
    </xf>
    <xf numFmtId="0" fontId="33" fillId="11" borderId="19" xfId="1" applyFont="1" applyFill="1" applyBorder="1" applyAlignment="1">
      <alignment horizontal="center" vertical="center" wrapText="1" readingOrder="1"/>
    </xf>
    <xf numFmtId="0" fontId="33" fillId="11" borderId="16" xfId="1" applyFont="1" applyFill="1" applyBorder="1" applyAlignment="1">
      <alignment horizontal="center" vertical="center" wrapText="1" readingOrder="1"/>
    </xf>
    <xf numFmtId="0" fontId="33" fillId="10" borderId="19" xfId="1" applyFont="1" applyFill="1" applyBorder="1" applyAlignment="1">
      <alignment horizontal="center" vertical="center" wrapText="1" readingOrder="1"/>
    </xf>
    <xf numFmtId="0" fontId="33" fillId="10" borderId="16" xfId="1" applyFont="1" applyFill="1" applyBorder="1" applyAlignment="1">
      <alignment horizontal="center" vertical="center" wrapText="1" readingOrder="1"/>
    </xf>
    <xf numFmtId="0" fontId="34" fillId="11" borderId="14" xfId="1" applyFont="1" applyFill="1" applyBorder="1" applyAlignment="1">
      <alignment horizontal="center" vertical="center" wrapText="1" readingOrder="1"/>
    </xf>
    <xf numFmtId="0" fontId="34" fillId="11" borderId="15" xfId="1" applyFont="1" applyFill="1" applyBorder="1" applyAlignment="1">
      <alignment horizontal="center" vertical="center" wrapText="1" readingOrder="1"/>
    </xf>
    <xf numFmtId="0" fontId="34" fillId="11" borderId="16" xfId="1" applyFont="1" applyFill="1" applyBorder="1" applyAlignment="1">
      <alignment horizontal="center"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11" fillId="2" borderId="2" xfId="0" applyFont="1" applyFill="1" applyBorder="1" applyAlignment="1" applyProtection="1">
      <alignment horizontal="center" vertical="center" textRotation="90"/>
      <protection hidden="1"/>
    </xf>
    <xf numFmtId="0" fontId="11" fillId="2" borderId="3" xfId="0" applyFont="1" applyFill="1" applyBorder="1" applyAlignment="1" applyProtection="1">
      <alignment horizontal="center" vertical="center" textRotation="90"/>
      <protection hidden="1"/>
    </xf>
    <xf numFmtId="0" fontId="11" fillId="2" borderId="12" xfId="0" applyFont="1" applyFill="1" applyBorder="1" applyAlignment="1" applyProtection="1">
      <alignment horizontal="center" vertical="center" textRotation="90"/>
      <protection hidden="1"/>
    </xf>
    <xf numFmtId="0" fontId="51" fillId="2" borderId="7" xfId="0" applyFont="1" applyFill="1" applyBorder="1" applyAlignment="1" applyProtection="1">
      <alignment horizontal="center" vertical="center" textRotation="90"/>
      <protection hidden="1"/>
    </xf>
    <xf numFmtId="0" fontId="51" fillId="2" borderId="9" xfId="0" applyFont="1" applyFill="1" applyBorder="1" applyAlignment="1" applyProtection="1">
      <alignment horizontal="center" vertical="center" textRotation="90"/>
      <protection hidden="1"/>
    </xf>
    <xf numFmtId="0" fontId="16" fillId="2" borderId="8" xfId="0" applyFont="1" applyFill="1" applyBorder="1" applyAlignment="1" applyProtection="1">
      <alignment horizontal="center" vertical="center" textRotation="90" wrapText="1"/>
      <protection hidden="1"/>
    </xf>
    <xf numFmtId="0" fontId="40" fillId="17" borderId="23" xfId="0" applyFont="1" applyFill="1" applyBorder="1" applyAlignment="1" applyProtection="1">
      <alignment horizontal="center" vertical="center" wrapText="1"/>
      <protection locked="0" hidden="1"/>
    </xf>
    <xf numFmtId="0" fontId="40" fillId="17" borderId="24" xfId="0" applyFont="1" applyFill="1" applyBorder="1" applyAlignment="1" applyProtection="1">
      <alignment horizontal="center" vertical="center" wrapText="1"/>
      <protection locked="0" hidden="1"/>
    </xf>
    <xf numFmtId="0" fontId="40" fillId="17" borderId="25" xfId="0" applyFont="1" applyFill="1" applyBorder="1" applyAlignment="1" applyProtection="1">
      <alignment horizontal="center" vertical="center" wrapText="1"/>
      <protection locked="0" hidden="1"/>
    </xf>
    <xf numFmtId="0" fontId="40" fillId="17" borderId="26" xfId="0" applyFont="1" applyFill="1" applyBorder="1" applyAlignment="1" applyProtection="1">
      <alignment horizontal="center" vertical="center" wrapText="1"/>
      <protection locked="0" hidden="1"/>
    </xf>
    <xf numFmtId="0" fontId="11" fillId="2" borderId="1" xfId="1" applyFont="1" applyFill="1" applyBorder="1" applyAlignment="1" applyProtection="1">
      <alignment horizontal="center" vertical="center" textRotation="90" wrapText="1"/>
      <protection hidden="1"/>
    </xf>
    <xf numFmtId="0" fontId="11" fillId="2" borderId="11" xfId="1" applyFont="1" applyFill="1" applyBorder="1" applyAlignment="1" applyProtection="1">
      <alignment horizontal="center" vertical="center" textRotation="90" wrapText="1"/>
      <protection hidden="1"/>
    </xf>
    <xf numFmtId="0" fontId="11" fillId="2" borderId="4" xfId="1" applyFont="1" applyFill="1" applyBorder="1" applyAlignment="1" applyProtection="1">
      <alignment horizontal="center" vertical="center" textRotation="90" wrapText="1"/>
      <protection hidden="1"/>
    </xf>
    <xf numFmtId="0" fontId="11" fillId="2" borderId="1" xfId="1" applyFont="1" applyFill="1" applyBorder="1" applyAlignment="1" applyProtection="1">
      <alignment horizontal="center" vertical="center" textRotation="90"/>
      <protection hidden="1"/>
    </xf>
    <xf numFmtId="0" fontId="11" fillId="2" borderId="11" xfId="1" applyFont="1" applyFill="1" applyBorder="1" applyAlignment="1" applyProtection="1">
      <alignment horizontal="center" vertical="center" textRotation="90"/>
      <protection hidden="1"/>
    </xf>
    <xf numFmtId="0" fontId="11" fillId="2" borderId="4" xfId="1" applyFont="1" applyFill="1" applyBorder="1" applyAlignment="1" applyProtection="1">
      <alignment horizontal="center" vertical="center" textRotation="90"/>
      <protection hidden="1"/>
    </xf>
  </cellXfs>
  <cellStyles count="24">
    <cellStyle name="Hyperlink" xfId="3" builtinId="8"/>
    <cellStyle name="Neutral" xfId="23" builtinId="28"/>
    <cellStyle name="Normal" xfId="0" builtinId="0"/>
    <cellStyle name="Normal 2" xfId="1"/>
    <cellStyle name="Normal 3" xfId="2"/>
    <cellStyle name="Normal 3 2" xfId="8"/>
    <cellStyle name="Normal 3 3" xfId="6"/>
    <cellStyle name="Normal 4" xfId="5"/>
    <cellStyle name="Normal 4 2" xfId="10"/>
    <cellStyle name="Normal 4 2 2" xfId="14"/>
    <cellStyle name="Normal 4 2 2 2" xfId="22"/>
    <cellStyle name="Normal 4 2 3" xfId="18"/>
    <cellStyle name="Normal 4 3" xfId="12"/>
    <cellStyle name="Normal 4 3 2" xfId="20"/>
    <cellStyle name="Normal 4 4" xfId="16"/>
    <cellStyle name="常规 2" xfId="7"/>
    <cellStyle name="常规 2 2" xfId="4"/>
    <cellStyle name="常规 2 2 2" xfId="9"/>
    <cellStyle name="常规 2 2 2 2" xfId="13"/>
    <cellStyle name="常规 2 2 2 2 2" xfId="21"/>
    <cellStyle name="常规 2 2 2 3" xfId="17"/>
    <cellStyle name="常规 2 2 3" xfId="11"/>
    <cellStyle name="常规 2 2 3 2" xfId="19"/>
    <cellStyle name="常规 2 2 4" xfId="15"/>
  </cellStyles>
  <dxfs count="1574">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90E4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cowork.us.lenovo.com/departments/epgmarketing/competitive/Shared%20Documents/Forms/AllItems.aspx?RootFolder=/departments/epgmarketing/competitive/Shared%20Documents/Competitive_Sales_Tools&amp;FolderCTID=0x012000130D303EE144D64E80364E4802427C"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hyperlink" Target="http://cowork.us.lenovo.com/departments/epgmarketing/competitive/Shared%20Documents/Forms/AllItems.aspx?RootFolder=/departments/epgmarketing/competitive/Shared%20Documents/Competitive_Sales_Tools&amp;FolderCTID=0x012000130D303EE144D64E80364E4802427C"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57150</xdr:colOff>
      <xdr:row>35</xdr:row>
      <xdr:rowOff>63500</xdr:rowOff>
    </xdr:from>
    <xdr:to>
      <xdr:col>17</xdr:col>
      <xdr:colOff>539750</xdr:colOff>
      <xdr:row>41</xdr:row>
      <xdr:rowOff>25400</xdr:rowOff>
    </xdr:to>
    <xdr:sp macro="" textlink="">
      <xdr:nvSpPr>
        <xdr:cNvPr id="3" name="Rectangle 2">
          <a:hlinkClick xmlns:r="http://schemas.openxmlformats.org/officeDocument/2006/relationships" r:id="rId1"/>
        </xdr:cNvPr>
        <xdr:cNvSpPr/>
      </xdr:nvSpPr>
      <xdr:spPr>
        <a:xfrm>
          <a:off x="57150" y="5619750"/>
          <a:ext cx="10845800" cy="9144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Click</a:t>
          </a:r>
          <a:r>
            <a:rPr lang="en-US" sz="1100" b="1" baseline="0">
              <a:solidFill>
                <a:sysClr val="windowText" lastClr="000000"/>
              </a:solidFill>
            </a:rPr>
            <a:t> the text below to open the hyperlink</a:t>
          </a:r>
          <a:endParaRPr lang="en-US" sz="1100" b="1">
            <a:solidFill>
              <a:sysClr val="windowText" lastClr="000000"/>
            </a:solidFill>
          </a:endParaRPr>
        </a:p>
        <a:p>
          <a:pPr algn="ctr"/>
          <a:r>
            <a:rPr lang="en-US" sz="3200" b="1">
              <a:solidFill>
                <a:srgbClr val="FF0000"/>
              </a:solidFill>
            </a:rPr>
            <a:t>ThinkServer</a:t>
          </a:r>
          <a:r>
            <a:rPr lang="en-US" sz="3200" b="1" baseline="0">
              <a:solidFill>
                <a:srgbClr val="FF0000"/>
              </a:solidFill>
            </a:rPr>
            <a:t> and xSeries CoWork Portal</a:t>
          </a:r>
          <a:endParaRPr lang="en-US" sz="3200" b="1">
            <a:solidFill>
              <a:srgbClr val="FF0000"/>
            </a:solidFill>
          </a:endParaRPr>
        </a:p>
      </xdr:txBody>
    </xdr:sp>
    <xdr:clientData/>
  </xdr:twoCellAnchor>
  <xdr:twoCellAnchor editAs="oneCell">
    <xdr:from>
      <xdr:col>0</xdr:col>
      <xdr:colOff>19050</xdr:colOff>
      <xdr:row>7</xdr:row>
      <xdr:rowOff>152400</xdr:rowOff>
    </xdr:from>
    <xdr:to>
      <xdr:col>17</xdr:col>
      <xdr:colOff>542848</xdr:colOff>
      <xdr:row>35</xdr:row>
      <xdr:rowOff>19050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050" y="1285875"/>
          <a:ext cx="10886998" cy="5657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0</xdr:row>
      <xdr:rowOff>0</xdr:rowOff>
    </xdr:from>
    <xdr:to>
      <xdr:col>17</xdr:col>
      <xdr:colOff>523875</xdr:colOff>
      <xdr:row>16</xdr:row>
      <xdr:rowOff>8195</xdr:rowOff>
    </xdr:to>
    <xdr:pic>
      <xdr:nvPicPr>
        <xdr:cNvPr id="2" name="Picture 1"/>
        <xdr:cNvPicPr>
          <a:picLocks noChangeAspect="1"/>
        </xdr:cNvPicPr>
      </xdr:nvPicPr>
      <xdr:blipFill>
        <a:blip xmlns:r="http://schemas.openxmlformats.org/officeDocument/2006/relationships" r:embed="rId3" cstate="print"/>
        <a:stretch>
          <a:fillRect/>
        </a:stretch>
      </xdr:blipFill>
      <xdr:spPr>
        <a:xfrm>
          <a:off x="0" y="0"/>
          <a:ext cx="10887075" cy="25989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7</xdr:row>
      <xdr:rowOff>148166</xdr:rowOff>
    </xdr:to>
    <xdr:pic>
      <xdr:nvPicPr>
        <xdr:cNvPr id="307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6167" y="10582"/>
          <a:ext cx="12186798" cy="1418167"/>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6</xdr:row>
      <xdr:rowOff>444499</xdr:rowOff>
    </xdr:to>
    <xdr:pic>
      <xdr:nvPicPr>
        <xdr:cNvPr id="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4050" y="10582"/>
          <a:ext cx="12195265" cy="1432984"/>
        </a:xfrm>
        <a:prstGeom prst="rect">
          <a:avLst/>
        </a:prstGeom>
        <a:noFill/>
        <a:ln w="1">
          <a:noFill/>
          <a:miter lim="800000"/>
          <a:headEnd/>
          <a:tailEnd type="none" w="med" len="med"/>
        </a:ln>
        <a:effectLst/>
      </xdr:spPr>
    </xdr:pic>
    <xdr:clientData/>
  </xdr:twoCellAnchor>
  <xdr:twoCellAnchor editAs="oneCell">
    <xdr:from>
      <xdr:col>3</xdr:col>
      <xdr:colOff>497417</xdr:colOff>
      <xdr:row>0</xdr:row>
      <xdr:rowOff>10583</xdr:rowOff>
    </xdr:from>
    <xdr:to>
      <xdr:col>7</xdr:col>
      <xdr:colOff>0</xdr:colOff>
      <xdr:row>6</xdr:row>
      <xdr:rowOff>423334</xdr:rowOff>
    </xdr:to>
    <xdr:pic>
      <xdr:nvPicPr>
        <xdr:cNvPr id="3075" name="Picture 3" descr="h-products.jpg"/>
        <xdr:cNvPicPr>
          <a:picLocks noChangeAspect="1" noChangeArrowheads="1"/>
        </xdr:cNvPicPr>
      </xdr:nvPicPr>
      <xdr:blipFill>
        <a:blip xmlns:r="http://schemas.openxmlformats.org/officeDocument/2006/relationships" r:embed="rId2" cstate="print"/>
        <a:srcRect l="2237" r="8590"/>
        <a:stretch>
          <a:fillRect/>
        </a:stretch>
      </xdr:blipFill>
      <xdr:spPr bwMode="auto">
        <a:xfrm>
          <a:off x="3577167" y="10583"/>
          <a:ext cx="9281583" cy="139700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400050</xdr:colOff>
      <xdr:row>0</xdr:row>
      <xdr:rowOff>152400</xdr:rowOff>
    </xdr:from>
    <xdr:to>
      <xdr:col>25</xdr:col>
      <xdr:colOff>419100</xdr:colOff>
      <xdr:row>25</xdr:row>
      <xdr:rowOff>66675</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324850" y="152400"/>
          <a:ext cx="7334250" cy="3962400"/>
        </a:xfrm>
        <a:prstGeom prst="rect">
          <a:avLst/>
        </a:prstGeom>
        <a:noFill/>
      </xdr:spPr>
    </xdr:pic>
    <xdr:clientData/>
  </xdr:twoCellAnchor>
  <xdr:twoCellAnchor editAs="oneCell">
    <xdr:from>
      <xdr:col>0</xdr:col>
      <xdr:colOff>0</xdr:colOff>
      <xdr:row>0</xdr:row>
      <xdr:rowOff>0</xdr:rowOff>
    </xdr:from>
    <xdr:to>
      <xdr:col>13</xdr:col>
      <xdr:colOff>209550</xdr:colOff>
      <xdr:row>33</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8134350" cy="5410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5128" name="AutoShape 8"/>
        <xdr:cNvSpPr>
          <a:spLocks noChangeArrowheads="1"/>
        </xdr:cNvSpPr>
      </xdr:nvSpPr>
      <xdr:spPr bwMode="auto">
        <a:xfrm>
          <a:off x="12687300" y="923925"/>
          <a:ext cx="809625" cy="21907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10583</xdr:colOff>
      <xdr:row>0</xdr:row>
      <xdr:rowOff>0</xdr:rowOff>
    </xdr:from>
    <xdr:to>
      <xdr:col>6</xdr:col>
      <xdr:colOff>2436283</xdr:colOff>
      <xdr:row>7</xdr:row>
      <xdr:rowOff>167217</xdr:rowOff>
    </xdr:to>
    <xdr:pic>
      <xdr:nvPicPr>
        <xdr:cNvPr id="4" name="Picture 3" descr="TP.jpg"/>
        <xdr:cNvPicPr>
          <a:picLocks noChangeAspect="1"/>
        </xdr:cNvPicPr>
      </xdr:nvPicPr>
      <xdr:blipFill>
        <a:blip xmlns:r="http://schemas.openxmlformats.org/officeDocument/2006/relationships" r:embed="rId1" cstate="print"/>
        <a:stretch>
          <a:fillRect/>
        </a:stretch>
      </xdr:blipFill>
      <xdr:spPr>
        <a:xfrm>
          <a:off x="677333" y="0"/>
          <a:ext cx="12172950" cy="1447800"/>
        </a:xfrm>
        <a:prstGeom prst="rect">
          <a:avLst/>
        </a:prstGeom>
      </xdr:spPr>
    </xdr:pic>
    <xdr:clientData/>
  </xdr:twoCellAnchor>
  <xdr:twoCellAnchor>
    <xdr:from>
      <xdr:col>5</xdr:col>
      <xdr:colOff>1894416</xdr:colOff>
      <xdr:row>0</xdr:row>
      <xdr:rowOff>21168</xdr:rowOff>
    </xdr:from>
    <xdr:to>
      <xdr:col>7</xdr:col>
      <xdr:colOff>0</xdr:colOff>
      <xdr:row>7</xdr:row>
      <xdr:rowOff>137584</xdr:rowOff>
    </xdr:to>
    <xdr:sp macro="" textlink="">
      <xdr:nvSpPr>
        <xdr:cNvPr id="2" name="Rectangle 1"/>
        <xdr:cNvSpPr/>
      </xdr:nvSpPr>
      <xdr:spPr>
        <a:xfrm>
          <a:off x="9874249" y="21168"/>
          <a:ext cx="2995084" cy="139699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1956804</xdr:colOff>
      <xdr:row>0</xdr:row>
      <xdr:rowOff>1</xdr:rowOff>
    </xdr:from>
    <xdr:to>
      <xdr:col>7</xdr:col>
      <xdr:colOff>11230</xdr:colOff>
      <xdr:row>7</xdr:row>
      <xdr:rowOff>158750</xdr:rowOff>
    </xdr:to>
    <xdr:pic>
      <xdr:nvPicPr>
        <xdr:cNvPr id="5" name="Picture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rot="16200000">
          <a:off x="11911309" y="470079"/>
          <a:ext cx="1439332" cy="499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409575</xdr:rowOff>
    </xdr:from>
    <xdr:to>
      <xdr:col>11</xdr:col>
      <xdr:colOff>12445</xdr:colOff>
      <xdr:row>20</xdr:row>
      <xdr:rowOff>180975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0" y="571500"/>
          <a:ext cx="11347195" cy="6038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10</xdr:row>
      <xdr:rowOff>338666</xdr:rowOff>
    </xdr:to>
    <xdr:sp macro="" textlink="">
      <xdr:nvSpPr>
        <xdr:cNvPr id="2" name="AutoShape 8"/>
        <xdr:cNvSpPr>
          <a:spLocks noChangeArrowheads="1"/>
        </xdr:cNvSpPr>
      </xdr:nvSpPr>
      <xdr:spPr bwMode="auto">
        <a:xfrm>
          <a:off x="12907433" y="2126192"/>
          <a:ext cx="809625" cy="329141"/>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C.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twoCellAnchor>
    <xdr:from>
      <xdr:col>5</xdr:col>
      <xdr:colOff>1883833</xdr:colOff>
      <xdr:row>0</xdr:row>
      <xdr:rowOff>42334</xdr:rowOff>
    </xdr:from>
    <xdr:to>
      <xdr:col>6</xdr:col>
      <xdr:colOff>2434167</xdr:colOff>
      <xdr:row>7</xdr:row>
      <xdr:rowOff>158750</xdr:rowOff>
    </xdr:to>
    <xdr:sp macro="" textlink="">
      <xdr:nvSpPr>
        <xdr:cNvPr id="5" name="Rectangle 4"/>
        <xdr:cNvSpPr/>
      </xdr:nvSpPr>
      <xdr:spPr>
        <a:xfrm>
          <a:off x="9863666" y="42334"/>
          <a:ext cx="2995084" cy="139699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1946221</xdr:colOff>
      <xdr:row>0</xdr:row>
      <xdr:rowOff>21167</xdr:rowOff>
    </xdr:from>
    <xdr:to>
      <xdr:col>7</xdr:col>
      <xdr:colOff>647</xdr:colOff>
      <xdr:row>7</xdr:row>
      <xdr:rowOff>179916</xdr:rowOff>
    </xdr:to>
    <xdr:pic>
      <xdr:nvPicPr>
        <xdr:cNvPr id="6" name="Picture 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rot="16200000">
          <a:off x="11900726" y="491245"/>
          <a:ext cx="1439332" cy="4991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196850</xdr:colOff>
      <xdr:row>71</xdr:row>
      <xdr:rowOff>104775</xdr:rowOff>
    </xdr:from>
    <xdr:to>
      <xdr:col>20</xdr:col>
      <xdr:colOff>510190</xdr:colOff>
      <xdr:row>105</xdr:row>
      <xdr:rowOff>63501</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2825" y="13220700"/>
          <a:ext cx="9724040" cy="57880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190500</xdr:colOff>
      <xdr:row>105</xdr:row>
      <xdr:rowOff>104775</xdr:rowOff>
    </xdr:from>
    <xdr:to>
      <xdr:col>21</xdr:col>
      <xdr:colOff>161925</xdr:colOff>
      <xdr:row>139</xdr:row>
      <xdr:rowOff>95250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896475" y="19050000"/>
          <a:ext cx="9991725" cy="5819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192881</xdr:colOff>
      <xdr:row>71</xdr:row>
      <xdr:rowOff>120719</xdr:rowOff>
    </xdr:from>
    <xdr:to>
      <xdr:col>8</xdr:col>
      <xdr:colOff>167145</xdr:colOff>
      <xdr:row>105</xdr:row>
      <xdr:rowOff>11908</xdr:rowOff>
    </xdr:to>
    <xdr:pic>
      <xdr:nvPicPr>
        <xdr:cNvPr id="10" name="Pictur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92881" y="13236644"/>
          <a:ext cx="9680239" cy="57204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192884</xdr:colOff>
      <xdr:row>105</xdr:row>
      <xdr:rowOff>35718</xdr:rowOff>
    </xdr:from>
    <xdr:to>
      <xdr:col>8</xdr:col>
      <xdr:colOff>180975</xdr:colOff>
      <xdr:row>139</xdr:row>
      <xdr:rowOff>23812</xdr:rowOff>
    </xdr:to>
    <xdr:pic>
      <xdr:nvPicPr>
        <xdr:cNvPr id="11"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2884" y="18980943"/>
          <a:ext cx="9694066" cy="58173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177403</xdr:colOff>
      <xdr:row>45</xdr:row>
      <xdr:rowOff>67864</xdr:rowOff>
    </xdr:from>
    <xdr:to>
      <xdr:col>6</xdr:col>
      <xdr:colOff>157509</xdr:colOff>
      <xdr:row>70</xdr:row>
      <xdr:rowOff>30955</xdr:rowOff>
    </xdr:to>
    <xdr:pic>
      <xdr:nvPicPr>
        <xdr:cNvPr id="6" name="Picture 5" descr="image00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77403" y="8726089"/>
          <a:ext cx="7419131" cy="42493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183358</xdr:colOff>
      <xdr:row>45</xdr:row>
      <xdr:rowOff>57151</xdr:rowOff>
    </xdr:from>
    <xdr:to>
      <xdr:col>13</xdr:col>
      <xdr:colOff>275803</xdr:colOff>
      <xdr:row>70</xdr:row>
      <xdr:rowOff>8334</xdr:rowOff>
    </xdr:to>
    <xdr:pic>
      <xdr:nvPicPr>
        <xdr:cNvPr id="8" name="Picture 3"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622383" y="8715376"/>
          <a:ext cx="7502895" cy="42374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95250</xdr:rowOff>
    </xdr:from>
    <xdr:to>
      <xdr:col>8</xdr:col>
      <xdr:colOff>394599</xdr:colOff>
      <xdr:row>33</xdr:row>
      <xdr:rowOff>104775</xdr:rowOff>
    </xdr:to>
    <xdr:pic>
      <xdr:nvPicPr>
        <xdr:cNvPr id="12" name="Picture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47625" y="95250"/>
          <a:ext cx="10052949" cy="5819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371475</xdr:colOff>
      <xdr:row>0</xdr:row>
      <xdr:rowOff>95250</xdr:rowOff>
    </xdr:from>
    <xdr:to>
      <xdr:col>21</xdr:col>
      <xdr:colOff>409575</xdr:colOff>
      <xdr:row>33</xdr:row>
      <xdr:rowOff>97340</xdr:rowOff>
    </xdr:to>
    <xdr:pic>
      <xdr:nvPicPr>
        <xdr:cNvPr id="13" name="Picture 1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0077450" y="95250"/>
          <a:ext cx="10058400" cy="58123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43815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ST.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142875</xdr:rowOff>
    </xdr:from>
    <xdr:to>
      <xdr:col>15</xdr:col>
      <xdr:colOff>413468</xdr:colOff>
      <xdr:row>33</xdr:row>
      <xdr:rowOff>95250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47625" y="142875"/>
          <a:ext cx="9509843" cy="5295900"/>
        </a:xfrm>
        <a:prstGeom prst="rect">
          <a:avLst/>
        </a:prstGeom>
      </xdr:spPr>
    </xdr:pic>
    <xdr:clientData/>
  </xdr:twoCellAnchor>
  <xdr:twoCellAnchor editAs="oneCell">
    <xdr:from>
      <xdr:col>0</xdr:col>
      <xdr:colOff>1</xdr:colOff>
      <xdr:row>34</xdr:row>
      <xdr:rowOff>0</xdr:rowOff>
    </xdr:from>
    <xdr:to>
      <xdr:col>15</xdr:col>
      <xdr:colOff>446959</xdr:colOff>
      <xdr:row>67</xdr:row>
      <xdr:rowOff>95250</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1" y="5505450"/>
          <a:ext cx="9590958" cy="5438775"/>
        </a:xfrm>
        <a:prstGeom prst="rect">
          <a:avLst/>
        </a:prstGeom>
      </xdr:spPr>
    </xdr:pic>
    <xdr:clientData/>
  </xdr:twoCellAnchor>
  <xdr:twoCellAnchor editAs="oneCell">
    <xdr:from>
      <xdr:col>15</xdr:col>
      <xdr:colOff>457200</xdr:colOff>
      <xdr:row>34</xdr:row>
      <xdr:rowOff>9525</xdr:rowOff>
    </xdr:from>
    <xdr:to>
      <xdr:col>31</xdr:col>
      <xdr:colOff>333375</xdr:colOff>
      <xdr:row>67</xdr:row>
      <xdr:rowOff>83795</xdr:rowOff>
    </xdr:to>
    <xdr:pic>
      <xdr:nvPicPr>
        <xdr:cNvPr id="4" name="Picture 3"/>
        <xdr:cNvPicPr>
          <a:picLocks noChangeAspect="1"/>
        </xdr:cNvPicPr>
      </xdr:nvPicPr>
      <xdr:blipFill>
        <a:blip xmlns:r="http://schemas.openxmlformats.org/officeDocument/2006/relationships" r:embed="rId3" cstate="print"/>
        <a:stretch>
          <a:fillRect/>
        </a:stretch>
      </xdr:blipFill>
      <xdr:spPr>
        <a:xfrm>
          <a:off x="9601200" y="5514975"/>
          <a:ext cx="9629775" cy="54177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17</xdr:col>
      <xdr:colOff>482600</xdr:colOff>
      <xdr:row>10</xdr:row>
      <xdr:rowOff>120650</xdr:rowOff>
    </xdr:to>
    <xdr:sp macro="" textlink="">
      <xdr:nvSpPr>
        <xdr:cNvPr id="2" name="Rectangle 1">
          <a:hlinkClick xmlns:r="http://schemas.openxmlformats.org/officeDocument/2006/relationships" r:id="rId1"/>
        </xdr:cNvPr>
        <xdr:cNvSpPr/>
      </xdr:nvSpPr>
      <xdr:spPr>
        <a:xfrm>
          <a:off x="0" y="793750"/>
          <a:ext cx="10845800" cy="9144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Click</a:t>
          </a:r>
          <a:r>
            <a:rPr lang="en-US" sz="1100" b="1" baseline="0">
              <a:solidFill>
                <a:sysClr val="windowText" lastClr="000000"/>
              </a:solidFill>
            </a:rPr>
            <a:t> the text below to open the hyperlink</a:t>
          </a:r>
          <a:endParaRPr lang="en-US" sz="1100" b="1">
            <a:solidFill>
              <a:sysClr val="windowText" lastClr="000000"/>
            </a:solidFill>
          </a:endParaRPr>
        </a:p>
        <a:p>
          <a:pPr algn="ctr"/>
          <a:r>
            <a:rPr lang="en-US" sz="3200" b="1">
              <a:solidFill>
                <a:srgbClr val="FF0000"/>
              </a:solidFill>
            </a:rPr>
            <a:t>ThinkServer</a:t>
          </a:r>
          <a:r>
            <a:rPr lang="en-US" sz="3200" b="1" baseline="0">
              <a:solidFill>
                <a:srgbClr val="FF0000"/>
              </a:solidFill>
            </a:rPr>
            <a:t> and xSeries CoWork Portal</a:t>
          </a:r>
          <a:endParaRPr lang="en-US" sz="32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549274</xdr:colOff>
      <xdr:row>0</xdr:row>
      <xdr:rowOff>0</xdr:rowOff>
    </xdr:from>
    <xdr:to>
      <xdr:col>7</xdr:col>
      <xdr:colOff>9525</xdr:colOff>
      <xdr:row>7</xdr:row>
      <xdr:rowOff>132292</xdr:rowOff>
    </xdr:to>
    <xdr:pic>
      <xdr:nvPicPr>
        <xdr:cNvPr id="5124" name="Picture 4"/>
        <xdr:cNvPicPr>
          <a:picLocks noChangeAspect="1" noChangeArrowheads="1"/>
        </xdr:cNvPicPr>
      </xdr:nvPicPr>
      <xdr:blipFill>
        <a:blip xmlns:r="http://schemas.openxmlformats.org/officeDocument/2006/relationships" r:embed="rId1" cstate="print"/>
        <a:srcRect t="2529"/>
        <a:stretch>
          <a:fillRect/>
        </a:stretch>
      </xdr:blipFill>
      <xdr:spPr bwMode="auto">
        <a:xfrm>
          <a:off x="663574" y="0"/>
          <a:ext cx="12214226" cy="1427692"/>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ecm.lenovo.com/os/Worldwide/WW%20Competitive%20Information/ThinkStation/ThinkStation%20Battlecard%20P%20series%20Vs%20HP%20and%20Dell.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www8.hp.com/h20195/v2/GetPDF.aspx/c04472791.pdf" TargetMode="External"/><Relationship Id="rId13" Type="http://schemas.openxmlformats.org/officeDocument/2006/relationships/hyperlink" Target="http://www8.hp.com/h20195/v2/GetPDF.aspx/c04476395.pdf" TargetMode="External"/><Relationship Id="rId18" Type="http://schemas.openxmlformats.org/officeDocument/2006/relationships/hyperlink" Target="http://i.dell.com/sites/doccontent/shared-content/data-sheets/en/Documents/Latitude_7275.pdf" TargetMode="External"/><Relationship Id="rId26" Type="http://schemas.openxmlformats.org/officeDocument/2006/relationships/hyperlink" Target="http://www8.hp.com/h20195/v2/GetPDF.aspx/c04761984.pdf" TargetMode="External"/><Relationship Id="rId39" Type="http://schemas.openxmlformats.org/officeDocument/2006/relationships/hyperlink" Target="http://i.dell.com/sites/doccontent/shared-content/data-sheets/en/Documents/Dell_Precision_15_5000_Series_5510_Spec_Sheet.pdf" TargetMode="External"/><Relationship Id="rId3" Type="http://schemas.openxmlformats.org/officeDocument/2006/relationships/hyperlink" Target="http://www8.hp.com/h20195/v2/GetPDF.aspx/c04553250.pdf" TargetMode="External"/><Relationship Id="rId21" Type="http://schemas.openxmlformats.org/officeDocument/2006/relationships/hyperlink" Target="http://i.dell.com/sites/doccontent/shared-content/data-sheets/en/Documents/NA-Latitude-14-5000-Series-E5470-Spec-Sheet.pdf" TargetMode="External"/><Relationship Id="rId34" Type="http://schemas.openxmlformats.org/officeDocument/2006/relationships/hyperlink" Target="http://www8.hp.com/h20195/v2/GetPDF.aspx/c04895999.pdf" TargetMode="External"/><Relationship Id="rId42" Type="http://schemas.openxmlformats.org/officeDocument/2006/relationships/printerSettings" Target="../printerSettings/printerSettings2.bin"/><Relationship Id="rId7" Type="http://schemas.openxmlformats.org/officeDocument/2006/relationships/hyperlink" Target="http://www8.hp.com/h20195/v2/GetPDF.aspx/c04336794.pdf" TargetMode="External"/><Relationship Id="rId12" Type="http://schemas.openxmlformats.org/officeDocument/2006/relationships/hyperlink" Target="http://www8.hp.com/h20195/v2/GetDocument.aspx?docname=c04507214" TargetMode="External"/><Relationship Id="rId17" Type="http://schemas.openxmlformats.org/officeDocument/2006/relationships/hyperlink" Target="http://downloads.dell.com/manuals/all-products/esuprt_laptop/esuprt_xps_laptop/xps-13-9350-laptop_reference%20guide_en-us.pdf" TargetMode="External"/><Relationship Id="rId25" Type="http://schemas.openxmlformats.org/officeDocument/2006/relationships/hyperlink" Target="http://www8.hp.com/h20195/v2/GetPDF.aspx/c04761984.pdf" TargetMode="External"/><Relationship Id="rId33" Type="http://schemas.openxmlformats.org/officeDocument/2006/relationships/hyperlink" Target="http://www8.hp.com/h20195/v2/GetPDF.aspx/c04802443.pdf" TargetMode="External"/><Relationship Id="rId38" Type="http://schemas.openxmlformats.org/officeDocument/2006/relationships/hyperlink" Target="http://i.dell.com/sites/doccontent/shared-content/data-sheets/en/Documents/Dell_Precision15_7000_Series_7510_Spec_Sheet.pdf" TargetMode="External"/><Relationship Id="rId2" Type="http://schemas.openxmlformats.org/officeDocument/2006/relationships/hyperlink" Target="http://www8.hp.com/h20195/v2/GetPDF.aspx/c04472797.pdf" TargetMode="External"/><Relationship Id="rId16" Type="http://schemas.openxmlformats.org/officeDocument/2006/relationships/hyperlink" Target="http://store.hp.com/webapp/wcs/stores/servlet/us/en/mdp/Laptops/spectre-x360-211501--1" TargetMode="External"/><Relationship Id="rId20" Type="http://schemas.openxmlformats.org/officeDocument/2006/relationships/hyperlink" Target="http://i.dell.com/sites/doccontent/shared-content/data-sheets/en/Documents/NA-Latitude-7000-Series-E7x70-Spec-Sheet.pdf" TargetMode="External"/><Relationship Id="rId29" Type="http://schemas.openxmlformats.org/officeDocument/2006/relationships/hyperlink" Target="http://www8.hp.com/h20195/v2/GetPDF.aspx/c04912132.pdf" TargetMode="External"/><Relationship Id="rId41" Type="http://schemas.openxmlformats.org/officeDocument/2006/relationships/hyperlink" Target="http://www8.hp.com/h20195/v2/GetPDF.aspx/c04832209.pdf" TargetMode="External"/><Relationship Id="rId1" Type="http://schemas.openxmlformats.org/officeDocument/2006/relationships/hyperlink" Target="http://www8.hp.com/h20195/v2/GetPDF.aspx/c04472796.pdf" TargetMode="External"/><Relationship Id="rId6" Type="http://schemas.openxmlformats.org/officeDocument/2006/relationships/hyperlink" Target="http://www8.hp.com/h20195/v2/GetPDF.aspx/c04336794.pdf" TargetMode="External"/><Relationship Id="rId11" Type="http://schemas.openxmlformats.org/officeDocument/2006/relationships/hyperlink" Target="http://www8.hp.com/h20195/v2/GetPDF.aspx/c04472792.pdf" TargetMode="External"/><Relationship Id="rId24" Type="http://schemas.openxmlformats.org/officeDocument/2006/relationships/hyperlink" Target="http://www.dell.com/support/manuals/us/en/19/latitude-3570-laptop/Lat3570/Specifications?guid=GUID-CDB75273-B61F-4ECB-A743-ED5E4147C8AA&amp;lang=en-us" TargetMode="External"/><Relationship Id="rId32" Type="http://schemas.openxmlformats.org/officeDocument/2006/relationships/hyperlink" Target="http://www8.hp.com/h20195/v2/GetPDF.aspx/c04688005.pdf" TargetMode="External"/><Relationship Id="rId37" Type="http://schemas.openxmlformats.org/officeDocument/2006/relationships/hyperlink" Target="http://i.dell.com/sites/doccontent/shared-content/data-sheets/en/Documents/Dell-Precision-17-7000-7710-Series-Spec-Sheet.pdf" TargetMode="External"/><Relationship Id="rId40" Type="http://schemas.openxmlformats.org/officeDocument/2006/relationships/hyperlink" Target="http://www8.hp.com/h20195/v2/getpdf.aspx/c04834946.pdf" TargetMode="External"/><Relationship Id="rId5" Type="http://schemas.openxmlformats.org/officeDocument/2006/relationships/hyperlink" Target="http://www8.hp.com/h20195/v2/GetPDF.aspx/c04337650.pdf" TargetMode="External"/><Relationship Id="rId15" Type="http://schemas.openxmlformats.org/officeDocument/2006/relationships/hyperlink" Target="http://www8.hp.com/h20195/v2/GetDocument.aspx?docname=c04531670" TargetMode="External"/><Relationship Id="rId23" Type="http://schemas.openxmlformats.org/officeDocument/2006/relationships/hyperlink" Target="http://www.dell.com/support/manuals/uk/en/ukdhs1/latitude-3470-laptop/Lat3470/Specifications?guid=GUID-CDB75273-B61F-4ECB-A743-ED5E4147C8AA&amp;lang=en-us" TargetMode="External"/><Relationship Id="rId28" Type="http://schemas.openxmlformats.org/officeDocument/2006/relationships/hyperlink" Target="http://www8.hp.com/h20195/v2/GetPDF.aspx/c04912132.pdf" TargetMode="External"/><Relationship Id="rId36" Type="http://schemas.openxmlformats.org/officeDocument/2006/relationships/hyperlink" Target="http://i.dell.com/sites/doccontent/shared-content/data-sheets/en/Documents/NA-Latitude-12-5000-Series-E5270-Spec-Sheet.pdf" TargetMode="External"/><Relationship Id="rId10" Type="http://schemas.openxmlformats.org/officeDocument/2006/relationships/hyperlink" Target="http://www8.hp.com/h20195/v2/GetPDF.aspx/c04472793.pdf" TargetMode="External"/><Relationship Id="rId19" Type="http://schemas.openxmlformats.org/officeDocument/2006/relationships/hyperlink" Target="http://i.dell.com/sites/doccontent/shared-content/data-sheets/en/Documents/NA-Latitude-7000-Series-E7x70-Spec-Sheet.pdf" TargetMode="External"/><Relationship Id="rId31" Type="http://schemas.openxmlformats.org/officeDocument/2006/relationships/hyperlink" Target="http://www8.hp.com/h20195/v2/GetPDF.aspx/c04688005.pdf" TargetMode="External"/><Relationship Id="rId4" Type="http://schemas.openxmlformats.org/officeDocument/2006/relationships/hyperlink" Target="http://www8.hp.com/h20195/v2/GetPDF.aspx/c04507220.pdf" TargetMode="External"/><Relationship Id="rId9" Type="http://schemas.openxmlformats.org/officeDocument/2006/relationships/hyperlink" Target="http://www8.hp.com/h20195/v2/GetPDF.aspx/c04472795.pdf" TargetMode="External"/><Relationship Id="rId14" Type="http://schemas.openxmlformats.org/officeDocument/2006/relationships/hyperlink" Target="http://ecm.lenovo.com/os/Worldwide/AppData/Roaming/Microsoft/Excel/ThinkPad/Helix%20(2014)/Helix(Duke)%20Competitive%20View%2020150120%20update.pptx" TargetMode="External"/><Relationship Id="rId22" Type="http://schemas.openxmlformats.org/officeDocument/2006/relationships/hyperlink" Target="http://i.dell.com/sites/doccontent/shared-content/data-sheets/en/Documents/NA-Latitude-15-5000-Series-E5570-Spec-Sheet.pdf" TargetMode="External"/><Relationship Id="rId27" Type="http://schemas.openxmlformats.org/officeDocument/2006/relationships/hyperlink" Target="http://www8.hp.com/h20195/v2/GetPDF.aspx/c04761984.pdf" TargetMode="External"/><Relationship Id="rId30" Type="http://schemas.openxmlformats.org/officeDocument/2006/relationships/hyperlink" Target="http://www8.hp.com/h20195/v2/GetPDF.aspx/c04688005.pdf" TargetMode="External"/><Relationship Id="rId35" Type="http://schemas.openxmlformats.org/officeDocument/2006/relationships/hyperlink" Target="http://www8.hp.com/h20195/v2/GetPDF.aspx/c04929729.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ecm.lenovo.com/os/Worldwide/WW%20Competitive%20Information/ThinkPad/Skylake%20'60'%20Generation" TargetMode="External"/><Relationship Id="rId2" Type="http://schemas.openxmlformats.org/officeDocument/2006/relationships/hyperlink" Target="http://ecm.lenovo.com/os/Worldwide/WW%20Competitive%20Information/ThinkPad/Broadwell%20'50'%20Generation" TargetMode="External"/><Relationship Id="rId1" Type="http://schemas.openxmlformats.org/officeDocument/2006/relationships/hyperlink" Target="http://ecm.lenovo.com/os/Worldwide/AppData/Local/Microsoft/Windows/INetCache/Content.Outlook/H9XFLY4Y/ThinkPad/Haswel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cmag.com/article2/0,2817,2406799,00.asp" TargetMode="External"/><Relationship Id="rId7" Type="http://schemas.openxmlformats.org/officeDocument/2006/relationships/printerSettings" Target="../printerSettings/printerSettings5.bin"/><Relationship Id="rId2" Type="http://schemas.openxmlformats.org/officeDocument/2006/relationships/hyperlink" Target="http://h10010.www1.hp.com/wwpc/us/en/sm/WF05a/12454-12454-64287-321860-3328896-5257337.html?dnr=1&amp;jumpid=reg_r1002_usenc-001&amp;lang=en&amp;cc=us" TargetMode="External"/><Relationship Id="rId1" Type="http://schemas.openxmlformats.org/officeDocument/2006/relationships/hyperlink" Target="http://h10010.www1.hp.com/wwpc/me/en/sm/WF06a/12454-12454-64287-3328896-3328896-5232874.html?dnr=1" TargetMode="External"/><Relationship Id="rId6" Type="http://schemas.openxmlformats.org/officeDocument/2006/relationships/hyperlink" Target="http://www.electronista.com/articles/12/07/09/8300.aio.features.23.inch.multi.touch.display/" TargetMode="External"/><Relationship Id="rId5" Type="http://schemas.openxmlformats.org/officeDocument/2006/relationships/hyperlink" Target="http://www.engadget.com/2012/07/09/hp-unveils-four-ivy-bridge-all-in-ones/" TargetMode="External"/><Relationship Id="rId4" Type="http://schemas.openxmlformats.org/officeDocument/2006/relationships/hyperlink" Target="http://h10010.www1.hp.com/wwpc/us/en/sm/WF05a/12454-12454-64287-321860-3892085-5272027.html?dnr=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35"/>
  <sheetViews>
    <sheetView tabSelected="1" workbookViewId="0">
      <selection activeCell="T21" sqref="T21"/>
    </sheetView>
  </sheetViews>
  <sheetFormatPr defaultRowHeight="12.75"/>
  <sheetData>
    <row r="35" ht="111.75" customHeight="1"/>
  </sheetData>
  <sheetProtection password="B48E"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abColor theme="5"/>
  </sheetPr>
  <dimension ref="B70:H70"/>
  <sheetViews>
    <sheetView workbookViewId="0">
      <selection activeCell="F75" sqref="F75"/>
    </sheetView>
  </sheetViews>
  <sheetFormatPr defaultRowHeight="12.75"/>
  <sheetData>
    <row r="70" spans="2:8" s="574" customFormat="1" ht="15.75">
      <c r="B70" s="576" t="s">
        <v>5697</v>
      </c>
      <c r="H70" s="575" t="s">
        <v>5698</v>
      </c>
    </row>
  </sheetData>
  <sheetProtection password="B48E" sheet="1" objects="1" scenarios="1"/>
  <hyperlinks>
    <hyperlink ref="H70"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dimension ref="A1"/>
  <sheetViews>
    <sheetView workbookViewId="0">
      <selection activeCell="G14" sqref="G14"/>
    </sheetView>
  </sheetViews>
  <sheetFormatPr defaultRowHeight="12.75"/>
  <sheetData/>
  <sheetProtection algorithmName="SHA-512" hashValue="AkSHsM+lf1+SOKYnB8aM08TpYvu9US6tgRSD/mJld4YPdmbBxVFkh742cqstGGahjE/Vy3CzVczULJw4JOU55g==" saltValue="e7ZojzSg2jlMY9wHA7XKv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0070C0"/>
  </sheetPr>
  <dimension ref="A1:AP95"/>
  <sheetViews>
    <sheetView workbookViewId="0">
      <pane xSplit="1" ySplit="1" topLeftCell="B2" activePane="bottomRight" state="frozen"/>
      <selection activeCell="G10" sqref="G10"/>
      <selection pane="topRight" activeCell="G10" sqref="G10"/>
      <selection pane="bottomLeft" activeCell="G10" sqref="G10"/>
      <selection pane="bottomRight" activeCell="A4" sqref="A4"/>
    </sheetView>
  </sheetViews>
  <sheetFormatPr defaultColWidth="52.42578125" defaultRowHeight="12.75"/>
  <cols>
    <col min="1" max="1" width="28.42578125" style="63" customWidth="1"/>
    <col min="2" max="2" width="12.5703125" style="63" customWidth="1"/>
    <col min="3" max="3" width="16.28515625" style="63" customWidth="1"/>
    <col min="4" max="4" width="18.7109375" style="63" customWidth="1"/>
    <col min="5" max="5" width="15.28515625" style="63" customWidth="1"/>
    <col min="6" max="6" width="15.28515625" style="153" customWidth="1"/>
    <col min="7" max="7" width="28" style="63" bestFit="1" customWidth="1"/>
    <col min="8" max="8" width="30.42578125" style="63" customWidth="1"/>
    <col min="9" max="9" width="31.28515625" style="63" bestFit="1" customWidth="1"/>
    <col min="10" max="10" width="19.7109375" style="63" bestFit="1" customWidth="1"/>
    <col min="11" max="11" width="11.7109375" style="63" bestFit="1" customWidth="1"/>
    <col min="12" max="12" width="14.7109375" style="63" bestFit="1" customWidth="1"/>
    <col min="13" max="13" width="26" style="63" customWidth="1"/>
    <col min="14" max="14" width="29.5703125" style="63" customWidth="1"/>
    <col min="15" max="15" width="25.28515625" style="63" customWidth="1"/>
    <col min="16" max="16" width="26.7109375" style="63" bestFit="1" customWidth="1"/>
    <col min="17" max="17" width="21.28515625" style="63" customWidth="1"/>
    <col min="18" max="18" width="16" style="63" customWidth="1"/>
    <col min="19" max="19" width="14" style="63" bestFit="1" customWidth="1"/>
    <col min="20" max="20" width="34.28515625" style="63" customWidth="1"/>
    <col min="21" max="22" width="8.28515625" style="63" customWidth="1"/>
    <col min="23" max="24" width="9.7109375" style="63" customWidth="1"/>
    <col min="25" max="25" width="10.28515625" style="63" customWidth="1"/>
    <col min="26" max="26" width="9.42578125" style="63" customWidth="1"/>
    <col min="27" max="27" width="6.7109375" style="63" bestFit="1" customWidth="1"/>
    <col min="28" max="28" width="19.5703125" style="63" customWidth="1"/>
    <col min="29" max="29" width="9.28515625" style="63" customWidth="1"/>
    <col min="30" max="30" width="14.42578125" style="63" bestFit="1" customWidth="1"/>
    <col min="31" max="31" width="15.42578125" style="63" customWidth="1"/>
    <col min="32" max="32" width="11.7109375" style="63" bestFit="1" customWidth="1"/>
    <col min="33" max="33" width="13.42578125" style="63" customWidth="1"/>
    <col min="34" max="35" width="11.7109375" style="63" customWidth="1"/>
    <col min="36" max="36" width="19.7109375" style="63" customWidth="1"/>
    <col min="37" max="37" width="11.28515625" style="63" customWidth="1"/>
    <col min="38" max="38" width="13.28515625" style="64" customWidth="1"/>
    <col min="39" max="39" width="11.42578125" style="63" customWidth="1"/>
    <col min="40" max="40" width="28.28515625" style="63" customWidth="1"/>
    <col min="41" max="41" width="26.42578125" style="64" customWidth="1"/>
    <col min="42" max="204" width="52.42578125" style="63"/>
    <col min="205" max="205" width="25.5703125" style="63" customWidth="1"/>
    <col min="206" max="206" width="12.5703125" style="63" customWidth="1"/>
    <col min="207" max="208" width="15.28515625" style="63" customWidth="1"/>
    <col min="209" max="209" width="28" style="63" bestFit="1" customWidth="1"/>
    <col min="210" max="210" width="21.42578125" style="63" bestFit="1" customWidth="1"/>
    <col min="211" max="211" width="35.5703125" style="63" bestFit="1" customWidth="1"/>
    <col min="212" max="212" width="35.28515625" style="63" customWidth="1"/>
    <col min="213" max="213" width="19.7109375" style="63" bestFit="1" customWidth="1"/>
    <col min="214" max="214" width="69.5703125" style="63" customWidth="1"/>
    <col min="215" max="215" width="14.7109375" style="63" bestFit="1" customWidth="1"/>
    <col min="216" max="216" width="23.28515625" style="63" bestFit="1" customWidth="1"/>
    <col min="217" max="217" width="24.7109375" style="63" customWidth="1"/>
    <col min="218" max="218" width="19.5703125" style="63" bestFit="1" customWidth="1"/>
    <col min="219" max="219" width="47.7109375" style="63" bestFit="1" customWidth="1"/>
    <col min="220" max="220" width="8.7109375" style="63" bestFit="1" customWidth="1"/>
    <col min="221" max="221" width="14" style="63" bestFit="1" customWidth="1"/>
    <col min="222" max="222" width="35.5703125" style="63" bestFit="1" customWidth="1"/>
    <col min="223" max="223" width="17.42578125" style="63" bestFit="1" customWidth="1"/>
    <col min="224" max="224" width="10.42578125" style="63" bestFit="1" customWidth="1"/>
    <col min="225" max="225" width="14.28515625" style="63" bestFit="1" customWidth="1"/>
    <col min="226" max="226" width="24.28515625" style="63" bestFit="1" customWidth="1"/>
    <col min="227" max="227" width="18" style="63" customWidth="1"/>
    <col min="228" max="228" width="18.42578125" style="63" bestFit="1" customWidth="1"/>
    <col min="229" max="229" width="16.7109375" style="63" bestFit="1" customWidth="1"/>
    <col min="230" max="230" width="19.5703125" style="63" customWidth="1"/>
    <col min="231" max="231" width="17.7109375" style="63" bestFit="1" customWidth="1"/>
    <col min="232" max="232" width="9.28515625" style="63" customWidth="1"/>
    <col min="233" max="233" width="20.7109375" style="63" bestFit="1" customWidth="1"/>
    <col min="234" max="234" width="26.28515625" style="63" customWidth="1"/>
    <col min="235" max="235" width="11.7109375" style="63" bestFit="1" customWidth="1"/>
    <col min="236" max="236" width="6.28515625" style="63" customWidth="1"/>
    <col min="237" max="237" width="8.42578125" style="63" customWidth="1"/>
    <col min="238" max="238" width="18.42578125" style="63" bestFit="1" customWidth="1"/>
    <col min="239" max="239" width="52.42578125" style="63"/>
    <col min="240" max="240" width="19.42578125" style="63" customWidth="1"/>
    <col min="241" max="242" width="23.7109375" style="63" customWidth="1"/>
    <col min="243" max="243" width="22" style="63" customWidth="1"/>
    <col min="244" max="244" width="12.42578125" style="63" customWidth="1"/>
    <col min="245" max="245" width="15.7109375" style="63" customWidth="1"/>
    <col min="246" max="246" width="13.28515625" style="63" customWidth="1"/>
    <col min="247" max="247" width="52.42578125" style="63"/>
    <col min="248" max="248" width="15.7109375" style="63" customWidth="1"/>
    <col min="249" max="249" width="13.7109375" style="63" customWidth="1"/>
    <col min="250" max="253" width="52.42578125" style="63"/>
    <col min="254" max="254" width="14.28515625" style="63" customWidth="1"/>
    <col min="255" max="255" width="12.42578125" style="63" customWidth="1"/>
    <col min="256" max="256" width="19.7109375" style="63" customWidth="1"/>
    <col min="257" max="257" width="17.42578125" style="63" customWidth="1"/>
    <col min="258" max="258" width="11.7109375" style="63" customWidth="1"/>
    <col min="259" max="259" width="10.5703125" style="63" customWidth="1"/>
    <col min="260" max="260" width="11.28515625" style="63" customWidth="1"/>
    <col min="261" max="263" width="52.42578125" style="63"/>
    <col min="264" max="265" width="52.42578125" style="63" customWidth="1"/>
    <col min="266" max="266" width="32.7109375" style="63" customWidth="1"/>
    <col min="267" max="267" width="22.5703125" style="63" customWidth="1"/>
    <col min="268" max="460" width="52.42578125" style="63"/>
    <col min="461" max="461" width="25.5703125" style="63" customWidth="1"/>
    <col min="462" max="462" width="12.5703125" style="63" customWidth="1"/>
    <col min="463" max="464" width="15.28515625" style="63" customWidth="1"/>
    <col min="465" max="465" width="28" style="63" bestFit="1" customWidth="1"/>
    <col min="466" max="466" width="21.42578125" style="63" bestFit="1" customWidth="1"/>
    <col min="467" max="467" width="35.5703125" style="63" bestFit="1" customWidth="1"/>
    <col min="468" max="468" width="35.28515625" style="63" customWidth="1"/>
    <col min="469" max="469" width="19.7109375" style="63" bestFit="1" customWidth="1"/>
    <col min="470" max="470" width="69.5703125" style="63" customWidth="1"/>
    <col min="471" max="471" width="14.7109375" style="63" bestFit="1" customWidth="1"/>
    <col min="472" max="472" width="23.28515625" style="63" bestFit="1" customWidth="1"/>
    <col min="473" max="473" width="24.7109375" style="63" customWidth="1"/>
    <col min="474" max="474" width="19.5703125" style="63" bestFit="1" customWidth="1"/>
    <col min="475" max="475" width="47.7109375" style="63" bestFit="1" customWidth="1"/>
    <col min="476" max="476" width="8.7109375" style="63" bestFit="1" customWidth="1"/>
    <col min="477" max="477" width="14" style="63" bestFit="1" customWidth="1"/>
    <col min="478" max="478" width="35.5703125" style="63" bestFit="1" customWidth="1"/>
    <col min="479" max="479" width="17.42578125" style="63" bestFit="1" customWidth="1"/>
    <col min="480" max="480" width="10.42578125" style="63" bestFit="1" customWidth="1"/>
    <col min="481" max="481" width="14.28515625" style="63" bestFit="1" customWidth="1"/>
    <col min="482" max="482" width="24.28515625" style="63" bestFit="1" customWidth="1"/>
    <col min="483" max="483" width="18" style="63" customWidth="1"/>
    <col min="484" max="484" width="18.42578125" style="63" bestFit="1" customWidth="1"/>
    <col min="485" max="485" width="16.7109375" style="63" bestFit="1" customWidth="1"/>
    <col min="486" max="486" width="19.5703125" style="63" customWidth="1"/>
    <col min="487" max="487" width="17.7109375" style="63" bestFit="1" customWidth="1"/>
    <col min="488" max="488" width="9.28515625" style="63" customWidth="1"/>
    <col min="489" max="489" width="20.7109375" style="63" bestFit="1" customWidth="1"/>
    <col min="490" max="490" width="26.28515625" style="63" customWidth="1"/>
    <col min="491" max="491" width="11.7109375" style="63" bestFit="1" customWidth="1"/>
    <col min="492" max="492" width="6.28515625" style="63" customWidth="1"/>
    <col min="493" max="493" width="8.42578125" style="63" customWidth="1"/>
    <col min="494" max="494" width="18.42578125" style="63" bestFit="1" customWidth="1"/>
    <col min="495" max="495" width="52.42578125" style="63"/>
    <col min="496" max="496" width="19.42578125" style="63" customWidth="1"/>
    <col min="497" max="498" width="23.7109375" style="63" customWidth="1"/>
    <col min="499" max="499" width="22" style="63" customWidth="1"/>
    <col min="500" max="500" width="12.42578125" style="63" customWidth="1"/>
    <col min="501" max="501" width="15.7109375" style="63" customWidth="1"/>
    <col min="502" max="502" width="13.28515625" style="63" customWidth="1"/>
    <col min="503" max="503" width="52.42578125" style="63"/>
    <col min="504" max="504" width="15.7109375" style="63" customWidth="1"/>
    <col min="505" max="505" width="13.7109375" style="63" customWidth="1"/>
    <col min="506" max="509" width="52.42578125" style="63"/>
    <col min="510" max="510" width="14.28515625" style="63" customWidth="1"/>
    <col min="511" max="511" width="12.42578125" style="63" customWidth="1"/>
    <col min="512" max="512" width="19.7109375" style="63" customWidth="1"/>
    <col min="513" max="513" width="17.42578125" style="63" customWidth="1"/>
    <col min="514" max="514" width="11.7109375" style="63" customWidth="1"/>
    <col min="515" max="515" width="10.5703125" style="63" customWidth="1"/>
    <col min="516" max="516" width="11.28515625" style="63" customWidth="1"/>
    <col min="517" max="519" width="52.42578125" style="63"/>
    <col min="520" max="521" width="52.42578125" style="63" customWidth="1"/>
    <col min="522" max="522" width="32.7109375" style="63" customWidth="1"/>
    <col min="523" max="523" width="22.5703125" style="63" customWidth="1"/>
    <col min="524" max="716" width="52.42578125" style="63"/>
    <col min="717" max="717" width="25.5703125" style="63" customWidth="1"/>
    <col min="718" max="718" width="12.5703125" style="63" customWidth="1"/>
    <col min="719" max="720" width="15.28515625" style="63" customWidth="1"/>
    <col min="721" max="721" width="28" style="63" bestFit="1" customWidth="1"/>
    <col min="722" max="722" width="21.42578125" style="63" bestFit="1" customWidth="1"/>
    <col min="723" max="723" width="35.5703125" style="63" bestFit="1" customWidth="1"/>
    <col min="724" max="724" width="35.28515625" style="63" customWidth="1"/>
    <col min="725" max="725" width="19.7109375" style="63" bestFit="1" customWidth="1"/>
    <col min="726" max="726" width="69.5703125" style="63" customWidth="1"/>
    <col min="727" max="727" width="14.7109375" style="63" bestFit="1" customWidth="1"/>
    <col min="728" max="728" width="23.28515625" style="63" bestFit="1" customWidth="1"/>
    <col min="729" max="729" width="24.7109375" style="63" customWidth="1"/>
    <col min="730" max="730" width="19.5703125" style="63" bestFit="1" customWidth="1"/>
    <col min="731" max="731" width="47.7109375" style="63" bestFit="1" customWidth="1"/>
    <col min="732" max="732" width="8.7109375" style="63" bestFit="1" customWidth="1"/>
    <col min="733" max="733" width="14" style="63" bestFit="1" customWidth="1"/>
    <col min="734" max="734" width="35.5703125" style="63" bestFit="1" customWidth="1"/>
    <col min="735" max="735" width="17.42578125" style="63" bestFit="1" customWidth="1"/>
    <col min="736" max="736" width="10.42578125" style="63" bestFit="1" customWidth="1"/>
    <col min="737" max="737" width="14.28515625" style="63" bestFit="1" customWidth="1"/>
    <col min="738" max="738" width="24.28515625" style="63" bestFit="1" customWidth="1"/>
    <col min="739" max="739" width="18" style="63" customWidth="1"/>
    <col min="740" max="740" width="18.42578125" style="63" bestFit="1" customWidth="1"/>
    <col min="741" max="741" width="16.7109375" style="63" bestFit="1" customWidth="1"/>
    <col min="742" max="742" width="19.5703125" style="63" customWidth="1"/>
    <col min="743" max="743" width="17.7109375" style="63" bestFit="1" customWidth="1"/>
    <col min="744" max="744" width="9.28515625" style="63" customWidth="1"/>
    <col min="745" max="745" width="20.7109375" style="63" bestFit="1" customWidth="1"/>
    <col min="746" max="746" width="26.28515625" style="63" customWidth="1"/>
    <col min="747" max="747" width="11.7109375" style="63" bestFit="1" customWidth="1"/>
    <col min="748" max="748" width="6.28515625" style="63" customWidth="1"/>
    <col min="749" max="749" width="8.42578125" style="63" customWidth="1"/>
    <col min="750" max="750" width="18.42578125" style="63" bestFit="1" customWidth="1"/>
    <col min="751" max="751" width="52.42578125" style="63"/>
    <col min="752" max="752" width="19.42578125" style="63" customWidth="1"/>
    <col min="753" max="754" width="23.7109375" style="63" customWidth="1"/>
    <col min="755" max="755" width="22" style="63" customWidth="1"/>
    <col min="756" max="756" width="12.42578125" style="63" customWidth="1"/>
    <col min="757" max="757" width="15.7109375" style="63" customWidth="1"/>
    <col min="758" max="758" width="13.28515625" style="63" customWidth="1"/>
    <col min="759" max="759" width="52.42578125" style="63"/>
    <col min="760" max="760" width="15.7109375" style="63" customWidth="1"/>
    <col min="761" max="761" width="13.7109375" style="63" customWidth="1"/>
    <col min="762" max="765" width="52.42578125" style="63"/>
    <col min="766" max="766" width="14.28515625" style="63" customWidth="1"/>
    <col min="767" max="767" width="12.42578125" style="63" customWidth="1"/>
    <col min="768" max="768" width="19.7109375" style="63" customWidth="1"/>
    <col min="769" max="769" width="17.42578125" style="63" customWidth="1"/>
    <col min="770" max="770" width="11.7109375" style="63" customWidth="1"/>
    <col min="771" max="771" width="10.5703125" style="63" customWidth="1"/>
    <col min="772" max="772" width="11.28515625" style="63" customWidth="1"/>
    <col min="773" max="775" width="52.42578125" style="63"/>
    <col min="776" max="777" width="52.42578125" style="63" customWidth="1"/>
    <col min="778" max="778" width="32.7109375" style="63" customWidth="1"/>
    <col min="779" max="779" width="22.5703125" style="63" customWidth="1"/>
    <col min="780" max="972" width="52.42578125" style="63"/>
    <col min="973" max="973" width="25.5703125" style="63" customWidth="1"/>
    <col min="974" max="974" width="12.5703125" style="63" customWidth="1"/>
    <col min="975" max="976" width="15.28515625" style="63" customWidth="1"/>
    <col min="977" max="977" width="28" style="63" bestFit="1" customWidth="1"/>
    <col min="978" max="978" width="21.42578125" style="63" bestFit="1" customWidth="1"/>
    <col min="979" max="979" width="35.5703125" style="63" bestFit="1" customWidth="1"/>
    <col min="980" max="980" width="35.28515625" style="63" customWidth="1"/>
    <col min="981" max="981" width="19.7109375" style="63" bestFit="1" customWidth="1"/>
    <col min="982" max="982" width="69.5703125" style="63" customWidth="1"/>
    <col min="983" max="983" width="14.7109375" style="63" bestFit="1" customWidth="1"/>
    <col min="984" max="984" width="23.28515625" style="63" bestFit="1" customWidth="1"/>
    <col min="985" max="985" width="24.7109375" style="63" customWidth="1"/>
    <col min="986" max="986" width="19.5703125" style="63" bestFit="1" customWidth="1"/>
    <col min="987" max="987" width="47.7109375" style="63" bestFit="1" customWidth="1"/>
    <col min="988" max="988" width="8.7109375" style="63" bestFit="1" customWidth="1"/>
    <col min="989" max="989" width="14" style="63" bestFit="1" customWidth="1"/>
    <col min="990" max="990" width="35.5703125" style="63" bestFit="1" customWidth="1"/>
    <col min="991" max="991" width="17.42578125" style="63" bestFit="1" customWidth="1"/>
    <col min="992" max="992" width="10.42578125" style="63" bestFit="1" customWidth="1"/>
    <col min="993" max="993" width="14.28515625" style="63" bestFit="1" customWidth="1"/>
    <col min="994" max="994" width="24.28515625" style="63" bestFit="1" customWidth="1"/>
    <col min="995" max="995" width="18" style="63" customWidth="1"/>
    <col min="996" max="996" width="18.42578125" style="63" bestFit="1" customWidth="1"/>
    <col min="997" max="997" width="16.7109375" style="63" bestFit="1" customWidth="1"/>
    <col min="998" max="998" width="19.5703125" style="63" customWidth="1"/>
    <col min="999" max="999" width="17.7109375" style="63" bestFit="1" customWidth="1"/>
    <col min="1000" max="1000" width="9.28515625" style="63" customWidth="1"/>
    <col min="1001" max="1001" width="20.7109375" style="63" bestFit="1" customWidth="1"/>
    <col min="1002" max="1002" width="26.28515625" style="63" customWidth="1"/>
    <col min="1003" max="1003" width="11.7109375" style="63" bestFit="1" customWidth="1"/>
    <col min="1004" max="1004" width="6.28515625" style="63" customWidth="1"/>
    <col min="1005" max="1005" width="8.42578125" style="63" customWidth="1"/>
    <col min="1006" max="1006" width="18.42578125" style="63" bestFit="1" customWidth="1"/>
    <col min="1007" max="1007" width="52.42578125" style="63"/>
    <col min="1008" max="1008" width="19.42578125" style="63" customWidth="1"/>
    <col min="1009" max="1010" width="23.7109375" style="63" customWidth="1"/>
    <col min="1011" max="1011" width="22" style="63" customWidth="1"/>
    <col min="1012" max="1012" width="12.42578125" style="63" customWidth="1"/>
    <col min="1013" max="1013" width="15.7109375" style="63" customWidth="1"/>
    <col min="1014" max="1014" width="13.28515625" style="63" customWidth="1"/>
    <col min="1015" max="1015" width="52.42578125" style="63"/>
    <col min="1016" max="1016" width="15.7109375" style="63" customWidth="1"/>
    <col min="1017" max="1017" width="13.7109375" style="63" customWidth="1"/>
    <col min="1018" max="1021" width="52.42578125" style="63"/>
    <col min="1022" max="1022" width="14.28515625" style="63" customWidth="1"/>
    <col min="1023" max="1023" width="12.42578125" style="63" customWidth="1"/>
    <col min="1024" max="1024" width="19.7109375" style="63" customWidth="1"/>
    <col min="1025" max="1025" width="17.42578125" style="63" customWidth="1"/>
    <col min="1026" max="1026" width="11.7109375" style="63" customWidth="1"/>
    <col min="1027" max="1027" width="10.5703125" style="63" customWidth="1"/>
    <col min="1028" max="1028" width="11.28515625" style="63" customWidth="1"/>
    <col min="1029" max="1031" width="52.42578125" style="63"/>
    <col min="1032" max="1033" width="52.42578125" style="63" customWidth="1"/>
    <col min="1034" max="1034" width="32.7109375" style="63" customWidth="1"/>
    <col min="1035" max="1035" width="22.5703125" style="63" customWidth="1"/>
    <col min="1036" max="1228" width="52.42578125" style="63"/>
    <col min="1229" max="1229" width="25.5703125" style="63" customWidth="1"/>
    <col min="1230" max="1230" width="12.5703125" style="63" customWidth="1"/>
    <col min="1231" max="1232" width="15.28515625" style="63" customWidth="1"/>
    <col min="1233" max="1233" width="28" style="63" bestFit="1" customWidth="1"/>
    <col min="1234" max="1234" width="21.42578125" style="63" bestFit="1" customWidth="1"/>
    <col min="1235" max="1235" width="35.5703125" style="63" bestFit="1" customWidth="1"/>
    <col min="1236" max="1236" width="35.28515625" style="63" customWidth="1"/>
    <col min="1237" max="1237" width="19.7109375" style="63" bestFit="1" customWidth="1"/>
    <col min="1238" max="1238" width="69.5703125" style="63" customWidth="1"/>
    <col min="1239" max="1239" width="14.7109375" style="63" bestFit="1" customWidth="1"/>
    <col min="1240" max="1240" width="23.28515625" style="63" bestFit="1" customWidth="1"/>
    <col min="1241" max="1241" width="24.7109375" style="63" customWidth="1"/>
    <col min="1242" max="1242" width="19.5703125" style="63" bestFit="1" customWidth="1"/>
    <col min="1243" max="1243" width="47.7109375" style="63" bestFit="1" customWidth="1"/>
    <col min="1244" max="1244" width="8.7109375" style="63" bestFit="1" customWidth="1"/>
    <col min="1245" max="1245" width="14" style="63" bestFit="1" customWidth="1"/>
    <col min="1246" max="1246" width="35.5703125" style="63" bestFit="1" customWidth="1"/>
    <col min="1247" max="1247" width="17.42578125" style="63" bestFit="1" customWidth="1"/>
    <col min="1248" max="1248" width="10.42578125" style="63" bestFit="1" customWidth="1"/>
    <col min="1249" max="1249" width="14.28515625" style="63" bestFit="1" customWidth="1"/>
    <col min="1250" max="1250" width="24.28515625" style="63" bestFit="1" customWidth="1"/>
    <col min="1251" max="1251" width="18" style="63" customWidth="1"/>
    <col min="1252" max="1252" width="18.42578125" style="63" bestFit="1" customWidth="1"/>
    <col min="1253" max="1253" width="16.7109375" style="63" bestFit="1" customWidth="1"/>
    <col min="1254" max="1254" width="19.5703125" style="63" customWidth="1"/>
    <col min="1255" max="1255" width="17.7109375" style="63" bestFit="1" customWidth="1"/>
    <col min="1256" max="1256" width="9.28515625" style="63" customWidth="1"/>
    <col min="1257" max="1257" width="20.7109375" style="63" bestFit="1" customWidth="1"/>
    <col min="1258" max="1258" width="26.28515625" style="63" customWidth="1"/>
    <col min="1259" max="1259" width="11.7109375" style="63" bestFit="1" customWidth="1"/>
    <col min="1260" max="1260" width="6.28515625" style="63" customWidth="1"/>
    <col min="1261" max="1261" width="8.42578125" style="63" customWidth="1"/>
    <col min="1262" max="1262" width="18.42578125" style="63" bestFit="1" customWidth="1"/>
    <col min="1263" max="1263" width="52.42578125" style="63"/>
    <col min="1264" max="1264" width="19.42578125" style="63" customWidth="1"/>
    <col min="1265" max="1266" width="23.7109375" style="63" customWidth="1"/>
    <col min="1267" max="1267" width="22" style="63" customWidth="1"/>
    <col min="1268" max="1268" width="12.42578125" style="63" customWidth="1"/>
    <col min="1269" max="1269" width="15.7109375" style="63" customWidth="1"/>
    <col min="1270" max="1270" width="13.28515625" style="63" customWidth="1"/>
    <col min="1271" max="1271" width="52.42578125" style="63"/>
    <col min="1272" max="1272" width="15.7109375" style="63" customWidth="1"/>
    <col min="1273" max="1273" width="13.7109375" style="63" customWidth="1"/>
    <col min="1274" max="1277" width="52.42578125" style="63"/>
    <col min="1278" max="1278" width="14.28515625" style="63" customWidth="1"/>
    <col min="1279" max="1279" width="12.42578125" style="63" customWidth="1"/>
    <col min="1280" max="1280" width="19.7109375" style="63" customWidth="1"/>
    <col min="1281" max="1281" width="17.42578125" style="63" customWidth="1"/>
    <col min="1282" max="1282" width="11.7109375" style="63" customWidth="1"/>
    <col min="1283" max="1283" width="10.5703125" style="63" customWidth="1"/>
    <col min="1284" max="1284" width="11.28515625" style="63" customWidth="1"/>
    <col min="1285" max="1287" width="52.42578125" style="63"/>
    <col min="1288" max="1289" width="52.42578125" style="63" customWidth="1"/>
    <col min="1290" max="1290" width="32.7109375" style="63" customWidth="1"/>
    <col min="1291" max="1291" width="22.5703125" style="63" customWidth="1"/>
    <col min="1292" max="1484" width="52.42578125" style="63"/>
    <col min="1485" max="1485" width="25.5703125" style="63" customWidth="1"/>
    <col min="1486" max="1486" width="12.5703125" style="63" customWidth="1"/>
    <col min="1487" max="1488" width="15.28515625" style="63" customWidth="1"/>
    <col min="1489" max="1489" width="28" style="63" bestFit="1" customWidth="1"/>
    <col min="1490" max="1490" width="21.42578125" style="63" bestFit="1" customWidth="1"/>
    <col min="1491" max="1491" width="35.5703125" style="63" bestFit="1" customWidth="1"/>
    <col min="1492" max="1492" width="35.28515625" style="63" customWidth="1"/>
    <col min="1493" max="1493" width="19.7109375" style="63" bestFit="1" customWidth="1"/>
    <col min="1494" max="1494" width="69.5703125" style="63" customWidth="1"/>
    <col min="1495" max="1495" width="14.7109375" style="63" bestFit="1" customWidth="1"/>
    <col min="1496" max="1496" width="23.28515625" style="63" bestFit="1" customWidth="1"/>
    <col min="1497" max="1497" width="24.7109375" style="63" customWidth="1"/>
    <col min="1498" max="1498" width="19.5703125" style="63" bestFit="1" customWidth="1"/>
    <col min="1499" max="1499" width="47.7109375" style="63" bestFit="1" customWidth="1"/>
    <col min="1500" max="1500" width="8.7109375" style="63" bestFit="1" customWidth="1"/>
    <col min="1501" max="1501" width="14" style="63" bestFit="1" customWidth="1"/>
    <col min="1502" max="1502" width="35.5703125" style="63" bestFit="1" customWidth="1"/>
    <col min="1503" max="1503" width="17.42578125" style="63" bestFit="1" customWidth="1"/>
    <col min="1504" max="1504" width="10.42578125" style="63" bestFit="1" customWidth="1"/>
    <col min="1505" max="1505" width="14.28515625" style="63" bestFit="1" customWidth="1"/>
    <col min="1506" max="1506" width="24.28515625" style="63" bestFit="1" customWidth="1"/>
    <col min="1507" max="1507" width="18" style="63" customWidth="1"/>
    <col min="1508" max="1508" width="18.42578125" style="63" bestFit="1" customWidth="1"/>
    <col min="1509" max="1509" width="16.7109375" style="63" bestFit="1" customWidth="1"/>
    <col min="1510" max="1510" width="19.5703125" style="63" customWidth="1"/>
    <col min="1511" max="1511" width="17.7109375" style="63" bestFit="1" customWidth="1"/>
    <col min="1512" max="1512" width="9.28515625" style="63" customWidth="1"/>
    <col min="1513" max="1513" width="20.7109375" style="63" bestFit="1" customWidth="1"/>
    <col min="1514" max="1514" width="26.28515625" style="63" customWidth="1"/>
    <col min="1515" max="1515" width="11.7109375" style="63" bestFit="1" customWidth="1"/>
    <col min="1516" max="1516" width="6.28515625" style="63" customWidth="1"/>
    <col min="1517" max="1517" width="8.42578125" style="63" customWidth="1"/>
    <col min="1518" max="1518" width="18.42578125" style="63" bestFit="1" customWidth="1"/>
    <col min="1519" max="1519" width="52.42578125" style="63"/>
    <col min="1520" max="1520" width="19.42578125" style="63" customWidth="1"/>
    <col min="1521" max="1522" width="23.7109375" style="63" customWidth="1"/>
    <col min="1523" max="1523" width="22" style="63" customWidth="1"/>
    <col min="1524" max="1524" width="12.42578125" style="63" customWidth="1"/>
    <col min="1525" max="1525" width="15.7109375" style="63" customWidth="1"/>
    <col min="1526" max="1526" width="13.28515625" style="63" customWidth="1"/>
    <col min="1527" max="1527" width="52.42578125" style="63"/>
    <col min="1528" max="1528" width="15.7109375" style="63" customWidth="1"/>
    <col min="1529" max="1529" width="13.7109375" style="63" customWidth="1"/>
    <col min="1530" max="1533" width="52.42578125" style="63"/>
    <col min="1534" max="1534" width="14.28515625" style="63" customWidth="1"/>
    <col min="1535" max="1535" width="12.42578125" style="63" customWidth="1"/>
    <col min="1536" max="1536" width="19.7109375" style="63" customWidth="1"/>
    <col min="1537" max="1537" width="17.42578125" style="63" customWidth="1"/>
    <col min="1538" max="1538" width="11.7109375" style="63" customWidth="1"/>
    <col min="1539" max="1539" width="10.5703125" style="63" customWidth="1"/>
    <col min="1540" max="1540" width="11.28515625" style="63" customWidth="1"/>
    <col min="1541" max="1543" width="52.42578125" style="63"/>
    <col min="1544" max="1545" width="52.42578125" style="63" customWidth="1"/>
    <col min="1546" max="1546" width="32.7109375" style="63" customWidth="1"/>
    <col min="1547" max="1547" width="22.5703125" style="63" customWidth="1"/>
    <col min="1548" max="1740" width="52.42578125" style="63"/>
    <col min="1741" max="1741" width="25.5703125" style="63" customWidth="1"/>
    <col min="1742" max="1742" width="12.5703125" style="63" customWidth="1"/>
    <col min="1743" max="1744" width="15.28515625" style="63" customWidth="1"/>
    <col min="1745" max="1745" width="28" style="63" bestFit="1" customWidth="1"/>
    <col min="1746" max="1746" width="21.42578125" style="63" bestFit="1" customWidth="1"/>
    <col min="1747" max="1747" width="35.5703125" style="63" bestFit="1" customWidth="1"/>
    <col min="1748" max="1748" width="35.28515625" style="63" customWidth="1"/>
    <col min="1749" max="1749" width="19.7109375" style="63" bestFit="1" customWidth="1"/>
    <col min="1750" max="1750" width="69.5703125" style="63" customWidth="1"/>
    <col min="1751" max="1751" width="14.7109375" style="63" bestFit="1" customWidth="1"/>
    <col min="1752" max="1752" width="23.28515625" style="63" bestFit="1" customWidth="1"/>
    <col min="1753" max="1753" width="24.7109375" style="63" customWidth="1"/>
    <col min="1754" max="1754" width="19.5703125" style="63" bestFit="1" customWidth="1"/>
    <col min="1755" max="1755" width="47.7109375" style="63" bestFit="1" customWidth="1"/>
    <col min="1756" max="1756" width="8.7109375" style="63" bestFit="1" customWidth="1"/>
    <col min="1757" max="1757" width="14" style="63" bestFit="1" customWidth="1"/>
    <col min="1758" max="1758" width="35.5703125" style="63" bestFit="1" customWidth="1"/>
    <col min="1759" max="1759" width="17.42578125" style="63" bestFit="1" customWidth="1"/>
    <col min="1760" max="1760" width="10.42578125" style="63" bestFit="1" customWidth="1"/>
    <col min="1761" max="1761" width="14.28515625" style="63" bestFit="1" customWidth="1"/>
    <col min="1762" max="1762" width="24.28515625" style="63" bestFit="1" customWidth="1"/>
    <col min="1763" max="1763" width="18" style="63" customWidth="1"/>
    <col min="1764" max="1764" width="18.42578125" style="63" bestFit="1" customWidth="1"/>
    <col min="1765" max="1765" width="16.7109375" style="63" bestFit="1" customWidth="1"/>
    <col min="1766" max="1766" width="19.5703125" style="63" customWidth="1"/>
    <col min="1767" max="1767" width="17.7109375" style="63" bestFit="1" customWidth="1"/>
    <col min="1768" max="1768" width="9.28515625" style="63" customWidth="1"/>
    <col min="1769" max="1769" width="20.7109375" style="63" bestFit="1" customWidth="1"/>
    <col min="1770" max="1770" width="26.28515625" style="63" customWidth="1"/>
    <col min="1771" max="1771" width="11.7109375" style="63" bestFit="1" customWidth="1"/>
    <col min="1772" max="1772" width="6.28515625" style="63" customWidth="1"/>
    <col min="1773" max="1773" width="8.42578125" style="63" customWidth="1"/>
    <col min="1774" max="1774" width="18.42578125" style="63" bestFit="1" customWidth="1"/>
    <col min="1775" max="1775" width="52.42578125" style="63"/>
    <col min="1776" max="1776" width="19.42578125" style="63" customWidth="1"/>
    <col min="1777" max="1778" width="23.7109375" style="63" customWidth="1"/>
    <col min="1779" max="1779" width="22" style="63" customWidth="1"/>
    <col min="1780" max="1780" width="12.42578125" style="63" customWidth="1"/>
    <col min="1781" max="1781" width="15.7109375" style="63" customWidth="1"/>
    <col min="1782" max="1782" width="13.28515625" style="63" customWidth="1"/>
    <col min="1783" max="1783" width="52.42578125" style="63"/>
    <col min="1784" max="1784" width="15.7109375" style="63" customWidth="1"/>
    <col min="1785" max="1785" width="13.7109375" style="63" customWidth="1"/>
    <col min="1786" max="1789" width="52.42578125" style="63"/>
    <col min="1790" max="1790" width="14.28515625" style="63" customWidth="1"/>
    <col min="1791" max="1791" width="12.42578125" style="63" customWidth="1"/>
    <col min="1792" max="1792" width="19.7109375" style="63" customWidth="1"/>
    <col min="1793" max="1793" width="17.42578125" style="63" customWidth="1"/>
    <col min="1794" max="1794" width="11.7109375" style="63" customWidth="1"/>
    <col min="1795" max="1795" width="10.5703125" style="63" customWidth="1"/>
    <col min="1796" max="1796" width="11.28515625" style="63" customWidth="1"/>
    <col min="1797" max="1799" width="52.42578125" style="63"/>
    <col min="1800" max="1801" width="52.42578125" style="63" customWidth="1"/>
    <col min="1802" max="1802" width="32.7109375" style="63" customWidth="1"/>
    <col min="1803" max="1803" width="22.5703125" style="63" customWidth="1"/>
    <col min="1804" max="1996" width="52.42578125" style="63"/>
    <col min="1997" max="1997" width="25.5703125" style="63" customWidth="1"/>
    <col min="1998" max="1998" width="12.5703125" style="63" customWidth="1"/>
    <col min="1999" max="2000" width="15.28515625" style="63" customWidth="1"/>
    <col min="2001" max="2001" width="28" style="63" bestFit="1" customWidth="1"/>
    <col min="2002" max="2002" width="21.42578125" style="63" bestFit="1" customWidth="1"/>
    <col min="2003" max="2003" width="35.5703125" style="63" bestFit="1" customWidth="1"/>
    <col min="2004" max="2004" width="35.28515625" style="63" customWidth="1"/>
    <col min="2005" max="2005" width="19.7109375" style="63" bestFit="1" customWidth="1"/>
    <col min="2006" max="2006" width="69.5703125" style="63" customWidth="1"/>
    <col min="2007" max="2007" width="14.7109375" style="63" bestFit="1" customWidth="1"/>
    <col min="2008" max="2008" width="23.28515625" style="63" bestFit="1" customWidth="1"/>
    <col min="2009" max="2009" width="24.7109375" style="63" customWidth="1"/>
    <col min="2010" max="2010" width="19.5703125" style="63" bestFit="1" customWidth="1"/>
    <col min="2011" max="2011" width="47.7109375" style="63" bestFit="1" customWidth="1"/>
    <col min="2012" max="2012" width="8.7109375" style="63" bestFit="1" customWidth="1"/>
    <col min="2013" max="2013" width="14" style="63" bestFit="1" customWidth="1"/>
    <col min="2014" max="2014" width="35.5703125" style="63" bestFit="1" customWidth="1"/>
    <col min="2015" max="2015" width="17.42578125" style="63" bestFit="1" customWidth="1"/>
    <col min="2016" max="2016" width="10.42578125" style="63" bestFit="1" customWidth="1"/>
    <col min="2017" max="2017" width="14.28515625" style="63" bestFit="1" customWidth="1"/>
    <col min="2018" max="2018" width="24.28515625" style="63" bestFit="1" customWidth="1"/>
    <col min="2019" max="2019" width="18" style="63" customWidth="1"/>
    <col min="2020" max="2020" width="18.42578125" style="63" bestFit="1" customWidth="1"/>
    <col min="2021" max="2021" width="16.7109375" style="63" bestFit="1" customWidth="1"/>
    <col min="2022" max="2022" width="19.5703125" style="63" customWidth="1"/>
    <col min="2023" max="2023" width="17.7109375" style="63" bestFit="1" customWidth="1"/>
    <col min="2024" max="2024" width="9.28515625" style="63" customWidth="1"/>
    <col min="2025" max="2025" width="20.7109375" style="63" bestFit="1" customWidth="1"/>
    <col min="2026" max="2026" width="26.28515625" style="63" customWidth="1"/>
    <col min="2027" max="2027" width="11.7109375" style="63" bestFit="1" customWidth="1"/>
    <col min="2028" max="2028" width="6.28515625" style="63" customWidth="1"/>
    <col min="2029" max="2029" width="8.42578125" style="63" customWidth="1"/>
    <col min="2030" max="2030" width="18.42578125" style="63" bestFit="1" customWidth="1"/>
    <col min="2031" max="2031" width="52.42578125" style="63"/>
    <col min="2032" max="2032" width="19.42578125" style="63" customWidth="1"/>
    <col min="2033" max="2034" width="23.7109375" style="63" customWidth="1"/>
    <col min="2035" max="2035" width="22" style="63" customWidth="1"/>
    <col min="2036" max="2036" width="12.42578125" style="63" customWidth="1"/>
    <col min="2037" max="2037" width="15.7109375" style="63" customWidth="1"/>
    <col min="2038" max="2038" width="13.28515625" style="63" customWidth="1"/>
    <col min="2039" max="2039" width="52.42578125" style="63"/>
    <col min="2040" max="2040" width="15.7109375" style="63" customWidth="1"/>
    <col min="2041" max="2041" width="13.7109375" style="63" customWidth="1"/>
    <col min="2042" max="2045" width="52.42578125" style="63"/>
    <col min="2046" max="2046" width="14.28515625" style="63" customWidth="1"/>
    <col min="2047" max="2047" width="12.42578125" style="63" customWidth="1"/>
    <col min="2048" max="2048" width="19.7109375" style="63" customWidth="1"/>
    <col min="2049" max="2049" width="17.42578125" style="63" customWidth="1"/>
    <col min="2050" max="2050" width="11.7109375" style="63" customWidth="1"/>
    <col min="2051" max="2051" width="10.5703125" style="63" customWidth="1"/>
    <col min="2052" max="2052" width="11.28515625" style="63" customWidth="1"/>
    <col min="2053" max="2055" width="52.42578125" style="63"/>
    <col min="2056" max="2057" width="52.42578125" style="63" customWidth="1"/>
    <col min="2058" max="2058" width="32.7109375" style="63" customWidth="1"/>
    <col min="2059" max="2059" width="22.5703125" style="63" customWidth="1"/>
    <col min="2060" max="2252" width="52.42578125" style="63"/>
    <col min="2253" max="2253" width="25.5703125" style="63" customWidth="1"/>
    <col min="2254" max="2254" width="12.5703125" style="63" customWidth="1"/>
    <col min="2255" max="2256" width="15.28515625" style="63" customWidth="1"/>
    <col min="2257" max="2257" width="28" style="63" bestFit="1" customWidth="1"/>
    <col min="2258" max="2258" width="21.42578125" style="63" bestFit="1" customWidth="1"/>
    <col min="2259" max="2259" width="35.5703125" style="63" bestFit="1" customWidth="1"/>
    <col min="2260" max="2260" width="35.28515625" style="63" customWidth="1"/>
    <col min="2261" max="2261" width="19.7109375" style="63" bestFit="1" customWidth="1"/>
    <col min="2262" max="2262" width="69.5703125" style="63" customWidth="1"/>
    <col min="2263" max="2263" width="14.7109375" style="63" bestFit="1" customWidth="1"/>
    <col min="2264" max="2264" width="23.28515625" style="63" bestFit="1" customWidth="1"/>
    <col min="2265" max="2265" width="24.7109375" style="63" customWidth="1"/>
    <col min="2266" max="2266" width="19.5703125" style="63" bestFit="1" customWidth="1"/>
    <col min="2267" max="2267" width="47.7109375" style="63" bestFit="1" customWidth="1"/>
    <col min="2268" max="2268" width="8.7109375" style="63" bestFit="1" customWidth="1"/>
    <col min="2269" max="2269" width="14" style="63" bestFit="1" customWidth="1"/>
    <col min="2270" max="2270" width="35.5703125" style="63" bestFit="1" customWidth="1"/>
    <col min="2271" max="2271" width="17.42578125" style="63" bestFit="1" customWidth="1"/>
    <col min="2272" max="2272" width="10.42578125" style="63" bestFit="1" customWidth="1"/>
    <col min="2273" max="2273" width="14.28515625" style="63" bestFit="1" customWidth="1"/>
    <col min="2274" max="2274" width="24.28515625" style="63" bestFit="1" customWidth="1"/>
    <col min="2275" max="2275" width="18" style="63" customWidth="1"/>
    <col min="2276" max="2276" width="18.42578125" style="63" bestFit="1" customWidth="1"/>
    <col min="2277" max="2277" width="16.7109375" style="63" bestFit="1" customWidth="1"/>
    <col min="2278" max="2278" width="19.5703125" style="63" customWidth="1"/>
    <col min="2279" max="2279" width="17.7109375" style="63" bestFit="1" customWidth="1"/>
    <col min="2280" max="2280" width="9.28515625" style="63" customWidth="1"/>
    <col min="2281" max="2281" width="20.7109375" style="63" bestFit="1" customWidth="1"/>
    <col min="2282" max="2282" width="26.28515625" style="63" customWidth="1"/>
    <col min="2283" max="2283" width="11.7109375" style="63" bestFit="1" customWidth="1"/>
    <col min="2284" max="2284" width="6.28515625" style="63" customWidth="1"/>
    <col min="2285" max="2285" width="8.42578125" style="63" customWidth="1"/>
    <col min="2286" max="2286" width="18.42578125" style="63" bestFit="1" customWidth="1"/>
    <col min="2287" max="2287" width="52.42578125" style="63"/>
    <col min="2288" max="2288" width="19.42578125" style="63" customWidth="1"/>
    <col min="2289" max="2290" width="23.7109375" style="63" customWidth="1"/>
    <col min="2291" max="2291" width="22" style="63" customWidth="1"/>
    <col min="2292" max="2292" width="12.42578125" style="63" customWidth="1"/>
    <col min="2293" max="2293" width="15.7109375" style="63" customWidth="1"/>
    <col min="2294" max="2294" width="13.28515625" style="63" customWidth="1"/>
    <col min="2295" max="2295" width="52.42578125" style="63"/>
    <col min="2296" max="2296" width="15.7109375" style="63" customWidth="1"/>
    <col min="2297" max="2297" width="13.7109375" style="63" customWidth="1"/>
    <col min="2298" max="2301" width="52.42578125" style="63"/>
    <col min="2302" max="2302" width="14.28515625" style="63" customWidth="1"/>
    <col min="2303" max="2303" width="12.42578125" style="63" customWidth="1"/>
    <col min="2304" max="2304" width="19.7109375" style="63" customWidth="1"/>
    <col min="2305" max="2305" width="17.42578125" style="63" customWidth="1"/>
    <col min="2306" max="2306" width="11.7109375" style="63" customWidth="1"/>
    <col min="2307" max="2307" width="10.5703125" style="63" customWidth="1"/>
    <col min="2308" max="2308" width="11.28515625" style="63" customWidth="1"/>
    <col min="2309" max="2311" width="52.42578125" style="63"/>
    <col min="2312" max="2313" width="52.42578125" style="63" customWidth="1"/>
    <col min="2314" max="2314" width="32.7109375" style="63" customWidth="1"/>
    <col min="2315" max="2315" width="22.5703125" style="63" customWidth="1"/>
    <col min="2316" max="2508" width="52.42578125" style="63"/>
    <col min="2509" max="2509" width="25.5703125" style="63" customWidth="1"/>
    <col min="2510" max="2510" width="12.5703125" style="63" customWidth="1"/>
    <col min="2511" max="2512" width="15.28515625" style="63" customWidth="1"/>
    <col min="2513" max="2513" width="28" style="63" bestFit="1" customWidth="1"/>
    <col min="2514" max="2514" width="21.42578125" style="63" bestFit="1" customWidth="1"/>
    <col min="2515" max="2515" width="35.5703125" style="63" bestFit="1" customWidth="1"/>
    <col min="2516" max="2516" width="35.28515625" style="63" customWidth="1"/>
    <col min="2517" max="2517" width="19.7109375" style="63" bestFit="1" customWidth="1"/>
    <col min="2518" max="2518" width="69.5703125" style="63" customWidth="1"/>
    <col min="2519" max="2519" width="14.7109375" style="63" bestFit="1" customWidth="1"/>
    <col min="2520" max="2520" width="23.28515625" style="63" bestFit="1" customWidth="1"/>
    <col min="2521" max="2521" width="24.7109375" style="63" customWidth="1"/>
    <col min="2522" max="2522" width="19.5703125" style="63" bestFit="1" customWidth="1"/>
    <col min="2523" max="2523" width="47.7109375" style="63" bestFit="1" customWidth="1"/>
    <col min="2524" max="2524" width="8.7109375" style="63" bestFit="1" customWidth="1"/>
    <col min="2525" max="2525" width="14" style="63" bestFit="1" customWidth="1"/>
    <col min="2526" max="2526" width="35.5703125" style="63" bestFit="1" customWidth="1"/>
    <col min="2527" max="2527" width="17.42578125" style="63" bestFit="1" customWidth="1"/>
    <col min="2528" max="2528" width="10.42578125" style="63" bestFit="1" customWidth="1"/>
    <col min="2529" max="2529" width="14.28515625" style="63" bestFit="1" customWidth="1"/>
    <col min="2530" max="2530" width="24.28515625" style="63" bestFit="1" customWidth="1"/>
    <col min="2531" max="2531" width="18" style="63" customWidth="1"/>
    <col min="2532" max="2532" width="18.42578125" style="63" bestFit="1" customWidth="1"/>
    <col min="2533" max="2533" width="16.7109375" style="63" bestFit="1" customWidth="1"/>
    <col min="2534" max="2534" width="19.5703125" style="63" customWidth="1"/>
    <col min="2535" max="2535" width="17.7109375" style="63" bestFit="1" customWidth="1"/>
    <col min="2536" max="2536" width="9.28515625" style="63" customWidth="1"/>
    <col min="2537" max="2537" width="20.7109375" style="63" bestFit="1" customWidth="1"/>
    <col min="2538" max="2538" width="26.28515625" style="63" customWidth="1"/>
    <col min="2539" max="2539" width="11.7109375" style="63" bestFit="1" customWidth="1"/>
    <col min="2540" max="2540" width="6.28515625" style="63" customWidth="1"/>
    <col min="2541" max="2541" width="8.42578125" style="63" customWidth="1"/>
    <col min="2542" max="2542" width="18.42578125" style="63" bestFit="1" customWidth="1"/>
    <col min="2543" max="2543" width="52.42578125" style="63"/>
    <col min="2544" max="2544" width="19.42578125" style="63" customWidth="1"/>
    <col min="2545" max="2546" width="23.7109375" style="63" customWidth="1"/>
    <col min="2547" max="2547" width="22" style="63" customWidth="1"/>
    <col min="2548" max="2548" width="12.42578125" style="63" customWidth="1"/>
    <col min="2549" max="2549" width="15.7109375" style="63" customWidth="1"/>
    <col min="2550" max="2550" width="13.28515625" style="63" customWidth="1"/>
    <col min="2551" max="2551" width="52.42578125" style="63"/>
    <col min="2552" max="2552" width="15.7109375" style="63" customWidth="1"/>
    <col min="2553" max="2553" width="13.7109375" style="63" customWidth="1"/>
    <col min="2554" max="2557" width="52.42578125" style="63"/>
    <col min="2558" max="2558" width="14.28515625" style="63" customWidth="1"/>
    <col min="2559" max="2559" width="12.42578125" style="63" customWidth="1"/>
    <col min="2560" max="2560" width="19.7109375" style="63" customWidth="1"/>
    <col min="2561" max="2561" width="17.42578125" style="63" customWidth="1"/>
    <col min="2562" max="2562" width="11.7109375" style="63" customWidth="1"/>
    <col min="2563" max="2563" width="10.5703125" style="63" customWidth="1"/>
    <col min="2564" max="2564" width="11.28515625" style="63" customWidth="1"/>
    <col min="2565" max="2567" width="52.42578125" style="63"/>
    <col min="2568" max="2569" width="52.42578125" style="63" customWidth="1"/>
    <col min="2570" max="2570" width="32.7109375" style="63" customWidth="1"/>
    <col min="2571" max="2571" width="22.5703125" style="63" customWidth="1"/>
    <col min="2572" max="2764" width="52.42578125" style="63"/>
    <col min="2765" max="2765" width="25.5703125" style="63" customWidth="1"/>
    <col min="2766" max="2766" width="12.5703125" style="63" customWidth="1"/>
    <col min="2767" max="2768" width="15.28515625" style="63" customWidth="1"/>
    <col min="2769" max="2769" width="28" style="63" bestFit="1" customWidth="1"/>
    <col min="2770" max="2770" width="21.42578125" style="63" bestFit="1" customWidth="1"/>
    <col min="2771" max="2771" width="35.5703125" style="63" bestFit="1" customWidth="1"/>
    <col min="2772" max="2772" width="35.28515625" style="63" customWidth="1"/>
    <col min="2773" max="2773" width="19.7109375" style="63" bestFit="1" customWidth="1"/>
    <col min="2774" max="2774" width="69.5703125" style="63" customWidth="1"/>
    <col min="2775" max="2775" width="14.7109375" style="63" bestFit="1" customWidth="1"/>
    <col min="2776" max="2776" width="23.28515625" style="63" bestFit="1" customWidth="1"/>
    <col min="2777" max="2777" width="24.7109375" style="63" customWidth="1"/>
    <col min="2778" max="2778" width="19.5703125" style="63" bestFit="1" customWidth="1"/>
    <col min="2779" max="2779" width="47.7109375" style="63" bestFit="1" customWidth="1"/>
    <col min="2780" max="2780" width="8.7109375" style="63" bestFit="1" customWidth="1"/>
    <col min="2781" max="2781" width="14" style="63" bestFit="1" customWidth="1"/>
    <col min="2782" max="2782" width="35.5703125" style="63" bestFit="1" customWidth="1"/>
    <col min="2783" max="2783" width="17.42578125" style="63" bestFit="1" customWidth="1"/>
    <col min="2784" max="2784" width="10.42578125" style="63" bestFit="1" customWidth="1"/>
    <col min="2785" max="2785" width="14.28515625" style="63" bestFit="1" customWidth="1"/>
    <col min="2786" max="2786" width="24.28515625" style="63" bestFit="1" customWidth="1"/>
    <col min="2787" max="2787" width="18" style="63" customWidth="1"/>
    <col min="2788" max="2788" width="18.42578125" style="63" bestFit="1" customWidth="1"/>
    <col min="2789" max="2789" width="16.7109375" style="63" bestFit="1" customWidth="1"/>
    <col min="2790" max="2790" width="19.5703125" style="63" customWidth="1"/>
    <col min="2791" max="2791" width="17.7109375" style="63" bestFit="1" customWidth="1"/>
    <col min="2792" max="2792" width="9.28515625" style="63" customWidth="1"/>
    <col min="2793" max="2793" width="20.7109375" style="63" bestFit="1" customWidth="1"/>
    <col min="2794" max="2794" width="26.28515625" style="63" customWidth="1"/>
    <col min="2795" max="2795" width="11.7109375" style="63" bestFit="1" customWidth="1"/>
    <col min="2796" max="2796" width="6.28515625" style="63" customWidth="1"/>
    <col min="2797" max="2797" width="8.42578125" style="63" customWidth="1"/>
    <col min="2798" max="2798" width="18.42578125" style="63" bestFit="1" customWidth="1"/>
    <col min="2799" max="2799" width="52.42578125" style="63"/>
    <col min="2800" max="2800" width="19.42578125" style="63" customWidth="1"/>
    <col min="2801" max="2802" width="23.7109375" style="63" customWidth="1"/>
    <col min="2803" max="2803" width="22" style="63" customWidth="1"/>
    <col min="2804" max="2804" width="12.42578125" style="63" customWidth="1"/>
    <col min="2805" max="2805" width="15.7109375" style="63" customWidth="1"/>
    <col min="2806" max="2806" width="13.28515625" style="63" customWidth="1"/>
    <col min="2807" max="2807" width="52.42578125" style="63"/>
    <col min="2808" max="2808" width="15.7109375" style="63" customWidth="1"/>
    <col min="2809" max="2809" width="13.7109375" style="63" customWidth="1"/>
    <col min="2810" max="2813" width="52.42578125" style="63"/>
    <col min="2814" max="2814" width="14.28515625" style="63" customWidth="1"/>
    <col min="2815" max="2815" width="12.42578125" style="63" customWidth="1"/>
    <col min="2816" max="2816" width="19.7109375" style="63" customWidth="1"/>
    <col min="2817" max="2817" width="17.42578125" style="63" customWidth="1"/>
    <col min="2818" max="2818" width="11.7109375" style="63" customWidth="1"/>
    <col min="2819" max="2819" width="10.5703125" style="63" customWidth="1"/>
    <col min="2820" max="2820" width="11.28515625" style="63" customWidth="1"/>
    <col min="2821" max="2823" width="52.42578125" style="63"/>
    <col min="2824" max="2825" width="52.42578125" style="63" customWidth="1"/>
    <col min="2826" max="2826" width="32.7109375" style="63" customWidth="1"/>
    <col min="2827" max="2827" width="22.5703125" style="63" customWidth="1"/>
    <col min="2828" max="3020" width="52.42578125" style="63"/>
    <col min="3021" max="3021" width="25.5703125" style="63" customWidth="1"/>
    <col min="3022" max="3022" width="12.5703125" style="63" customWidth="1"/>
    <col min="3023" max="3024" width="15.28515625" style="63" customWidth="1"/>
    <col min="3025" max="3025" width="28" style="63" bestFit="1" customWidth="1"/>
    <col min="3026" max="3026" width="21.42578125" style="63" bestFit="1" customWidth="1"/>
    <col min="3027" max="3027" width="35.5703125" style="63" bestFit="1" customWidth="1"/>
    <col min="3028" max="3028" width="35.28515625" style="63" customWidth="1"/>
    <col min="3029" max="3029" width="19.7109375" style="63" bestFit="1" customWidth="1"/>
    <col min="3030" max="3030" width="69.5703125" style="63" customWidth="1"/>
    <col min="3031" max="3031" width="14.7109375" style="63" bestFit="1" customWidth="1"/>
    <col min="3032" max="3032" width="23.28515625" style="63" bestFit="1" customWidth="1"/>
    <col min="3033" max="3033" width="24.7109375" style="63" customWidth="1"/>
    <col min="3034" max="3034" width="19.5703125" style="63" bestFit="1" customWidth="1"/>
    <col min="3035" max="3035" width="47.7109375" style="63" bestFit="1" customWidth="1"/>
    <col min="3036" max="3036" width="8.7109375" style="63" bestFit="1" customWidth="1"/>
    <col min="3037" max="3037" width="14" style="63" bestFit="1" customWidth="1"/>
    <col min="3038" max="3038" width="35.5703125" style="63" bestFit="1" customWidth="1"/>
    <col min="3039" max="3039" width="17.42578125" style="63" bestFit="1" customWidth="1"/>
    <col min="3040" max="3040" width="10.42578125" style="63" bestFit="1" customWidth="1"/>
    <col min="3041" max="3041" width="14.28515625" style="63" bestFit="1" customWidth="1"/>
    <col min="3042" max="3042" width="24.28515625" style="63" bestFit="1" customWidth="1"/>
    <col min="3043" max="3043" width="18" style="63" customWidth="1"/>
    <col min="3044" max="3044" width="18.42578125" style="63" bestFit="1" customWidth="1"/>
    <col min="3045" max="3045" width="16.7109375" style="63" bestFit="1" customWidth="1"/>
    <col min="3046" max="3046" width="19.5703125" style="63" customWidth="1"/>
    <col min="3047" max="3047" width="17.7109375" style="63" bestFit="1" customWidth="1"/>
    <col min="3048" max="3048" width="9.28515625" style="63" customWidth="1"/>
    <col min="3049" max="3049" width="20.7109375" style="63" bestFit="1" customWidth="1"/>
    <col min="3050" max="3050" width="26.28515625" style="63" customWidth="1"/>
    <col min="3051" max="3051" width="11.7109375" style="63" bestFit="1" customWidth="1"/>
    <col min="3052" max="3052" width="6.28515625" style="63" customWidth="1"/>
    <col min="3053" max="3053" width="8.42578125" style="63" customWidth="1"/>
    <col min="3054" max="3054" width="18.42578125" style="63" bestFit="1" customWidth="1"/>
    <col min="3055" max="3055" width="52.42578125" style="63"/>
    <col min="3056" max="3056" width="19.42578125" style="63" customWidth="1"/>
    <col min="3057" max="3058" width="23.7109375" style="63" customWidth="1"/>
    <col min="3059" max="3059" width="22" style="63" customWidth="1"/>
    <col min="3060" max="3060" width="12.42578125" style="63" customWidth="1"/>
    <col min="3061" max="3061" width="15.7109375" style="63" customWidth="1"/>
    <col min="3062" max="3062" width="13.28515625" style="63" customWidth="1"/>
    <col min="3063" max="3063" width="52.42578125" style="63"/>
    <col min="3064" max="3064" width="15.7109375" style="63" customWidth="1"/>
    <col min="3065" max="3065" width="13.7109375" style="63" customWidth="1"/>
    <col min="3066" max="3069" width="52.42578125" style="63"/>
    <col min="3070" max="3070" width="14.28515625" style="63" customWidth="1"/>
    <col min="3071" max="3071" width="12.42578125" style="63" customWidth="1"/>
    <col min="3072" max="3072" width="19.7109375" style="63" customWidth="1"/>
    <col min="3073" max="3073" width="17.42578125" style="63" customWidth="1"/>
    <col min="3074" max="3074" width="11.7109375" style="63" customWidth="1"/>
    <col min="3075" max="3075" width="10.5703125" style="63" customWidth="1"/>
    <col min="3076" max="3076" width="11.28515625" style="63" customWidth="1"/>
    <col min="3077" max="3079" width="52.42578125" style="63"/>
    <col min="3080" max="3081" width="52.42578125" style="63" customWidth="1"/>
    <col min="3082" max="3082" width="32.7109375" style="63" customWidth="1"/>
    <col min="3083" max="3083" width="22.5703125" style="63" customWidth="1"/>
    <col min="3084" max="3276" width="52.42578125" style="63"/>
    <col min="3277" max="3277" width="25.5703125" style="63" customWidth="1"/>
    <col min="3278" max="3278" width="12.5703125" style="63" customWidth="1"/>
    <col min="3279" max="3280" width="15.28515625" style="63" customWidth="1"/>
    <col min="3281" max="3281" width="28" style="63" bestFit="1" customWidth="1"/>
    <col min="3282" max="3282" width="21.42578125" style="63" bestFit="1" customWidth="1"/>
    <col min="3283" max="3283" width="35.5703125" style="63" bestFit="1" customWidth="1"/>
    <col min="3284" max="3284" width="35.28515625" style="63" customWidth="1"/>
    <col min="3285" max="3285" width="19.7109375" style="63" bestFit="1" customWidth="1"/>
    <col min="3286" max="3286" width="69.5703125" style="63" customWidth="1"/>
    <col min="3287" max="3287" width="14.7109375" style="63" bestFit="1" customWidth="1"/>
    <col min="3288" max="3288" width="23.28515625" style="63" bestFit="1" customWidth="1"/>
    <col min="3289" max="3289" width="24.7109375" style="63" customWidth="1"/>
    <col min="3290" max="3290" width="19.5703125" style="63" bestFit="1" customWidth="1"/>
    <col min="3291" max="3291" width="47.7109375" style="63" bestFit="1" customWidth="1"/>
    <col min="3292" max="3292" width="8.7109375" style="63" bestFit="1" customWidth="1"/>
    <col min="3293" max="3293" width="14" style="63" bestFit="1" customWidth="1"/>
    <col min="3294" max="3294" width="35.5703125" style="63" bestFit="1" customWidth="1"/>
    <col min="3295" max="3295" width="17.42578125" style="63" bestFit="1" customWidth="1"/>
    <col min="3296" max="3296" width="10.42578125" style="63" bestFit="1" customWidth="1"/>
    <col min="3297" max="3297" width="14.28515625" style="63" bestFit="1" customWidth="1"/>
    <col min="3298" max="3298" width="24.28515625" style="63" bestFit="1" customWidth="1"/>
    <col min="3299" max="3299" width="18" style="63" customWidth="1"/>
    <col min="3300" max="3300" width="18.42578125" style="63" bestFit="1" customWidth="1"/>
    <col min="3301" max="3301" width="16.7109375" style="63" bestFit="1" customWidth="1"/>
    <col min="3302" max="3302" width="19.5703125" style="63" customWidth="1"/>
    <col min="3303" max="3303" width="17.7109375" style="63" bestFit="1" customWidth="1"/>
    <col min="3304" max="3304" width="9.28515625" style="63" customWidth="1"/>
    <col min="3305" max="3305" width="20.7109375" style="63" bestFit="1" customWidth="1"/>
    <col min="3306" max="3306" width="26.28515625" style="63" customWidth="1"/>
    <col min="3307" max="3307" width="11.7109375" style="63" bestFit="1" customWidth="1"/>
    <col min="3308" max="3308" width="6.28515625" style="63" customWidth="1"/>
    <col min="3309" max="3309" width="8.42578125" style="63" customWidth="1"/>
    <col min="3310" max="3310" width="18.42578125" style="63" bestFit="1" customWidth="1"/>
    <col min="3311" max="3311" width="52.42578125" style="63"/>
    <col min="3312" max="3312" width="19.42578125" style="63" customWidth="1"/>
    <col min="3313" max="3314" width="23.7109375" style="63" customWidth="1"/>
    <col min="3315" max="3315" width="22" style="63" customWidth="1"/>
    <col min="3316" max="3316" width="12.42578125" style="63" customWidth="1"/>
    <col min="3317" max="3317" width="15.7109375" style="63" customWidth="1"/>
    <col min="3318" max="3318" width="13.28515625" style="63" customWidth="1"/>
    <col min="3319" max="3319" width="52.42578125" style="63"/>
    <col min="3320" max="3320" width="15.7109375" style="63" customWidth="1"/>
    <col min="3321" max="3321" width="13.7109375" style="63" customWidth="1"/>
    <col min="3322" max="3325" width="52.42578125" style="63"/>
    <col min="3326" max="3326" width="14.28515625" style="63" customWidth="1"/>
    <col min="3327" max="3327" width="12.42578125" style="63" customWidth="1"/>
    <col min="3328" max="3328" width="19.7109375" style="63" customWidth="1"/>
    <col min="3329" max="3329" width="17.42578125" style="63" customWidth="1"/>
    <col min="3330" max="3330" width="11.7109375" style="63" customWidth="1"/>
    <col min="3331" max="3331" width="10.5703125" style="63" customWidth="1"/>
    <col min="3332" max="3332" width="11.28515625" style="63" customWidth="1"/>
    <col min="3333" max="3335" width="52.42578125" style="63"/>
    <col min="3336" max="3337" width="52.42578125" style="63" customWidth="1"/>
    <col min="3338" max="3338" width="32.7109375" style="63" customWidth="1"/>
    <col min="3339" max="3339" width="22.5703125" style="63" customWidth="1"/>
    <col min="3340" max="3532" width="52.42578125" style="63"/>
    <col min="3533" max="3533" width="25.5703125" style="63" customWidth="1"/>
    <col min="3534" max="3534" width="12.5703125" style="63" customWidth="1"/>
    <col min="3535" max="3536" width="15.28515625" style="63" customWidth="1"/>
    <col min="3537" max="3537" width="28" style="63" bestFit="1" customWidth="1"/>
    <col min="3538" max="3538" width="21.42578125" style="63" bestFit="1" customWidth="1"/>
    <col min="3539" max="3539" width="35.5703125" style="63" bestFit="1" customWidth="1"/>
    <col min="3540" max="3540" width="35.28515625" style="63" customWidth="1"/>
    <col min="3541" max="3541" width="19.7109375" style="63" bestFit="1" customWidth="1"/>
    <col min="3542" max="3542" width="69.5703125" style="63" customWidth="1"/>
    <col min="3543" max="3543" width="14.7109375" style="63" bestFit="1" customWidth="1"/>
    <col min="3544" max="3544" width="23.28515625" style="63" bestFit="1" customWidth="1"/>
    <col min="3545" max="3545" width="24.7109375" style="63" customWidth="1"/>
    <col min="3546" max="3546" width="19.5703125" style="63" bestFit="1" customWidth="1"/>
    <col min="3547" max="3547" width="47.7109375" style="63" bestFit="1" customWidth="1"/>
    <col min="3548" max="3548" width="8.7109375" style="63" bestFit="1" customWidth="1"/>
    <col min="3549" max="3549" width="14" style="63" bestFit="1" customWidth="1"/>
    <col min="3550" max="3550" width="35.5703125" style="63" bestFit="1" customWidth="1"/>
    <col min="3551" max="3551" width="17.42578125" style="63" bestFit="1" customWidth="1"/>
    <col min="3552" max="3552" width="10.42578125" style="63" bestFit="1" customWidth="1"/>
    <col min="3553" max="3553" width="14.28515625" style="63" bestFit="1" customWidth="1"/>
    <col min="3554" max="3554" width="24.28515625" style="63" bestFit="1" customWidth="1"/>
    <col min="3555" max="3555" width="18" style="63" customWidth="1"/>
    <col min="3556" max="3556" width="18.42578125" style="63" bestFit="1" customWidth="1"/>
    <col min="3557" max="3557" width="16.7109375" style="63" bestFit="1" customWidth="1"/>
    <col min="3558" max="3558" width="19.5703125" style="63" customWidth="1"/>
    <col min="3559" max="3559" width="17.7109375" style="63" bestFit="1" customWidth="1"/>
    <col min="3560" max="3560" width="9.28515625" style="63" customWidth="1"/>
    <col min="3561" max="3561" width="20.7109375" style="63" bestFit="1" customWidth="1"/>
    <col min="3562" max="3562" width="26.28515625" style="63" customWidth="1"/>
    <col min="3563" max="3563" width="11.7109375" style="63" bestFit="1" customWidth="1"/>
    <col min="3564" max="3564" width="6.28515625" style="63" customWidth="1"/>
    <col min="3565" max="3565" width="8.42578125" style="63" customWidth="1"/>
    <col min="3566" max="3566" width="18.42578125" style="63" bestFit="1" customWidth="1"/>
    <col min="3567" max="3567" width="52.42578125" style="63"/>
    <col min="3568" max="3568" width="19.42578125" style="63" customWidth="1"/>
    <col min="3569" max="3570" width="23.7109375" style="63" customWidth="1"/>
    <col min="3571" max="3571" width="22" style="63" customWidth="1"/>
    <col min="3572" max="3572" width="12.42578125" style="63" customWidth="1"/>
    <col min="3573" max="3573" width="15.7109375" style="63" customWidth="1"/>
    <col min="3574" max="3574" width="13.28515625" style="63" customWidth="1"/>
    <col min="3575" max="3575" width="52.42578125" style="63"/>
    <col min="3576" max="3576" width="15.7109375" style="63" customWidth="1"/>
    <col min="3577" max="3577" width="13.7109375" style="63" customWidth="1"/>
    <col min="3578" max="3581" width="52.42578125" style="63"/>
    <col min="3582" max="3582" width="14.28515625" style="63" customWidth="1"/>
    <col min="3583" max="3583" width="12.42578125" style="63" customWidth="1"/>
    <col min="3584" max="3584" width="19.7109375" style="63" customWidth="1"/>
    <col min="3585" max="3585" width="17.42578125" style="63" customWidth="1"/>
    <col min="3586" max="3586" width="11.7109375" style="63" customWidth="1"/>
    <col min="3587" max="3587" width="10.5703125" style="63" customWidth="1"/>
    <col min="3588" max="3588" width="11.28515625" style="63" customWidth="1"/>
    <col min="3589" max="3591" width="52.42578125" style="63"/>
    <col min="3592" max="3593" width="52.42578125" style="63" customWidth="1"/>
    <col min="3594" max="3594" width="32.7109375" style="63" customWidth="1"/>
    <col min="3595" max="3595" width="22.5703125" style="63" customWidth="1"/>
    <col min="3596" max="3788" width="52.42578125" style="63"/>
    <col min="3789" max="3789" width="25.5703125" style="63" customWidth="1"/>
    <col min="3790" max="3790" width="12.5703125" style="63" customWidth="1"/>
    <col min="3791" max="3792" width="15.28515625" style="63" customWidth="1"/>
    <col min="3793" max="3793" width="28" style="63" bestFit="1" customWidth="1"/>
    <col min="3794" max="3794" width="21.42578125" style="63" bestFit="1" customWidth="1"/>
    <col min="3795" max="3795" width="35.5703125" style="63" bestFit="1" customWidth="1"/>
    <col min="3796" max="3796" width="35.28515625" style="63" customWidth="1"/>
    <col min="3797" max="3797" width="19.7109375" style="63" bestFit="1" customWidth="1"/>
    <col min="3798" max="3798" width="69.5703125" style="63" customWidth="1"/>
    <col min="3799" max="3799" width="14.7109375" style="63" bestFit="1" customWidth="1"/>
    <col min="3800" max="3800" width="23.28515625" style="63" bestFit="1" customWidth="1"/>
    <col min="3801" max="3801" width="24.7109375" style="63" customWidth="1"/>
    <col min="3802" max="3802" width="19.5703125" style="63" bestFit="1" customWidth="1"/>
    <col min="3803" max="3803" width="47.7109375" style="63" bestFit="1" customWidth="1"/>
    <col min="3804" max="3804" width="8.7109375" style="63" bestFit="1" customWidth="1"/>
    <col min="3805" max="3805" width="14" style="63" bestFit="1" customWidth="1"/>
    <col min="3806" max="3806" width="35.5703125" style="63" bestFit="1" customWidth="1"/>
    <col min="3807" max="3807" width="17.42578125" style="63" bestFit="1" customWidth="1"/>
    <col min="3808" max="3808" width="10.42578125" style="63" bestFit="1" customWidth="1"/>
    <col min="3809" max="3809" width="14.28515625" style="63" bestFit="1" customWidth="1"/>
    <col min="3810" max="3810" width="24.28515625" style="63" bestFit="1" customWidth="1"/>
    <col min="3811" max="3811" width="18" style="63" customWidth="1"/>
    <col min="3812" max="3812" width="18.42578125" style="63" bestFit="1" customWidth="1"/>
    <col min="3813" max="3813" width="16.7109375" style="63" bestFit="1" customWidth="1"/>
    <col min="3814" max="3814" width="19.5703125" style="63" customWidth="1"/>
    <col min="3815" max="3815" width="17.7109375" style="63" bestFit="1" customWidth="1"/>
    <col min="3816" max="3816" width="9.28515625" style="63" customWidth="1"/>
    <col min="3817" max="3817" width="20.7109375" style="63" bestFit="1" customWidth="1"/>
    <col min="3818" max="3818" width="26.28515625" style="63" customWidth="1"/>
    <col min="3819" max="3819" width="11.7109375" style="63" bestFit="1" customWidth="1"/>
    <col min="3820" max="3820" width="6.28515625" style="63" customWidth="1"/>
    <col min="3821" max="3821" width="8.42578125" style="63" customWidth="1"/>
    <col min="3822" max="3822" width="18.42578125" style="63" bestFit="1" customWidth="1"/>
    <col min="3823" max="3823" width="52.42578125" style="63"/>
    <col min="3824" max="3824" width="19.42578125" style="63" customWidth="1"/>
    <col min="3825" max="3826" width="23.7109375" style="63" customWidth="1"/>
    <col min="3827" max="3827" width="22" style="63" customWidth="1"/>
    <col min="3828" max="3828" width="12.42578125" style="63" customWidth="1"/>
    <col min="3829" max="3829" width="15.7109375" style="63" customWidth="1"/>
    <col min="3830" max="3830" width="13.28515625" style="63" customWidth="1"/>
    <col min="3831" max="3831" width="52.42578125" style="63"/>
    <col min="3832" max="3832" width="15.7109375" style="63" customWidth="1"/>
    <col min="3833" max="3833" width="13.7109375" style="63" customWidth="1"/>
    <col min="3834" max="3837" width="52.42578125" style="63"/>
    <col min="3838" max="3838" width="14.28515625" style="63" customWidth="1"/>
    <col min="3839" max="3839" width="12.42578125" style="63" customWidth="1"/>
    <col min="3840" max="3840" width="19.7109375" style="63" customWidth="1"/>
    <col min="3841" max="3841" width="17.42578125" style="63" customWidth="1"/>
    <col min="3842" max="3842" width="11.7109375" style="63" customWidth="1"/>
    <col min="3843" max="3843" width="10.5703125" style="63" customWidth="1"/>
    <col min="3844" max="3844" width="11.28515625" style="63" customWidth="1"/>
    <col min="3845" max="3847" width="52.42578125" style="63"/>
    <col min="3848" max="3849" width="52.42578125" style="63" customWidth="1"/>
    <col min="3850" max="3850" width="32.7109375" style="63" customWidth="1"/>
    <col min="3851" max="3851" width="22.5703125" style="63" customWidth="1"/>
    <col min="3852" max="4044" width="52.42578125" style="63"/>
    <col min="4045" max="4045" width="25.5703125" style="63" customWidth="1"/>
    <col min="4046" max="4046" width="12.5703125" style="63" customWidth="1"/>
    <col min="4047" max="4048" width="15.28515625" style="63" customWidth="1"/>
    <col min="4049" max="4049" width="28" style="63" bestFit="1" customWidth="1"/>
    <col min="4050" max="4050" width="21.42578125" style="63" bestFit="1" customWidth="1"/>
    <col min="4051" max="4051" width="35.5703125" style="63" bestFit="1" customWidth="1"/>
    <col min="4052" max="4052" width="35.28515625" style="63" customWidth="1"/>
    <col min="4053" max="4053" width="19.7109375" style="63" bestFit="1" customWidth="1"/>
    <col min="4054" max="4054" width="69.5703125" style="63" customWidth="1"/>
    <col min="4055" max="4055" width="14.7109375" style="63" bestFit="1" customWidth="1"/>
    <col min="4056" max="4056" width="23.28515625" style="63" bestFit="1" customWidth="1"/>
    <col min="4057" max="4057" width="24.7109375" style="63" customWidth="1"/>
    <col min="4058" max="4058" width="19.5703125" style="63" bestFit="1" customWidth="1"/>
    <col min="4059" max="4059" width="47.7109375" style="63" bestFit="1" customWidth="1"/>
    <col min="4060" max="4060" width="8.7109375" style="63" bestFit="1" customWidth="1"/>
    <col min="4061" max="4061" width="14" style="63" bestFit="1" customWidth="1"/>
    <col min="4062" max="4062" width="35.5703125" style="63" bestFit="1" customWidth="1"/>
    <col min="4063" max="4063" width="17.42578125" style="63" bestFit="1" customWidth="1"/>
    <col min="4064" max="4064" width="10.42578125" style="63" bestFit="1" customWidth="1"/>
    <col min="4065" max="4065" width="14.28515625" style="63" bestFit="1" customWidth="1"/>
    <col min="4066" max="4066" width="24.28515625" style="63" bestFit="1" customWidth="1"/>
    <col min="4067" max="4067" width="18" style="63" customWidth="1"/>
    <col min="4068" max="4068" width="18.42578125" style="63" bestFit="1" customWidth="1"/>
    <col min="4069" max="4069" width="16.7109375" style="63" bestFit="1" customWidth="1"/>
    <col min="4070" max="4070" width="19.5703125" style="63" customWidth="1"/>
    <col min="4071" max="4071" width="17.7109375" style="63" bestFit="1" customWidth="1"/>
    <col min="4072" max="4072" width="9.28515625" style="63" customWidth="1"/>
    <col min="4073" max="4073" width="20.7109375" style="63" bestFit="1" customWidth="1"/>
    <col min="4074" max="4074" width="26.28515625" style="63" customWidth="1"/>
    <col min="4075" max="4075" width="11.7109375" style="63" bestFit="1" customWidth="1"/>
    <col min="4076" max="4076" width="6.28515625" style="63" customWidth="1"/>
    <col min="4077" max="4077" width="8.42578125" style="63" customWidth="1"/>
    <col min="4078" max="4078" width="18.42578125" style="63" bestFit="1" customWidth="1"/>
    <col min="4079" max="4079" width="52.42578125" style="63"/>
    <col min="4080" max="4080" width="19.42578125" style="63" customWidth="1"/>
    <col min="4081" max="4082" width="23.7109375" style="63" customWidth="1"/>
    <col min="4083" max="4083" width="22" style="63" customWidth="1"/>
    <col min="4084" max="4084" width="12.42578125" style="63" customWidth="1"/>
    <col min="4085" max="4085" width="15.7109375" style="63" customWidth="1"/>
    <col min="4086" max="4086" width="13.28515625" style="63" customWidth="1"/>
    <col min="4087" max="4087" width="52.42578125" style="63"/>
    <col min="4088" max="4088" width="15.7109375" style="63" customWidth="1"/>
    <col min="4089" max="4089" width="13.7109375" style="63" customWidth="1"/>
    <col min="4090" max="4093" width="52.42578125" style="63"/>
    <col min="4094" max="4094" width="14.28515625" style="63" customWidth="1"/>
    <col min="4095" max="4095" width="12.42578125" style="63" customWidth="1"/>
    <col min="4096" max="4096" width="19.7109375" style="63" customWidth="1"/>
    <col min="4097" max="4097" width="17.42578125" style="63" customWidth="1"/>
    <col min="4098" max="4098" width="11.7109375" style="63" customWidth="1"/>
    <col min="4099" max="4099" width="10.5703125" style="63" customWidth="1"/>
    <col min="4100" max="4100" width="11.28515625" style="63" customWidth="1"/>
    <col min="4101" max="4103" width="52.42578125" style="63"/>
    <col min="4104" max="4105" width="52.42578125" style="63" customWidth="1"/>
    <col min="4106" max="4106" width="32.7109375" style="63" customWidth="1"/>
    <col min="4107" max="4107" width="22.5703125" style="63" customWidth="1"/>
    <col min="4108" max="4300" width="52.42578125" style="63"/>
    <col min="4301" max="4301" width="25.5703125" style="63" customWidth="1"/>
    <col min="4302" max="4302" width="12.5703125" style="63" customWidth="1"/>
    <col min="4303" max="4304" width="15.28515625" style="63" customWidth="1"/>
    <col min="4305" max="4305" width="28" style="63" bestFit="1" customWidth="1"/>
    <col min="4306" max="4306" width="21.42578125" style="63" bestFit="1" customWidth="1"/>
    <col min="4307" max="4307" width="35.5703125" style="63" bestFit="1" customWidth="1"/>
    <col min="4308" max="4308" width="35.28515625" style="63" customWidth="1"/>
    <col min="4309" max="4309" width="19.7109375" style="63" bestFit="1" customWidth="1"/>
    <col min="4310" max="4310" width="69.5703125" style="63" customWidth="1"/>
    <col min="4311" max="4311" width="14.7109375" style="63" bestFit="1" customWidth="1"/>
    <col min="4312" max="4312" width="23.28515625" style="63" bestFit="1" customWidth="1"/>
    <col min="4313" max="4313" width="24.7109375" style="63" customWidth="1"/>
    <col min="4314" max="4314" width="19.5703125" style="63" bestFit="1" customWidth="1"/>
    <col min="4315" max="4315" width="47.7109375" style="63" bestFit="1" customWidth="1"/>
    <col min="4316" max="4316" width="8.7109375" style="63" bestFit="1" customWidth="1"/>
    <col min="4317" max="4317" width="14" style="63" bestFit="1" customWidth="1"/>
    <col min="4318" max="4318" width="35.5703125" style="63" bestFit="1" customWidth="1"/>
    <col min="4319" max="4319" width="17.42578125" style="63" bestFit="1" customWidth="1"/>
    <col min="4320" max="4320" width="10.42578125" style="63" bestFit="1" customWidth="1"/>
    <col min="4321" max="4321" width="14.28515625" style="63" bestFit="1" customWidth="1"/>
    <col min="4322" max="4322" width="24.28515625" style="63" bestFit="1" customWidth="1"/>
    <col min="4323" max="4323" width="18" style="63" customWidth="1"/>
    <col min="4324" max="4324" width="18.42578125" style="63" bestFit="1" customWidth="1"/>
    <col min="4325" max="4325" width="16.7109375" style="63" bestFit="1" customWidth="1"/>
    <col min="4326" max="4326" width="19.5703125" style="63" customWidth="1"/>
    <col min="4327" max="4327" width="17.7109375" style="63" bestFit="1" customWidth="1"/>
    <col min="4328" max="4328" width="9.28515625" style="63" customWidth="1"/>
    <col min="4329" max="4329" width="20.7109375" style="63" bestFit="1" customWidth="1"/>
    <col min="4330" max="4330" width="26.28515625" style="63" customWidth="1"/>
    <col min="4331" max="4331" width="11.7109375" style="63" bestFit="1" customWidth="1"/>
    <col min="4332" max="4332" width="6.28515625" style="63" customWidth="1"/>
    <col min="4333" max="4333" width="8.42578125" style="63" customWidth="1"/>
    <col min="4334" max="4334" width="18.42578125" style="63" bestFit="1" customWidth="1"/>
    <col min="4335" max="4335" width="52.42578125" style="63"/>
    <col min="4336" max="4336" width="19.42578125" style="63" customWidth="1"/>
    <col min="4337" max="4338" width="23.7109375" style="63" customWidth="1"/>
    <col min="4339" max="4339" width="22" style="63" customWidth="1"/>
    <col min="4340" max="4340" width="12.42578125" style="63" customWidth="1"/>
    <col min="4341" max="4341" width="15.7109375" style="63" customWidth="1"/>
    <col min="4342" max="4342" width="13.28515625" style="63" customWidth="1"/>
    <col min="4343" max="4343" width="52.42578125" style="63"/>
    <col min="4344" max="4344" width="15.7109375" style="63" customWidth="1"/>
    <col min="4345" max="4345" width="13.7109375" style="63" customWidth="1"/>
    <col min="4346" max="4349" width="52.42578125" style="63"/>
    <col min="4350" max="4350" width="14.28515625" style="63" customWidth="1"/>
    <col min="4351" max="4351" width="12.42578125" style="63" customWidth="1"/>
    <col min="4352" max="4352" width="19.7109375" style="63" customWidth="1"/>
    <col min="4353" max="4353" width="17.42578125" style="63" customWidth="1"/>
    <col min="4354" max="4354" width="11.7109375" style="63" customWidth="1"/>
    <col min="4355" max="4355" width="10.5703125" style="63" customWidth="1"/>
    <col min="4356" max="4356" width="11.28515625" style="63" customWidth="1"/>
    <col min="4357" max="4359" width="52.42578125" style="63"/>
    <col min="4360" max="4361" width="52.42578125" style="63" customWidth="1"/>
    <col min="4362" max="4362" width="32.7109375" style="63" customWidth="1"/>
    <col min="4363" max="4363" width="22.5703125" style="63" customWidth="1"/>
    <col min="4364" max="4556" width="52.42578125" style="63"/>
    <col min="4557" max="4557" width="25.5703125" style="63" customWidth="1"/>
    <col min="4558" max="4558" width="12.5703125" style="63" customWidth="1"/>
    <col min="4559" max="4560" width="15.28515625" style="63" customWidth="1"/>
    <col min="4561" max="4561" width="28" style="63" bestFit="1" customWidth="1"/>
    <col min="4562" max="4562" width="21.42578125" style="63" bestFit="1" customWidth="1"/>
    <col min="4563" max="4563" width="35.5703125" style="63" bestFit="1" customWidth="1"/>
    <col min="4564" max="4564" width="35.28515625" style="63" customWidth="1"/>
    <col min="4565" max="4565" width="19.7109375" style="63" bestFit="1" customWidth="1"/>
    <col min="4566" max="4566" width="69.5703125" style="63" customWidth="1"/>
    <col min="4567" max="4567" width="14.7109375" style="63" bestFit="1" customWidth="1"/>
    <col min="4568" max="4568" width="23.28515625" style="63" bestFit="1" customWidth="1"/>
    <col min="4569" max="4569" width="24.7109375" style="63" customWidth="1"/>
    <col min="4570" max="4570" width="19.5703125" style="63" bestFit="1" customWidth="1"/>
    <col min="4571" max="4571" width="47.7109375" style="63" bestFit="1" customWidth="1"/>
    <col min="4572" max="4572" width="8.7109375" style="63" bestFit="1" customWidth="1"/>
    <col min="4573" max="4573" width="14" style="63" bestFit="1" customWidth="1"/>
    <col min="4574" max="4574" width="35.5703125" style="63" bestFit="1" customWidth="1"/>
    <col min="4575" max="4575" width="17.42578125" style="63" bestFit="1" customWidth="1"/>
    <col min="4576" max="4576" width="10.42578125" style="63" bestFit="1" customWidth="1"/>
    <col min="4577" max="4577" width="14.28515625" style="63" bestFit="1" customWidth="1"/>
    <col min="4578" max="4578" width="24.28515625" style="63" bestFit="1" customWidth="1"/>
    <col min="4579" max="4579" width="18" style="63" customWidth="1"/>
    <col min="4580" max="4580" width="18.42578125" style="63" bestFit="1" customWidth="1"/>
    <col min="4581" max="4581" width="16.7109375" style="63" bestFit="1" customWidth="1"/>
    <col min="4582" max="4582" width="19.5703125" style="63" customWidth="1"/>
    <col min="4583" max="4583" width="17.7109375" style="63" bestFit="1" customWidth="1"/>
    <col min="4584" max="4584" width="9.28515625" style="63" customWidth="1"/>
    <col min="4585" max="4585" width="20.7109375" style="63" bestFit="1" customWidth="1"/>
    <col min="4586" max="4586" width="26.28515625" style="63" customWidth="1"/>
    <col min="4587" max="4587" width="11.7109375" style="63" bestFit="1" customWidth="1"/>
    <col min="4588" max="4588" width="6.28515625" style="63" customWidth="1"/>
    <col min="4589" max="4589" width="8.42578125" style="63" customWidth="1"/>
    <col min="4590" max="4590" width="18.42578125" style="63" bestFit="1" customWidth="1"/>
    <col min="4591" max="4591" width="52.42578125" style="63"/>
    <col min="4592" max="4592" width="19.42578125" style="63" customWidth="1"/>
    <col min="4593" max="4594" width="23.7109375" style="63" customWidth="1"/>
    <col min="4595" max="4595" width="22" style="63" customWidth="1"/>
    <col min="4596" max="4596" width="12.42578125" style="63" customWidth="1"/>
    <col min="4597" max="4597" width="15.7109375" style="63" customWidth="1"/>
    <col min="4598" max="4598" width="13.28515625" style="63" customWidth="1"/>
    <col min="4599" max="4599" width="52.42578125" style="63"/>
    <col min="4600" max="4600" width="15.7109375" style="63" customWidth="1"/>
    <col min="4601" max="4601" width="13.7109375" style="63" customWidth="1"/>
    <col min="4602" max="4605" width="52.42578125" style="63"/>
    <col min="4606" max="4606" width="14.28515625" style="63" customWidth="1"/>
    <col min="4607" max="4607" width="12.42578125" style="63" customWidth="1"/>
    <col min="4608" max="4608" width="19.7109375" style="63" customWidth="1"/>
    <col min="4609" max="4609" width="17.42578125" style="63" customWidth="1"/>
    <col min="4610" max="4610" width="11.7109375" style="63" customWidth="1"/>
    <col min="4611" max="4611" width="10.5703125" style="63" customWidth="1"/>
    <col min="4612" max="4612" width="11.28515625" style="63" customWidth="1"/>
    <col min="4613" max="4615" width="52.42578125" style="63"/>
    <col min="4616" max="4617" width="52.42578125" style="63" customWidth="1"/>
    <col min="4618" max="4618" width="32.7109375" style="63" customWidth="1"/>
    <col min="4619" max="4619" width="22.5703125" style="63" customWidth="1"/>
    <col min="4620" max="4812" width="52.42578125" style="63"/>
    <col min="4813" max="4813" width="25.5703125" style="63" customWidth="1"/>
    <col min="4814" max="4814" width="12.5703125" style="63" customWidth="1"/>
    <col min="4815" max="4816" width="15.28515625" style="63" customWidth="1"/>
    <col min="4817" max="4817" width="28" style="63" bestFit="1" customWidth="1"/>
    <col min="4818" max="4818" width="21.42578125" style="63" bestFit="1" customWidth="1"/>
    <col min="4819" max="4819" width="35.5703125" style="63" bestFit="1" customWidth="1"/>
    <col min="4820" max="4820" width="35.28515625" style="63" customWidth="1"/>
    <col min="4821" max="4821" width="19.7109375" style="63" bestFit="1" customWidth="1"/>
    <col min="4822" max="4822" width="69.5703125" style="63" customWidth="1"/>
    <col min="4823" max="4823" width="14.7109375" style="63" bestFit="1" customWidth="1"/>
    <col min="4824" max="4824" width="23.28515625" style="63" bestFit="1" customWidth="1"/>
    <col min="4825" max="4825" width="24.7109375" style="63" customWidth="1"/>
    <col min="4826" max="4826" width="19.5703125" style="63" bestFit="1" customWidth="1"/>
    <col min="4827" max="4827" width="47.7109375" style="63" bestFit="1" customWidth="1"/>
    <col min="4828" max="4828" width="8.7109375" style="63" bestFit="1" customWidth="1"/>
    <col min="4829" max="4829" width="14" style="63" bestFit="1" customWidth="1"/>
    <col min="4830" max="4830" width="35.5703125" style="63" bestFit="1" customWidth="1"/>
    <col min="4831" max="4831" width="17.42578125" style="63" bestFit="1" customWidth="1"/>
    <col min="4832" max="4832" width="10.42578125" style="63" bestFit="1" customWidth="1"/>
    <col min="4833" max="4833" width="14.28515625" style="63" bestFit="1" customWidth="1"/>
    <col min="4834" max="4834" width="24.28515625" style="63" bestFit="1" customWidth="1"/>
    <col min="4835" max="4835" width="18" style="63" customWidth="1"/>
    <col min="4836" max="4836" width="18.42578125" style="63" bestFit="1" customWidth="1"/>
    <col min="4837" max="4837" width="16.7109375" style="63" bestFit="1" customWidth="1"/>
    <col min="4838" max="4838" width="19.5703125" style="63" customWidth="1"/>
    <col min="4839" max="4839" width="17.7109375" style="63" bestFit="1" customWidth="1"/>
    <col min="4840" max="4840" width="9.28515625" style="63" customWidth="1"/>
    <col min="4841" max="4841" width="20.7109375" style="63" bestFit="1" customWidth="1"/>
    <col min="4842" max="4842" width="26.28515625" style="63" customWidth="1"/>
    <col min="4843" max="4843" width="11.7109375" style="63" bestFit="1" customWidth="1"/>
    <col min="4844" max="4844" width="6.28515625" style="63" customWidth="1"/>
    <col min="4845" max="4845" width="8.42578125" style="63" customWidth="1"/>
    <col min="4846" max="4846" width="18.42578125" style="63" bestFit="1" customWidth="1"/>
    <col min="4847" max="4847" width="52.42578125" style="63"/>
    <col min="4848" max="4848" width="19.42578125" style="63" customWidth="1"/>
    <col min="4849" max="4850" width="23.7109375" style="63" customWidth="1"/>
    <col min="4851" max="4851" width="22" style="63" customWidth="1"/>
    <col min="4852" max="4852" width="12.42578125" style="63" customWidth="1"/>
    <col min="4853" max="4853" width="15.7109375" style="63" customWidth="1"/>
    <col min="4854" max="4854" width="13.28515625" style="63" customWidth="1"/>
    <col min="4855" max="4855" width="52.42578125" style="63"/>
    <col min="4856" max="4856" width="15.7109375" style="63" customWidth="1"/>
    <col min="4857" max="4857" width="13.7109375" style="63" customWidth="1"/>
    <col min="4858" max="4861" width="52.42578125" style="63"/>
    <col min="4862" max="4862" width="14.28515625" style="63" customWidth="1"/>
    <col min="4863" max="4863" width="12.42578125" style="63" customWidth="1"/>
    <col min="4864" max="4864" width="19.7109375" style="63" customWidth="1"/>
    <col min="4865" max="4865" width="17.42578125" style="63" customWidth="1"/>
    <col min="4866" max="4866" width="11.7109375" style="63" customWidth="1"/>
    <col min="4867" max="4867" width="10.5703125" style="63" customWidth="1"/>
    <col min="4868" max="4868" width="11.28515625" style="63" customWidth="1"/>
    <col min="4869" max="4871" width="52.42578125" style="63"/>
    <col min="4872" max="4873" width="52.42578125" style="63" customWidth="1"/>
    <col min="4874" max="4874" width="32.7109375" style="63" customWidth="1"/>
    <col min="4875" max="4875" width="22.5703125" style="63" customWidth="1"/>
    <col min="4876" max="5068" width="52.42578125" style="63"/>
    <col min="5069" max="5069" width="25.5703125" style="63" customWidth="1"/>
    <col min="5070" max="5070" width="12.5703125" style="63" customWidth="1"/>
    <col min="5071" max="5072" width="15.28515625" style="63" customWidth="1"/>
    <col min="5073" max="5073" width="28" style="63" bestFit="1" customWidth="1"/>
    <col min="5074" max="5074" width="21.42578125" style="63" bestFit="1" customWidth="1"/>
    <col min="5075" max="5075" width="35.5703125" style="63" bestFit="1" customWidth="1"/>
    <col min="5076" max="5076" width="35.28515625" style="63" customWidth="1"/>
    <col min="5077" max="5077" width="19.7109375" style="63" bestFit="1" customWidth="1"/>
    <col min="5078" max="5078" width="69.5703125" style="63" customWidth="1"/>
    <col min="5079" max="5079" width="14.7109375" style="63" bestFit="1" customWidth="1"/>
    <col min="5080" max="5080" width="23.28515625" style="63" bestFit="1" customWidth="1"/>
    <col min="5081" max="5081" width="24.7109375" style="63" customWidth="1"/>
    <col min="5082" max="5082" width="19.5703125" style="63" bestFit="1" customWidth="1"/>
    <col min="5083" max="5083" width="47.7109375" style="63" bestFit="1" customWidth="1"/>
    <col min="5084" max="5084" width="8.7109375" style="63" bestFit="1" customWidth="1"/>
    <col min="5085" max="5085" width="14" style="63" bestFit="1" customWidth="1"/>
    <col min="5086" max="5086" width="35.5703125" style="63" bestFit="1" customWidth="1"/>
    <col min="5087" max="5087" width="17.42578125" style="63" bestFit="1" customWidth="1"/>
    <col min="5088" max="5088" width="10.42578125" style="63" bestFit="1" customWidth="1"/>
    <col min="5089" max="5089" width="14.28515625" style="63" bestFit="1" customWidth="1"/>
    <col min="5090" max="5090" width="24.28515625" style="63" bestFit="1" customWidth="1"/>
    <col min="5091" max="5091" width="18" style="63" customWidth="1"/>
    <col min="5092" max="5092" width="18.42578125" style="63" bestFit="1" customWidth="1"/>
    <col min="5093" max="5093" width="16.7109375" style="63" bestFit="1" customWidth="1"/>
    <col min="5094" max="5094" width="19.5703125" style="63" customWidth="1"/>
    <col min="5095" max="5095" width="17.7109375" style="63" bestFit="1" customWidth="1"/>
    <col min="5096" max="5096" width="9.28515625" style="63" customWidth="1"/>
    <col min="5097" max="5097" width="20.7109375" style="63" bestFit="1" customWidth="1"/>
    <col min="5098" max="5098" width="26.28515625" style="63" customWidth="1"/>
    <col min="5099" max="5099" width="11.7109375" style="63" bestFit="1" customWidth="1"/>
    <col min="5100" max="5100" width="6.28515625" style="63" customWidth="1"/>
    <col min="5101" max="5101" width="8.42578125" style="63" customWidth="1"/>
    <col min="5102" max="5102" width="18.42578125" style="63" bestFit="1" customWidth="1"/>
    <col min="5103" max="5103" width="52.42578125" style="63"/>
    <col min="5104" max="5104" width="19.42578125" style="63" customWidth="1"/>
    <col min="5105" max="5106" width="23.7109375" style="63" customWidth="1"/>
    <col min="5107" max="5107" width="22" style="63" customWidth="1"/>
    <col min="5108" max="5108" width="12.42578125" style="63" customWidth="1"/>
    <col min="5109" max="5109" width="15.7109375" style="63" customWidth="1"/>
    <col min="5110" max="5110" width="13.28515625" style="63" customWidth="1"/>
    <col min="5111" max="5111" width="52.42578125" style="63"/>
    <col min="5112" max="5112" width="15.7109375" style="63" customWidth="1"/>
    <col min="5113" max="5113" width="13.7109375" style="63" customWidth="1"/>
    <col min="5114" max="5117" width="52.42578125" style="63"/>
    <col min="5118" max="5118" width="14.28515625" style="63" customWidth="1"/>
    <col min="5119" max="5119" width="12.42578125" style="63" customWidth="1"/>
    <col min="5120" max="5120" width="19.7109375" style="63" customWidth="1"/>
    <col min="5121" max="5121" width="17.42578125" style="63" customWidth="1"/>
    <col min="5122" max="5122" width="11.7109375" style="63" customWidth="1"/>
    <col min="5123" max="5123" width="10.5703125" style="63" customWidth="1"/>
    <col min="5124" max="5124" width="11.28515625" style="63" customWidth="1"/>
    <col min="5125" max="5127" width="52.42578125" style="63"/>
    <col min="5128" max="5129" width="52.42578125" style="63" customWidth="1"/>
    <col min="5130" max="5130" width="32.7109375" style="63" customWidth="1"/>
    <col min="5131" max="5131" width="22.5703125" style="63" customWidth="1"/>
    <col min="5132" max="5324" width="52.42578125" style="63"/>
    <col min="5325" max="5325" width="25.5703125" style="63" customWidth="1"/>
    <col min="5326" max="5326" width="12.5703125" style="63" customWidth="1"/>
    <col min="5327" max="5328" width="15.28515625" style="63" customWidth="1"/>
    <col min="5329" max="5329" width="28" style="63" bestFit="1" customWidth="1"/>
    <col min="5330" max="5330" width="21.42578125" style="63" bestFit="1" customWidth="1"/>
    <col min="5331" max="5331" width="35.5703125" style="63" bestFit="1" customWidth="1"/>
    <col min="5332" max="5332" width="35.28515625" style="63" customWidth="1"/>
    <col min="5333" max="5333" width="19.7109375" style="63" bestFit="1" customWidth="1"/>
    <col min="5334" max="5334" width="69.5703125" style="63" customWidth="1"/>
    <col min="5335" max="5335" width="14.7109375" style="63" bestFit="1" customWidth="1"/>
    <col min="5336" max="5336" width="23.28515625" style="63" bestFit="1" customWidth="1"/>
    <col min="5337" max="5337" width="24.7109375" style="63" customWidth="1"/>
    <col min="5338" max="5338" width="19.5703125" style="63" bestFit="1" customWidth="1"/>
    <col min="5339" max="5339" width="47.7109375" style="63" bestFit="1" customWidth="1"/>
    <col min="5340" max="5340" width="8.7109375" style="63" bestFit="1" customWidth="1"/>
    <col min="5341" max="5341" width="14" style="63" bestFit="1" customWidth="1"/>
    <col min="5342" max="5342" width="35.5703125" style="63" bestFit="1" customWidth="1"/>
    <col min="5343" max="5343" width="17.42578125" style="63" bestFit="1" customWidth="1"/>
    <col min="5344" max="5344" width="10.42578125" style="63" bestFit="1" customWidth="1"/>
    <col min="5345" max="5345" width="14.28515625" style="63" bestFit="1" customWidth="1"/>
    <col min="5346" max="5346" width="24.28515625" style="63" bestFit="1" customWidth="1"/>
    <col min="5347" max="5347" width="18" style="63" customWidth="1"/>
    <col min="5348" max="5348" width="18.42578125" style="63" bestFit="1" customWidth="1"/>
    <col min="5349" max="5349" width="16.7109375" style="63" bestFit="1" customWidth="1"/>
    <col min="5350" max="5350" width="19.5703125" style="63" customWidth="1"/>
    <col min="5351" max="5351" width="17.7109375" style="63" bestFit="1" customWidth="1"/>
    <col min="5352" max="5352" width="9.28515625" style="63" customWidth="1"/>
    <col min="5353" max="5353" width="20.7109375" style="63" bestFit="1" customWidth="1"/>
    <col min="5354" max="5354" width="26.28515625" style="63" customWidth="1"/>
    <col min="5355" max="5355" width="11.7109375" style="63" bestFit="1" customWidth="1"/>
    <col min="5356" max="5356" width="6.28515625" style="63" customWidth="1"/>
    <col min="5357" max="5357" width="8.42578125" style="63" customWidth="1"/>
    <col min="5358" max="5358" width="18.42578125" style="63" bestFit="1" customWidth="1"/>
    <col min="5359" max="5359" width="52.42578125" style="63"/>
    <col min="5360" max="5360" width="19.42578125" style="63" customWidth="1"/>
    <col min="5361" max="5362" width="23.7109375" style="63" customWidth="1"/>
    <col min="5363" max="5363" width="22" style="63" customWidth="1"/>
    <col min="5364" max="5364" width="12.42578125" style="63" customWidth="1"/>
    <col min="5365" max="5365" width="15.7109375" style="63" customWidth="1"/>
    <col min="5366" max="5366" width="13.28515625" style="63" customWidth="1"/>
    <col min="5367" max="5367" width="52.42578125" style="63"/>
    <col min="5368" max="5368" width="15.7109375" style="63" customWidth="1"/>
    <col min="5369" max="5369" width="13.7109375" style="63" customWidth="1"/>
    <col min="5370" max="5373" width="52.42578125" style="63"/>
    <col min="5374" max="5374" width="14.28515625" style="63" customWidth="1"/>
    <col min="5375" max="5375" width="12.42578125" style="63" customWidth="1"/>
    <col min="5376" max="5376" width="19.7109375" style="63" customWidth="1"/>
    <col min="5377" max="5377" width="17.42578125" style="63" customWidth="1"/>
    <col min="5378" max="5378" width="11.7109375" style="63" customWidth="1"/>
    <col min="5379" max="5379" width="10.5703125" style="63" customWidth="1"/>
    <col min="5380" max="5380" width="11.28515625" style="63" customWidth="1"/>
    <col min="5381" max="5383" width="52.42578125" style="63"/>
    <col min="5384" max="5385" width="52.42578125" style="63" customWidth="1"/>
    <col min="5386" max="5386" width="32.7109375" style="63" customWidth="1"/>
    <col min="5387" max="5387" width="22.5703125" style="63" customWidth="1"/>
    <col min="5388" max="5580" width="52.42578125" style="63"/>
    <col min="5581" max="5581" width="25.5703125" style="63" customWidth="1"/>
    <col min="5582" max="5582" width="12.5703125" style="63" customWidth="1"/>
    <col min="5583" max="5584" width="15.28515625" style="63" customWidth="1"/>
    <col min="5585" max="5585" width="28" style="63" bestFit="1" customWidth="1"/>
    <col min="5586" max="5586" width="21.42578125" style="63" bestFit="1" customWidth="1"/>
    <col min="5587" max="5587" width="35.5703125" style="63" bestFit="1" customWidth="1"/>
    <col min="5588" max="5588" width="35.28515625" style="63" customWidth="1"/>
    <col min="5589" max="5589" width="19.7109375" style="63" bestFit="1" customWidth="1"/>
    <col min="5590" max="5590" width="69.5703125" style="63" customWidth="1"/>
    <col min="5591" max="5591" width="14.7109375" style="63" bestFit="1" customWidth="1"/>
    <col min="5592" max="5592" width="23.28515625" style="63" bestFit="1" customWidth="1"/>
    <col min="5593" max="5593" width="24.7109375" style="63" customWidth="1"/>
    <col min="5594" max="5594" width="19.5703125" style="63" bestFit="1" customWidth="1"/>
    <col min="5595" max="5595" width="47.7109375" style="63" bestFit="1" customWidth="1"/>
    <col min="5596" max="5596" width="8.7109375" style="63" bestFit="1" customWidth="1"/>
    <col min="5597" max="5597" width="14" style="63" bestFit="1" customWidth="1"/>
    <col min="5598" max="5598" width="35.5703125" style="63" bestFit="1" customWidth="1"/>
    <col min="5599" max="5599" width="17.42578125" style="63" bestFit="1" customWidth="1"/>
    <col min="5600" max="5600" width="10.42578125" style="63" bestFit="1" customWidth="1"/>
    <col min="5601" max="5601" width="14.28515625" style="63" bestFit="1" customWidth="1"/>
    <col min="5602" max="5602" width="24.28515625" style="63" bestFit="1" customWidth="1"/>
    <col min="5603" max="5603" width="18" style="63" customWidth="1"/>
    <col min="5604" max="5604" width="18.42578125" style="63" bestFit="1" customWidth="1"/>
    <col min="5605" max="5605" width="16.7109375" style="63" bestFit="1" customWidth="1"/>
    <col min="5606" max="5606" width="19.5703125" style="63" customWidth="1"/>
    <col min="5607" max="5607" width="17.7109375" style="63" bestFit="1" customWidth="1"/>
    <col min="5608" max="5608" width="9.28515625" style="63" customWidth="1"/>
    <col min="5609" max="5609" width="20.7109375" style="63" bestFit="1" customWidth="1"/>
    <col min="5610" max="5610" width="26.28515625" style="63" customWidth="1"/>
    <col min="5611" max="5611" width="11.7109375" style="63" bestFit="1" customWidth="1"/>
    <col min="5612" max="5612" width="6.28515625" style="63" customWidth="1"/>
    <col min="5613" max="5613" width="8.42578125" style="63" customWidth="1"/>
    <col min="5614" max="5614" width="18.42578125" style="63" bestFit="1" customWidth="1"/>
    <col min="5615" max="5615" width="52.42578125" style="63"/>
    <col min="5616" max="5616" width="19.42578125" style="63" customWidth="1"/>
    <col min="5617" max="5618" width="23.7109375" style="63" customWidth="1"/>
    <col min="5619" max="5619" width="22" style="63" customWidth="1"/>
    <col min="5620" max="5620" width="12.42578125" style="63" customWidth="1"/>
    <col min="5621" max="5621" width="15.7109375" style="63" customWidth="1"/>
    <col min="5622" max="5622" width="13.28515625" style="63" customWidth="1"/>
    <col min="5623" max="5623" width="52.42578125" style="63"/>
    <col min="5624" max="5624" width="15.7109375" style="63" customWidth="1"/>
    <col min="5625" max="5625" width="13.7109375" style="63" customWidth="1"/>
    <col min="5626" max="5629" width="52.42578125" style="63"/>
    <col min="5630" max="5630" width="14.28515625" style="63" customWidth="1"/>
    <col min="5631" max="5631" width="12.42578125" style="63" customWidth="1"/>
    <col min="5632" max="5632" width="19.7109375" style="63" customWidth="1"/>
    <col min="5633" max="5633" width="17.42578125" style="63" customWidth="1"/>
    <col min="5634" max="5634" width="11.7109375" style="63" customWidth="1"/>
    <col min="5635" max="5635" width="10.5703125" style="63" customWidth="1"/>
    <col min="5636" max="5636" width="11.28515625" style="63" customWidth="1"/>
    <col min="5637" max="5639" width="52.42578125" style="63"/>
    <col min="5640" max="5641" width="52.42578125" style="63" customWidth="1"/>
    <col min="5642" max="5642" width="32.7109375" style="63" customWidth="1"/>
    <col min="5643" max="5643" width="22.5703125" style="63" customWidth="1"/>
    <col min="5644" max="5836" width="52.42578125" style="63"/>
    <col min="5837" max="5837" width="25.5703125" style="63" customWidth="1"/>
    <col min="5838" max="5838" width="12.5703125" style="63" customWidth="1"/>
    <col min="5839" max="5840" width="15.28515625" style="63" customWidth="1"/>
    <col min="5841" max="5841" width="28" style="63" bestFit="1" customWidth="1"/>
    <col min="5842" max="5842" width="21.42578125" style="63" bestFit="1" customWidth="1"/>
    <col min="5843" max="5843" width="35.5703125" style="63" bestFit="1" customWidth="1"/>
    <col min="5844" max="5844" width="35.28515625" style="63" customWidth="1"/>
    <col min="5845" max="5845" width="19.7109375" style="63" bestFit="1" customWidth="1"/>
    <col min="5846" max="5846" width="69.5703125" style="63" customWidth="1"/>
    <col min="5847" max="5847" width="14.7109375" style="63" bestFit="1" customWidth="1"/>
    <col min="5848" max="5848" width="23.28515625" style="63" bestFit="1" customWidth="1"/>
    <col min="5849" max="5849" width="24.7109375" style="63" customWidth="1"/>
    <col min="5850" max="5850" width="19.5703125" style="63" bestFit="1" customWidth="1"/>
    <col min="5851" max="5851" width="47.7109375" style="63" bestFit="1" customWidth="1"/>
    <col min="5852" max="5852" width="8.7109375" style="63" bestFit="1" customWidth="1"/>
    <col min="5853" max="5853" width="14" style="63" bestFit="1" customWidth="1"/>
    <col min="5854" max="5854" width="35.5703125" style="63" bestFit="1" customWidth="1"/>
    <col min="5855" max="5855" width="17.42578125" style="63" bestFit="1" customWidth="1"/>
    <col min="5856" max="5856" width="10.42578125" style="63" bestFit="1" customWidth="1"/>
    <col min="5857" max="5857" width="14.28515625" style="63" bestFit="1" customWidth="1"/>
    <col min="5858" max="5858" width="24.28515625" style="63" bestFit="1" customWidth="1"/>
    <col min="5859" max="5859" width="18" style="63" customWidth="1"/>
    <col min="5860" max="5860" width="18.42578125" style="63" bestFit="1" customWidth="1"/>
    <col min="5861" max="5861" width="16.7109375" style="63" bestFit="1" customWidth="1"/>
    <col min="5862" max="5862" width="19.5703125" style="63" customWidth="1"/>
    <col min="5863" max="5863" width="17.7109375" style="63" bestFit="1" customWidth="1"/>
    <col min="5864" max="5864" width="9.28515625" style="63" customWidth="1"/>
    <col min="5865" max="5865" width="20.7109375" style="63" bestFit="1" customWidth="1"/>
    <col min="5866" max="5866" width="26.28515625" style="63" customWidth="1"/>
    <col min="5867" max="5867" width="11.7109375" style="63" bestFit="1" customWidth="1"/>
    <col min="5868" max="5868" width="6.28515625" style="63" customWidth="1"/>
    <col min="5869" max="5869" width="8.42578125" style="63" customWidth="1"/>
    <col min="5870" max="5870" width="18.42578125" style="63" bestFit="1" customWidth="1"/>
    <col min="5871" max="5871" width="52.42578125" style="63"/>
    <col min="5872" max="5872" width="19.42578125" style="63" customWidth="1"/>
    <col min="5873" max="5874" width="23.7109375" style="63" customWidth="1"/>
    <col min="5875" max="5875" width="22" style="63" customWidth="1"/>
    <col min="5876" max="5876" width="12.42578125" style="63" customWidth="1"/>
    <col min="5877" max="5877" width="15.7109375" style="63" customWidth="1"/>
    <col min="5878" max="5878" width="13.28515625" style="63" customWidth="1"/>
    <col min="5879" max="5879" width="52.42578125" style="63"/>
    <col min="5880" max="5880" width="15.7109375" style="63" customWidth="1"/>
    <col min="5881" max="5881" width="13.7109375" style="63" customWidth="1"/>
    <col min="5882" max="5885" width="52.42578125" style="63"/>
    <col min="5886" max="5886" width="14.28515625" style="63" customWidth="1"/>
    <col min="5887" max="5887" width="12.42578125" style="63" customWidth="1"/>
    <col min="5888" max="5888" width="19.7109375" style="63" customWidth="1"/>
    <col min="5889" max="5889" width="17.42578125" style="63" customWidth="1"/>
    <col min="5890" max="5890" width="11.7109375" style="63" customWidth="1"/>
    <col min="5891" max="5891" width="10.5703125" style="63" customWidth="1"/>
    <col min="5892" max="5892" width="11.28515625" style="63" customWidth="1"/>
    <col min="5893" max="5895" width="52.42578125" style="63"/>
    <col min="5896" max="5897" width="52.42578125" style="63" customWidth="1"/>
    <col min="5898" max="5898" width="32.7109375" style="63" customWidth="1"/>
    <col min="5899" max="5899" width="22.5703125" style="63" customWidth="1"/>
    <col min="5900" max="6092" width="52.42578125" style="63"/>
    <col min="6093" max="6093" width="25.5703125" style="63" customWidth="1"/>
    <col min="6094" max="6094" width="12.5703125" style="63" customWidth="1"/>
    <col min="6095" max="6096" width="15.28515625" style="63" customWidth="1"/>
    <col min="6097" max="6097" width="28" style="63" bestFit="1" customWidth="1"/>
    <col min="6098" max="6098" width="21.42578125" style="63" bestFit="1" customWidth="1"/>
    <col min="6099" max="6099" width="35.5703125" style="63" bestFit="1" customWidth="1"/>
    <col min="6100" max="6100" width="35.28515625" style="63" customWidth="1"/>
    <col min="6101" max="6101" width="19.7109375" style="63" bestFit="1" customWidth="1"/>
    <col min="6102" max="6102" width="69.5703125" style="63" customWidth="1"/>
    <col min="6103" max="6103" width="14.7109375" style="63" bestFit="1" customWidth="1"/>
    <col min="6104" max="6104" width="23.28515625" style="63" bestFit="1" customWidth="1"/>
    <col min="6105" max="6105" width="24.7109375" style="63" customWidth="1"/>
    <col min="6106" max="6106" width="19.5703125" style="63" bestFit="1" customWidth="1"/>
    <col min="6107" max="6107" width="47.7109375" style="63" bestFit="1" customWidth="1"/>
    <col min="6108" max="6108" width="8.7109375" style="63" bestFit="1" customWidth="1"/>
    <col min="6109" max="6109" width="14" style="63" bestFit="1" customWidth="1"/>
    <col min="6110" max="6110" width="35.5703125" style="63" bestFit="1" customWidth="1"/>
    <col min="6111" max="6111" width="17.42578125" style="63" bestFit="1" customWidth="1"/>
    <col min="6112" max="6112" width="10.42578125" style="63" bestFit="1" customWidth="1"/>
    <col min="6113" max="6113" width="14.28515625" style="63" bestFit="1" customWidth="1"/>
    <col min="6114" max="6114" width="24.28515625" style="63" bestFit="1" customWidth="1"/>
    <col min="6115" max="6115" width="18" style="63" customWidth="1"/>
    <col min="6116" max="6116" width="18.42578125" style="63" bestFit="1" customWidth="1"/>
    <col min="6117" max="6117" width="16.7109375" style="63" bestFit="1" customWidth="1"/>
    <col min="6118" max="6118" width="19.5703125" style="63" customWidth="1"/>
    <col min="6119" max="6119" width="17.7109375" style="63" bestFit="1" customWidth="1"/>
    <col min="6120" max="6120" width="9.28515625" style="63" customWidth="1"/>
    <col min="6121" max="6121" width="20.7109375" style="63" bestFit="1" customWidth="1"/>
    <col min="6122" max="6122" width="26.28515625" style="63" customWidth="1"/>
    <col min="6123" max="6123" width="11.7109375" style="63" bestFit="1" customWidth="1"/>
    <col min="6124" max="6124" width="6.28515625" style="63" customWidth="1"/>
    <col min="6125" max="6125" width="8.42578125" style="63" customWidth="1"/>
    <col min="6126" max="6126" width="18.42578125" style="63" bestFit="1" customWidth="1"/>
    <col min="6127" max="6127" width="52.42578125" style="63"/>
    <col min="6128" max="6128" width="19.42578125" style="63" customWidth="1"/>
    <col min="6129" max="6130" width="23.7109375" style="63" customWidth="1"/>
    <col min="6131" max="6131" width="22" style="63" customWidth="1"/>
    <col min="6132" max="6132" width="12.42578125" style="63" customWidth="1"/>
    <col min="6133" max="6133" width="15.7109375" style="63" customWidth="1"/>
    <col min="6134" max="6134" width="13.28515625" style="63" customWidth="1"/>
    <col min="6135" max="6135" width="52.42578125" style="63"/>
    <col min="6136" max="6136" width="15.7109375" style="63" customWidth="1"/>
    <col min="6137" max="6137" width="13.7109375" style="63" customWidth="1"/>
    <col min="6138" max="6141" width="52.42578125" style="63"/>
    <col min="6142" max="6142" width="14.28515625" style="63" customWidth="1"/>
    <col min="6143" max="6143" width="12.42578125" style="63" customWidth="1"/>
    <col min="6144" max="6144" width="19.7109375" style="63" customWidth="1"/>
    <col min="6145" max="6145" width="17.42578125" style="63" customWidth="1"/>
    <col min="6146" max="6146" width="11.7109375" style="63" customWidth="1"/>
    <col min="6147" max="6147" width="10.5703125" style="63" customWidth="1"/>
    <col min="6148" max="6148" width="11.28515625" style="63" customWidth="1"/>
    <col min="6149" max="6151" width="52.42578125" style="63"/>
    <col min="6152" max="6153" width="52.42578125" style="63" customWidth="1"/>
    <col min="6154" max="6154" width="32.7109375" style="63" customWidth="1"/>
    <col min="6155" max="6155" width="22.5703125" style="63" customWidth="1"/>
    <col min="6156" max="6348" width="52.42578125" style="63"/>
    <col min="6349" max="6349" width="25.5703125" style="63" customWidth="1"/>
    <col min="6350" max="6350" width="12.5703125" style="63" customWidth="1"/>
    <col min="6351" max="6352" width="15.28515625" style="63" customWidth="1"/>
    <col min="6353" max="6353" width="28" style="63" bestFit="1" customWidth="1"/>
    <col min="6354" max="6354" width="21.42578125" style="63" bestFit="1" customWidth="1"/>
    <col min="6355" max="6355" width="35.5703125" style="63" bestFit="1" customWidth="1"/>
    <col min="6356" max="6356" width="35.28515625" style="63" customWidth="1"/>
    <col min="6357" max="6357" width="19.7109375" style="63" bestFit="1" customWidth="1"/>
    <col min="6358" max="6358" width="69.5703125" style="63" customWidth="1"/>
    <col min="6359" max="6359" width="14.7109375" style="63" bestFit="1" customWidth="1"/>
    <col min="6360" max="6360" width="23.28515625" style="63" bestFit="1" customWidth="1"/>
    <col min="6361" max="6361" width="24.7109375" style="63" customWidth="1"/>
    <col min="6362" max="6362" width="19.5703125" style="63" bestFit="1" customWidth="1"/>
    <col min="6363" max="6363" width="47.7109375" style="63" bestFit="1" customWidth="1"/>
    <col min="6364" max="6364" width="8.7109375" style="63" bestFit="1" customWidth="1"/>
    <col min="6365" max="6365" width="14" style="63" bestFit="1" customWidth="1"/>
    <col min="6366" max="6366" width="35.5703125" style="63" bestFit="1" customWidth="1"/>
    <col min="6367" max="6367" width="17.42578125" style="63" bestFit="1" customWidth="1"/>
    <col min="6368" max="6368" width="10.42578125" style="63" bestFit="1" customWidth="1"/>
    <col min="6369" max="6369" width="14.28515625" style="63" bestFit="1" customWidth="1"/>
    <col min="6370" max="6370" width="24.28515625" style="63" bestFit="1" customWidth="1"/>
    <col min="6371" max="6371" width="18" style="63" customWidth="1"/>
    <col min="6372" max="6372" width="18.42578125" style="63" bestFit="1" customWidth="1"/>
    <col min="6373" max="6373" width="16.7109375" style="63" bestFit="1" customWidth="1"/>
    <col min="6374" max="6374" width="19.5703125" style="63" customWidth="1"/>
    <col min="6375" max="6375" width="17.7109375" style="63" bestFit="1" customWidth="1"/>
    <col min="6376" max="6376" width="9.28515625" style="63" customWidth="1"/>
    <col min="6377" max="6377" width="20.7109375" style="63" bestFit="1" customWidth="1"/>
    <col min="6378" max="6378" width="26.28515625" style="63" customWidth="1"/>
    <col min="6379" max="6379" width="11.7109375" style="63" bestFit="1" customWidth="1"/>
    <col min="6380" max="6380" width="6.28515625" style="63" customWidth="1"/>
    <col min="6381" max="6381" width="8.42578125" style="63" customWidth="1"/>
    <col min="6382" max="6382" width="18.42578125" style="63" bestFit="1" customWidth="1"/>
    <col min="6383" max="6383" width="52.42578125" style="63"/>
    <col min="6384" max="6384" width="19.42578125" style="63" customWidth="1"/>
    <col min="6385" max="6386" width="23.7109375" style="63" customWidth="1"/>
    <col min="6387" max="6387" width="22" style="63" customWidth="1"/>
    <col min="6388" max="6388" width="12.42578125" style="63" customWidth="1"/>
    <col min="6389" max="6389" width="15.7109375" style="63" customWidth="1"/>
    <col min="6390" max="6390" width="13.28515625" style="63" customWidth="1"/>
    <col min="6391" max="6391" width="52.42578125" style="63"/>
    <col min="6392" max="6392" width="15.7109375" style="63" customWidth="1"/>
    <col min="6393" max="6393" width="13.7109375" style="63" customWidth="1"/>
    <col min="6394" max="6397" width="52.42578125" style="63"/>
    <col min="6398" max="6398" width="14.28515625" style="63" customWidth="1"/>
    <col min="6399" max="6399" width="12.42578125" style="63" customWidth="1"/>
    <col min="6400" max="6400" width="19.7109375" style="63" customWidth="1"/>
    <col min="6401" max="6401" width="17.42578125" style="63" customWidth="1"/>
    <col min="6402" max="6402" width="11.7109375" style="63" customWidth="1"/>
    <col min="6403" max="6403" width="10.5703125" style="63" customWidth="1"/>
    <col min="6404" max="6404" width="11.28515625" style="63" customWidth="1"/>
    <col min="6405" max="6407" width="52.42578125" style="63"/>
    <col min="6408" max="6409" width="52.42578125" style="63" customWidth="1"/>
    <col min="6410" max="6410" width="32.7109375" style="63" customWidth="1"/>
    <col min="6411" max="6411" width="22.5703125" style="63" customWidth="1"/>
    <col min="6412" max="6604" width="52.42578125" style="63"/>
    <col min="6605" max="6605" width="25.5703125" style="63" customWidth="1"/>
    <col min="6606" max="6606" width="12.5703125" style="63" customWidth="1"/>
    <col min="6607" max="6608" width="15.28515625" style="63" customWidth="1"/>
    <col min="6609" max="6609" width="28" style="63" bestFit="1" customWidth="1"/>
    <col min="6610" max="6610" width="21.42578125" style="63" bestFit="1" customWidth="1"/>
    <col min="6611" max="6611" width="35.5703125" style="63" bestFit="1" customWidth="1"/>
    <col min="6612" max="6612" width="35.28515625" style="63" customWidth="1"/>
    <col min="6613" max="6613" width="19.7109375" style="63" bestFit="1" customWidth="1"/>
    <col min="6614" max="6614" width="69.5703125" style="63" customWidth="1"/>
    <col min="6615" max="6615" width="14.7109375" style="63" bestFit="1" customWidth="1"/>
    <col min="6616" max="6616" width="23.28515625" style="63" bestFit="1" customWidth="1"/>
    <col min="6617" max="6617" width="24.7109375" style="63" customWidth="1"/>
    <col min="6618" max="6618" width="19.5703125" style="63" bestFit="1" customWidth="1"/>
    <col min="6619" max="6619" width="47.7109375" style="63" bestFit="1" customWidth="1"/>
    <col min="6620" max="6620" width="8.7109375" style="63" bestFit="1" customWidth="1"/>
    <col min="6621" max="6621" width="14" style="63" bestFit="1" customWidth="1"/>
    <col min="6622" max="6622" width="35.5703125" style="63" bestFit="1" customWidth="1"/>
    <col min="6623" max="6623" width="17.42578125" style="63" bestFit="1" customWidth="1"/>
    <col min="6624" max="6624" width="10.42578125" style="63" bestFit="1" customWidth="1"/>
    <col min="6625" max="6625" width="14.28515625" style="63" bestFit="1" customWidth="1"/>
    <col min="6626" max="6626" width="24.28515625" style="63" bestFit="1" customWidth="1"/>
    <col min="6627" max="6627" width="18" style="63" customWidth="1"/>
    <col min="6628" max="6628" width="18.42578125" style="63" bestFit="1" customWidth="1"/>
    <col min="6629" max="6629" width="16.7109375" style="63" bestFit="1" customWidth="1"/>
    <col min="6630" max="6630" width="19.5703125" style="63" customWidth="1"/>
    <col min="6631" max="6631" width="17.7109375" style="63" bestFit="1" customWidth="1"/>
    <col min="6632" max="6632" width="9.28515625" style="63" customWidth="1"/>
    <col min="6633" max="6633" width="20.7109375" style="63" bestFit="1" customWidth="1"/>
    <col min="6634" max="6634" width="26.28515625" style="63" customWidth="1"/>
    <col min="6635" max="6635" width="11.7109375" style="63" bestFit="1" customWidth="1"/>
    <col min="6636" max="6636" width="6.28515625" style="63" customWidth="1"/>
    <col min="6637" max="6637" width="8.42578125" style="63" customWidth="1"/>
    <col min="6638" max="6638" width="18.42578125" style="63" bestFit="1" customWidth="1"/>
    <col min="6639" max="6639" width="52.42578125" style="63"/>
    <col min="6640" max="6640" width="19.42578125" style="63" customWidth="1"/>
    <col min="6641" max="6642" width="23.7109375" style="63" customWidth="1"/>
    <col min="6643" max="6643" width="22" style="63" customWidth="1"/>
    <col min="6644" max="6644" width="12.42578125" style="63" customWidth="1"/>
    <col min="6645" max="6645" width="15.7109375" style="63" customWidth="1"/>
    <col min="6646" max="6646" width="13.28515625" style="63" customWidth="1"/>
    <col min="6647" max="6647" width="52.42578125" style="63"/>
    <col min="6648" max="6648" width="15.7109375" style="63" customWidth="1"/>
    <col min="6649" max="6649" width="13.7109375" style="63" customWidth="1"/>
    <col min="6650" max="6653" width="52.42578125" style="63"/>
    <col min="6654" max="6654" width="14.28515625" style="63" customWidth="1"/>
    <col min="6655" max="6655" width="12.42578125" style="63" customWidth="1"/>
    <col min="6656" max="6656" width="19.7109375" style="63" customWidth="1"/>
    <col min="6657" max="6657" width="17.42578125" style="63" customWidth="1"/>
    <col min="6658" max="6658" width="11.7109375" style="63" customWidth="1"/>
    <col min="6659" max="6659" width="10.5703125" style="63" customWidth="1"/>
    <col min="6660" max="6660" width="11.28515625" style="63" customWidth="1"/>
    <col min="6661" max="6663" width="52.42578125" style="63"/>
    <col min="6664" max="6665" width="52.42578125" style="63" customWidth="1"/>
    <col min="6666" max="6666" width="32.7109375" style="63" customWidth="1"/>
    <col min="6667" max="6667" width="22.5703125" style="63" customWidth="1"/>
    <col min="6668" max="6860" width="52.42578125" style="63"/>
    <col min="6861" max="6861" width="25.5703125" style="63" customWidth="1"/>
    <col min="6862" max="6862" width="12.5703125" style="63" customWidth="1"/>
    <col min="6863" max="6864" width="15.28515625" style="63" customWidth="1"/>
    <col min="6865" max="6865" width="28" style="63" bestFit="1" customWidth="1"/>
    <col min="6866" max="6866" width="21.42578125" style="63" bestFit="1" customWidth="1"/>
    <col min="6867" max="6867" width="35.5703125" style="63" bestFit="1" customWidth="1"/>
    <col min="6868" max="6868" width="35.28515625" style="63" customWidth="1"/>
    <col min="6869" max="6869" width="19.7109375" style="63" bestFit="1" customWidth="1"/>
    <col min="6870" max="6870" width="69.5703125" style="63" customWidth="1"/>
    <col min="6871" max="6871" width="14.7109375" style="63" bestFit="1" customWidth="1"/>
    <col min="6872" max="6872" width="23.28515625" style="63" bestFit="1" customWidth="1"/>
    <col min="6873" max="6873" width="24.7109375" style="63" customWidth="1"/>
    <col min="6874" max="6874" width="19.5703125" style="63" bestFit="1" customWidth="1"/>
    <col min="6875" max="6875" width="47.7109375" style="63" bestFit="1" customWidth="1"/>
    <col min="6876" max="6876" width="8.7109375" style="63" bestFit="1" customWidth="1"/>
    <col min="6877" max="6877" width="14" style="63" bestFit="1" customWidth="1"/>
    <col min="6878" max="6878" width="35.5703125" style="63" bestFit="1" customWidth="1"/>
    <col min="6879" max="6879" width="17.42578125" style="63" bestFit="1" customWidth="1"/>
    <col min="6880" max="6880" width="10.42578125" style="63" bestFit="1" customWidth="1"/>
    <col min="6881" max="6881" width="14.28515625" style="63" bestFit="1" customWidth="1"/>
    <col min="6882" max="6882" width="24.28515625" style="63" bestFit="1" customWidth="1"/>
    <col min="6883" max="6883" width="18" style="63" customWidth="1"/>
    <col min="6884" max="6884" width="18.42578125" style="63" bestFit="1" customWidth="1"/>
    <col min="6885" max="6885" width="16.7109375" style="63" bestFit="1" customWidth="1"/>
    <col min="6886" max="6886" width="19.5703125" style="63" customWidth="1"/>
    <col min="6887" max="6887" width="17.7109375" style="63" bestFit="1" customWidth="1"/>
    <col min="6888" max="6888" width="9.28515625" style="63" customWidth="1"/>
    <col min="6889" max="6889" width="20.7109375" style="63" bestFit="1" customWidth="1"/>
    <col min="6890" max="6890" width="26.28515625" style="63" customWidth="1"/>
    <col min="6891" max="6891" width="11.7109375" style="63" bestFit="1" customWidth="1"/>
    <col min="6892" max="6892" width="6.28515625" style="63" customWidth="1"/>
    <col min="6893" max="6893" width="8.42578125" style="63" customWidth="1"/>
    <col min="6894" max="6894" width="18.42578125" style="63" bestFit="1" customWidth="1"/>
    <col min="6895" max="6895" width="52.42578125" style="63"/>
    <col min="6896" max="6896" width="19.42578125" style="63" customWidth="1"/>
    <col min="6897" max="6898" width="23.7109375" style="63" customWidth="1"/>
    <col min="6899" max="6899" width="22" style="63" customWidth="1"/>
    <col min="6900" max="6900" width="12.42578125" style="63" customWidth="1"/>
    <col min="6901" max="6901" width="15.7109375" style="63" customWidth="1"/>
    <col min="6902" max="6902" width="13.28515625" style="63" customWidth="1"/>
    <col min="6903" max="6903" width="52.42578125" style="63"/>
    <col min="6904" max="6904" width="15.7109375" style="63" customWidth="1"/>
    <col min="6905" max="6905" width="13.7109375" style="63" customWidth="1"/>
    <col min="6906" max="6909" width="52.42578125" style="63"/>
    <col min="6910" max="6910" width="14.28515625" style="63" customWidth="1"/>
    <col min="6911" max="6911" width="12.42578125" style="63" customWidth="1"/>
    <col min="6912" max="6912" width="19.7109375" style="63" customWidth="1"/>
    <col min="6913" max="6913" width="17.42578125" style="63" customWidth="1"/>
    <col min="6914" max="6914" width="11.7109375" style="63" customWidth="1"/>
    <col min="6915" max="6915" width="10.5703125" style="63" customWidth="1"/>
    <col min="6916" max="6916" width="11.28515625" style="63" customWidth="1"/>
    <col min="6917" max="6919" width="52.42578125" style="63"/>
    <col min="6920" max="6921" width="52.42578125" style="63" customWidth="1"/>
    <col min="6922" max="6922" width="32.7109375" style="63" customWidth="1"/>
    <col min="6923" max="6923" width="22.5703125" style="63" customWidth="1"/>
    <col min="6924" max="7116" width="52.42578125" style="63"/>
    <col min="7117" max="7117" width="25.5703125" style="63" customWidth="1"/>
    <col min="7118" max="7118" width="12.5703125" style="63" customWidth="1"/>
    <col min="7119" max="7120" width="15.28515625" style="63" customWidth="1"/>
    <col min="7121" max="7121" width="28" style="63" bestFit="1" customWidth="1"/>
    <col min="7122" max="7122" width="21.42578125" style="63" bestFit="1" customWidth="1"/>
    <col min="7123" max="7123" width="35.5703125" style="63" bestFit="1" customWidth="1"/>
    <col min="7124" max="7124" width="35.28515625" style="63" customWidth="1"/>
    <col min="7125" max="7125" width="19.7109375" style="63" bestFit="1" customWidth="1"/>
    <col min="7126" max="7126" width="69.5703125" style="63" customWidth="1"/>
    <col min="7127" max="7127" width="14.7109375" style="63" bestFit="1" customWidth="1"/>
    <col min="7128" max="7128" width="23.28515625" style="63" bestFit="1" customWidth="1"/>
    <col min="7129" max="7129" width="24.7109375" style="63" customWidth="1"/>
    <col min="7130" max="7130" width="19.5703125" style="63" bestFit="1" customWidth="1"/>
    <col min="7131" max="7131" width="47.7109375" style="63" bestFit="1" customWidth="1"/>
    <col min="7132" max="7132" width="8.7109375" style="63" bestFit="1" customWidth="1"/>
    <col min="7133" max="7133" width="14" style="63" bestFit="1" customWidth="1"/>
    <col min="7134" max="7134" width="35.5703125" style="63" bestFit="1" customWidth="1"/>
    <col min="7135" max="7135" width="17.42578125" style="63" bestFit="1" customWidth="1"/>
    <col min="7136" max="7136" width="10.42578125" style="63" bestFit="1" customWidth="1"/>
    <col min="7137" max="7137" width="14.28515625" style="63" bestFit="1" customWidth="1"/>
    <col min="7138" max="7138" width="24.28515625" style="63" bestFit="1" customWidth="1"/>
    <col min="7139" max="7139" width="18" style="63" customWidth="1"/>
    <col min="7140" max="7140" width="18.42578125" style="63" bestFit="1" customWidth="1"/>
    <col min="7141" max="7141" width="16.7109375" style="63" bestFit="1" customWidth="1"/>
    <col min="7142" max="7142" width="19.5703125" style="63" customWidth="1"/>
    <col min="7143" max="7143" width="17.7109375" style="63" bestFit="1" customWidth="1"/>
    <col min="7144" max="7144" width="9.28515625" style="63" customWidth="1"/>
    <col min="7145" max="7145" width="20.7109375" style="63" bestFit="1" customWidth="1"/>
    <col min="7146" max="7146" width="26.28515625" style="63" customWidth="1"/>
    <col min="7147" max="7147" width="11.7109375" style="63" bestFit="1" customWidth="1"/>
    <col min="7148" max="7148" width="6.28515625" style="63" customWidth="1"/>
    <col min="7149" max="7149" width="8.42578125" style="63" customWidth="1"/>
    <col min="7150" max="7150" width="18.42578125" style="63" bestFit="1" customWidth="1"/>
    <col min="7151" max="7151" width="52.42578125" style="63"/>
    <col min="7152" max="7152" width="19.42578125" style="63" customWidth="1"/>
    <col min="7153" max="7154" width="23.7109375" style="63" customWidth="1"/>
    <col min="7155" max="7155" width="22" style="63" customWidth="1"/>
    <col min="7156" max="7156" width="12.42578125" style="63" customWidth="1"/>
    <col min="7157" max="7157" width="15.7109375" style="63" customWidth="1"/>
    <col min="7158" max="7158" width="13.28515625" style="63" customWidth="1"/>
    <col min="7159" max="7159" width="52.42578125" style="63"/>
    <col min="7160" max="7160" width="15.7109375" style="63" customWidth="1"/>
    <col min="7161" max="7161" width="13.7109375" style="63" customWidth="1"/>
    <col min="7162" max="7165" width="52.42578125" style="63"/>
    <col min="7166" max="7166" width="14.28515625" style="63" customWidth="1"/>
    <col min="7167" max="7167" width="12.42578125" style="63" customWidth="1"/>
    <col min="7168" max="7168" width="19.7109375" style="63" customWidth="1"/>
    <col min="7169" max="7169" width="17.42578125" style="63" customWidth="1"/>
    <col min="7170" max="7170" width="11.7109375" style="63" customWidth="1"/>
    <col min="7171" max="7171" width="10.5703125" style="63" customWidth="1"/>
    <col min="7172" max="7172" width="11.28515625" style="63" customWidth="1"/>
    <col min="7173" max="7175" width="52.42578125" style="63"/>
    <col min="7176" max="7177" width="52.42578125" style="63" customWidth="1"/>
    <col min="7178" max="7178" width="32.7109375" style="63" customWidth="1"/>
    <col min="7179" max="7179" width="22.5703125" style="63" customWidth="1"/>
    <col min="7180" max="7372" width="52.42578125" style="63"/>
    <col min="7373" max="7373" width="25.5703125" style="63" customWidth="1"/>
    <col min="7374" max="7374" width="12.5703125" style="63" customWidth="1"/>
    <col min="7375" max="7376" width="15.28515625" style="63" customWidth="1"/>
    <col min="7377" max="7377" width="28" style="63" bestFit="1" customWidth="1"/>
    <col min="7378" max="7378" width="21.42578125" style="63" bestFit="1" customWidth="1"/>
    <col min="7379" max="7379" width="35.5703125" style="63" bestFit="1" customWidth="1"/>
    <col min="7380" max="7380" width="35.28515625" style="63" customWidth="1"/>
    <col min="7381" max="7381" width="19.7109375" style="63" bestFit="1" customWidth="1"/>
    <col min="7382" max="7382" width="69.5703125" style="63" customWidth="1"/>
    <col min="7383" max="7383" width="14.7109375" style="63" bestFit="1" customWidth="1"/>
    <col min="7384" max="7384" width="23.28515625" style="63" bestFit="1" customWidth="1"/>
    <col min="7385" max="7385" width="24.7109375" style="63" customWidth="1"/>
    <col min="7386" max="7386" width="19.5703125" style="63" bestFit="1" customWidth="1"/>
    <col min="7387" max="7387" width="47.7109375" style="63" bestFit="1" customWidth="1"/>
    <col min="7388" max="7388" width="8.7109375" style="63" bestFit="1" customWidth="1"/>
    <col min="7389" max="7389" width="14" style="63" bestFit="1" customWidth="1"/>
    <col min="7390" max="7390" width="35.5703125" style="63" bestFit="1" customWidth="1"/>
    <col min="7391" max="7391" width="17.42578125" style="63" bestFit="1" customWidth="1"/>
    <col min="7392" max="7392" width="10.42578125" style="63" bestFit="1" customWidth="1"/>
    <col min="7393" max="7393" width="14.28515625" style="63" bestFit="1" customWidth="1"/>
    <col min="7394" max="7394" width="24.28515625" style="63" bestFit="1" customWidth="1"/>
    <col min="7395" max="7395" width="18" style="63" customWidth="1"/>
    <col min="7396" max="7396" width="18.42578125" style="63" bestFit="1" customWidth="1"/>
    <col min="7397" max="7397" width="16.7109375" style="63" bestFit="1" customWidth="1"/>
    <col min="7398" max="7398" width="19.5703125" style="63" customWidth="1"/>
    <col min="7399" max="7399" width="17.7109375" style="63" bestFit="1" customWidth="1"/>
    <col min="7400" max="7400" width="9.28515625" style="63" customWidth="1"/>
    <col min="7401" max="7401" width="20.7109375" style="63" bestFit="1" customWidth="1"/>
    <col min="7402" max="7402" width="26.28515625" style="63" customWidth="1"/>
    <col min="7403" max="7403" width="11.7109375" style="63" bestFit="1" customWidth="1"/>
    <col min="7404" max="7404" width="6.28515625" style="63" customWidth="1"/>
    <col min="7405" max="7405" width="8.42578125" style="63" customWidth="1"/>
    <col min="7406" max="7406" width="18.42578125" style="63" bestFit="1" customWidth="1"/>
    <col min="7407" max="7407" width="52.42578125" style="63"/>
    <col min="7408" max="7408" width="19.42578125" style="63" customWidth="1"/>
    <col min="7409" max="7410" width="23.7109375" style="63" customWidth="1"/>
    <col min="7411" max="7411" width="22" style="63" customWidth="1"/>
    <col min="7412" max="7412" width="12.42578125" style="63" customWidth="1"/>
    <col min="7413" max="7413" width="15.7109375" style="63" customWidth="1"/>
    <col min="7414" max="7414" width="13.28515625" style="63" customWidth="1"/>
    <col min="7415" max="7415" width="52.42578125" style="63"/>
    <col min="7416" max="7416" width="15.7109375" style="63" customWidth="1"/>
    <col min="7417" max="7417" width="13.7109375" style="63" customWidth="1"/>
    <col min="7418" max="7421" width="52.42578125" style="63"/>
    <col min="7422" max="7422" width="14.28515625" style="63" customWidth="1"/>
    <col min="7423" max="7423" width="12.42578125" style="63" customWidth="1"/>
    <col min="7424" max="7424" width="19.7109375" style="63" customWidth="1"/>
    <col min="7425" max="7425" width="17.42578125" style="63" customWidth="1"/>
    <col min="7426" max="7426" width="11.7109375" style="63" customWidth="1"/>
    <col min="7427" max="7427" width="10.5703125" style="63" customWidth="1"/>
    <col min="7428" max="7428" width="11.28515625" style="63" customWidth="1"/>
    <col min="7429" max="7431" width="52.42578125" style="63"/>
    <col min="7432" max="7433" width="52.42578125" style="63" customWidth="1"/>
    <col min="7434" max="7434" width="32.7109375" style="63" customWidth="1"/>
    <col min="7435" max="7435" width="22.5703125" style="63" customWidth="1"/>
    <col min="7436" max="7628" width="52.42578125" style="63"/>
    <col min="7629" max="7629" width="25.5703125" style="63" customWidth="1"/>
    <col min="7630" max="7630" width="12.5703125" style="63" customWidth="1"/>
    <col min="7631" max="7632" width="15.28515625" style="63" customWidth="1"/>
    <col min="7633" max="7633" width="28" style="63" bestFit="1" customWidth="1"/>
    <col min="7634" max="7634" width="21.42578125" style="63" bestFit="1" customWidth="1"/>
    <col min="7635" max="7635" width="35.5703125" style="63" bestFit="1" customWidth="1"/>
    <col min="7636" max="7636" width="35.28515625" style="63" customWidth="1"/>
    <col min="7637" max="7637" width="19.7109375" style="63" bestFit="1" customWidth="1"/>
    <col min="7638" max="7638" width="69.5703125" style="63" customWidth="1"/>
    <col min="7639" max="7639" width="14.7109375" style="63" bestFit="1" customWidth="1"/>
    <col min="7640" max="7640" width="23.28515625" style="63" bestFit="1" customWidth="1"/>
    <col min="7641" max="7641" width="24.7109375" style="63" customWidth="1"/>
    <col min="7642" max="7642" width="19.5703125" style="63" bestFit="1" customWidth="1"/>
    <col min="7643" max="7643" width="47.7109375" style="63" bestFit="1" customWidth="1"/>
    <col min="7644" max="7644" width="8.7109375" style="63" bestFit="1" customWidth="1"/>
    <col min="7645" max="7645" width="14" style="63" bestFit="1" customWidth="1"/>
    <col min="7646" max="7646" width="35.5703125" style="63" bestFit="1" customWidth="1"/>
    <col min="7647" max="7647" width="17.42578125" style="63" bestFit="1" customWidth="1"/>
    <col min="7648" max="7648" width="10.42578125" style="63" bestFit="1" customWidth="1"/>
    <col min="7649" max="7649" width="14.28515625" style="63" bestFit="1" customWidth="1"/>
    <col min="7650" max="7650" width="24.28515625" style="63" bestFit="1" customWidth="1"/>
    <col min="7651" max="7651" width="18" style="63" customWidth="1"/>
    <col min="7652" max="7652" width="18.42578125" style="63" bestFit="1" customWidth="1"/>
    <col min="7653" max="7653" width="16.7109375" style="63" bestFit="1" customWidth="1"/>
    <col min="7654" max="7654" width="19.5703125" style="63" customWidth="1"/>
    <col min="7655" max="7655" width="17.7109375" style="63" bestFit="1" customWidth="1"/>
    <col min="7656" max="7656" width="9.28515625" style="63" customWidth="1"/>
    <col min="7657" max="7657" width="20.7109375" style="63" bestFit="1" customWidth="1"/>
    <col min="7658" max="7658" width="26.28515625" style="63" customWidth="1"/>
    <col min="7659" max="7659" width="11.7109375" style="63" bestFit="1" customWidth="1"/>
    <col min="7660" max="7660" width="6.28515625" style="63" customWidth="1"/>
    <col min="7661" max="7661" width="8.42578125" style="63" customWidth="1"/>
    <col min="7662" max="7662" width="18.42578125" style="63" bestFit="1" customWidth="1"/>
    <col min="7663" max="7663" width="52.42578125" style="63"/>
    <col min="7664" max="7664" width="19.42578125" style="63" customWidth="1"/>
    <col min="7665" max="7666" width="23.7109375" style="63" customWidth="1"/>
    <col min="7667" max="7667" width="22" style="63" customWidth="1"/>
    <col min="7668" max="7668" width="12.42578125" style="63" customWidth="1"/>
    <col min="7669" max="7669" width="15.7109375" style="63" customWidth="1"/>
    <col min="7670" max="7670" width="13.28515625" style="63" customWidth="1"/>
    <col min="7671" max="7671" width="52.42578125" style="63"/>
    <col min="7672" max="7672" width="15.7109375" style="63" customWidth="1"/>
    <col min="7673" max="7673" width="13.7109375" style="63" customWidth="1"/>
    <col min="7674" max="7677" width="52.42578125" style="63"/>
    <col min="7678" max="7678" width="14.28515625" style="63" customWidth="1"/>
    <col min="7679" max="7679" width="12.42578125" style="63" customWidth="1"/>
    <col min="7680" max="7680" width="19.7109375" style="63" customWidth="1"/>
    <col min="7681" max="7681" width="17.42578125" style="63" customWidth="1"/>
    <col min="7682" max="7682" width="11.7109375" style="63" customWidth="1"/>
    <col min="7683" max="7683" width="10.5703125" style="63" customWidth="1"/>
    <col min="7684" max="7684" width="11.28515625" style="63" customWidth="1"/>
    <col min="7685" max="7687" width="52.42578125" style="63"/>
    <col min="7688" max="7689" width="52.42578125" style="63" customWidth="1"/>
    <col min="7690" max="7690" width="32.7109375" style="63" customWidth="1"/>
    <col min="7691" max="7691" width="22.5703125" style="63" customWidth="1"/>
    <col min="7692" max="7884" width="52.42578125" style="63"/>
    <col min="7885" max="7885" width="25.5703125" style="63" customWidth="1"/>
    <col min="7886" max="7886" width="12.5703125" style="63" customWidth="1"/>
    <col min="7887" max="7888" width="15.28515625" style="63" customWidth="1"/>
    <col min="7889" max="7889" width="28" style="63" bestFit="1" customWidth="1"/>
    <col min="7890" max="7890" width="21.42578125" style="63" bestFit="1" customWidth="1"/>
    <col min="7891" max="7891" width="35.5703125" style="63" bestFit="1" customWidth="1"/>
    <col min="7892" max="7892" width="35.28515625" style="63" customWidth="1"/>
    <col min="7893" max="7893" width="19.7109375" style="63" bestFit="1" customWidth="1"/>
    <col min="7894" max="7894" width="69.5703125" style="63" customWidth="1"/>
    <col min="7895" max="7895" width="14.7109375" style="63" bestFit="1" customWidth="1"/>
    <col min="7896" max="7896" width="23.28515625" style="63" bestFit="1" customWidth="1"/>
    <col min="7897" max="7897" width="24.7109375" style="63" customWidth="1"/>
    <col min="7898" max="7898" width="19.5703125" style="63" bestFit="1" customWidth="1"/>
    <col min="7899" max="7899" width="47.7109375" style="63" bestFit="1" customWidth="1"/>
    <col min="7900" max="7900" width="8.7109375" style="63" bestFit="1" customWidth="1"/>
    <col min="7901" max="7901" width="14" style="63" bestFit="1" customWidth="1"/>
    <col min="7902" max="7902" width="35.5703125" style="63" bestFit="1" customWidth="1"/>
    <col min="7903" max="7903" width="17.42578125" style="63" bestFit="1" customWidth="1"/>
    <col min="7904" max="7904" width="10.42578125" style="63" bestFit="1" customWidth="1"/>
    <col min="7905" max="7905" width="14.28515625" style="63" bestFit="1" customWidth="1"/>
    <col min="7906" max="7906" width="24.28515625" style="63" bestFit="1" customWidth="1"/>
    <col min="7907" max="7907" width="18" style="63" customWidth="1"/>
    <col min="7908" max="7908" width="18.42578125" style="63" bestFit="1" customWidth="1"/>
    <col min="7909" max="7909" width="16.7109375" style="63" bestFit="1" customWidth="1"/>
    <col min="7910" max="7910" width="19.5703125" style="63" customWidth="1"/>
    <col min="7911" max="7911" width="17.7109375" style="63" bestFit="1" customWidth="1"/>
    <col min="7912" max="7912" width="9.28515625" style="63" customWidth="1"/>
    <col min="7913" max="7913" width="20.7109375" style="63" bestFit="1" customWidth="1"/>
    <col min="7914" max="7914" width="26.28515625" style="63" customWidth="1"/>
    <col min="7915" max="7915" width="11.7109375" style="63" bestFit="1" customWidth="1"/>
    <col min="7916" max="7916" width="6.28515625" style="63" customWidth="1"/>
    <col min="7917" max="7917" width="8.42578125" style="63" customWidth="1"/>
    <col min="7918" max="7918" width="18.42578125" style="63" bestFit="1" customWidth="1"/>
    <col min="7919" max="7919" width="52.42578125" style="63"/>
    <col min="7920" max="7920" width="19.42578125" style="63" customWidth="1"/>
    <col min="7921" max="7922" width="23.7109375" style="63" customWidth="1"/>
    <col min="7923" max="7923" width="22" style="63" customWidth="1"/>
    <col min="7924" max="7924" width="12.42578125" style="63" customWidth="1"/>
    <col min="7925" max="7925" width="15.7109375" style="63" customWidth="1"/>
    <col min="7926" max="7926" width="13.28515625" style="63" customWidth="1"/>
    <col min="7927" max="7927" width="52.42578125" style="63"/>
    <col min="7928" max="7928" width="15.7109375" style="63" customWidth="1"/>
    <col min="7929" max="7929" width="13.7109375" style="63" customWidth="1"/>
    <col min="7930" max="7933" width="52.42578125" style="63"/>
    <col min="7934" max="7934" width="14.28515625" style="63" customWidth="1"/>
    <col min="7935" max="7935" width="12.42578125" style="63" customWidth="1"/>
    <col min="7936" max="7936" width="19.7109375" style="63" customWidth="1"/>
    <col min="7937" max="7937" width="17.42578125" style="63" customWidth="1"/>
    <col min="7938" max="7938" width="11.7109375" style="63" customWidth="1"/>
    <col min="7939" max="7939" width="10.5703125" style="63" customWidth="1"/>
    <col min="7940" max="7940" width="11.28515625" style="63" customWidth="1"/>
    <col min="7941" max="7943" width="52.42578125" style="63"/>
    <col min="7944" max="7945" width="52.42578125" style="63" customWidth="1"/>
    <col min="7946" max="7946" width="32.7109375" style="63" customWidth="1"/>
    <col min="7947" max="7947" width="22.5703125" style="63" customWidth="1"/>
    <col min="7948" max="8140" width="52.42578125" style="63"/>
    <col min="8141" max="8141" width="25.5703125" style="63" customWidth="1"/>
    <col min="8142" max="8142" width="12.5703125" style="63" customWidth="1"/>
    <col min="8143" max="8144" width="15.28515625" style="63" customWidth="1"/>
    <col min="8145" max="8145" width="28" style="63" bestFit="1" customWidth="1"/>
    <col min="8146" max="8146" width="21.42578125" style="63" bestFit="1" customWidth="1"/>
    <col min="8147" max="8147" width="35.5703125" style="63" bestFit="1" customWidth="1"/>
    <col min="8148" max="8148" width="35.28515625" style="63" customWidth="1"/>
    <col min="8149" max="8149" width="19.7109375" style="63" bestFit="1" customWidth="1"/>
    <col min="8150" max="8150" width="69.5703125" style="63" customWidth="1"/>
    <col min="8151" max="8151" width="14.7109375" style="63" bestFit="1" customWidth="1"/>
    <col min="8152" max="8152" width="23.28515625" style="63" bestFit="1" customWidth="1"/>
    <col min="8153" max="8153" width="24.7109375" style="63" customWidth="1"/>
    <col min="8154" max="8154" width="19.5703125" style="63" bestFit="1" customWidth="1"/>
    <col min="8155" max="8155" width="47.7109375" style="63" bestFit="1" customWidth="1"/>
    <col min="8156" max="8156" width="8.7109375" style="63" bestFit="1" customWidth="1"/>
    <col min="8157" max="8157" width="14" style="63" bestFit="1" customWidth="1"/>
    <col min="8158" max="8158" width="35.5703125" style="63" bestFit="1" customWidth="1"/>
    <col min="8159" max="8159" width="17.42578125" style="63" bestFit="1" customWidth="1"/>
    <col min="8160" max="8160" width="10.42578125" style="63" bestFit="1" customWidth="1"/>
    <col min="8161" max="8161" width="14.28515625" style="63" bestFit="1" customWidth="1"/>
    <col min="8162" max="8162" width="24.28515625" style="63" bestFit="1" customWidth="1"/>
    <col min="8163" max="8163" width="18" style="63" customWidth="1"/>
    <col min="8164" max="8164" width="18.42578125" style="63" bestFit="1" customWidth="1"/>
    <col min="8165" max="8165" width="16.7109375" style="63" bestFit="1" customWidth="1"/>
    <col min="8166" max="8166" width="19.5703125" style="63" customWidth="1"/>
    <col min="8167" max="8167" width="17.7109375" style="63" bestFit="1" customWidth="1"/>
    <col min="8168" max="8168" width="9.28515625" style="63" customWidth="1"/>
    <col min="8169" max="8169" width="20.7109375" style="63" bestFit="1" customWidth="1"/>
    <col min="8170" max="8170" width="26.28515625" style="63" customWidth="1"/>
    <col min="8171" max="8171" width="11.7109375" style="63" bestFit="1" customWidth="1"/>
    <col min="8172" max="8172" width="6.28515625" style="63" customWidth="1"/>
    <col min="8173" max="8173" width="8.42578125" style="63" customWidth="1"/>
    <col min="8174" max="8174" width="18.42578125" style="63" bestFit="1" customWidth="1"/>
    <col min="8175" max="8175" width="52.42578125" style="63"/>
    <col min="8176" max="8176" width="19.42578125" style="63" customWidth="1"/>
    <col min="8177" max="8178" width="23.7109375" style="63" customWidth="1"/>
    <col min="8179" max="8179" width="22" style="63" customWidth="1"/>
    <col min="8180" max="8180" width="12.42578125" style="63" customWidth="1"/>
    <col min="8181" max="8181" width="15.7109375" style="63" customWidth="1"/>
    <col min="8182" max="8182" width="13.28515625" style="63" customWidth="1"/>
    <col min="8183" max="8183" width="52.42578125" style="63"/>
    <col min="8184" max="8184" width="15.7109375" style="63" customWidth="1"/>
    <col min="8185" max="8185" width="13.7109375" style="63" customWidth="1"/>
    <col min="8186" max="8189" width="52.42578125" style="63"/>
    <col min="8190" max="8190" width="14.28515625" style="63" customWidth="1"/>
    <col min="8191" max="8191" width="12.42578125" style="63" customWidth="1"/>
    <col min="8192" max="8192" width="19.7109375" style="63" customWidth="1"/>
    <col min="8193" max="8193" width="17.42578125" style="63" customWidth="1"/>
    <col min="8194" max="8194" width="11.7109375" style="63" customWidth="1"/>
    <col min="8195" max="8195" width="10.5703125" style="63" customWidth="1"/>
    <col min="8196" max="8196" width="11.28515625" style="63" customWidth="1"/>
    <col min="8197" max="8199" width="52.42578125" style="63"/>
    <col min="8200" max="8201" width="52.42578125" style="63" customWidth="1"/>
    <col min="8202" max="8202" width="32.7109375" style="63" customWidth="1"/>
    <col min="8203" max="8203" width="22.5703125" style="63" customWidth="1"/>
    <col min="8204" max="8396" width="52.42578125" style="63"/>
    <col min="8397" max="8397" width="25.5703125" style="63" customWidth="1"/>
    <col min="8398" max="8398" width="12.5703125" style="63" customWidth="1"/>
    <col min="8399" max="8400" width="15.28515625" style="63" customWidth="1"/>
    <col min="8401" max="8401" width="28" style="63" bestFit="1" customWidth="1"/>
    <col min="8402" max="8402" width="21.42578125" style="63" bestFit="1" customWidth="1"/>
    <col min="8403" max="8403" width="35.5703125" style="63" bestFit="1" customWidth="1"/>
    <col min="8404" max="8404" width="35.28515625" style="63" customWidth="1"/>
    <col min="8405" max="8405" width="19.7109375" style="63" bestFit="1" customWidth="1"/>
    <col min="8406" max="8406" width="69.5703125" style="63" customWidth="1"/>
    <col min="8407" max="8407" width="14.7109375" style="63" bestFit="1" customWidth="1"/>
    <col min="8408" max="8408" width="23.28515625" style="63" bestFit="1" customWidth="1"/>
    <col min="8409" max="8409" width="24.7109375" style="63" customWidth="1"/>
    <col min="8410" max="8410" width="19.5703125" style="63" bestFit="1" customWidth="1"/>
    <col min="8411" max="8411" width="47.7109375" style="63" bestFit="1" customWidth="1"/>
    <col min="8412" max="8412" width="8.7109375" style="63" bestFit="1" customWidth="1"/>
    <col min="8413" max="8413" width="14" style="63" bestFit="1" customWidth="1"/>
    <col min="8414" max="8414" width="35.5703125" style="63" bestFit="1" customWidth="1"/>
    <col min="8415" max="8415" width="17.42578125" style="63" bestFit="1" customWidth="1"/>
    <col min="8416" max="8416" width="10.42578125" style="63" bestFit="1" customWidth="1"/>
    <col min="8417" max="8417" width="14.28515625" style="63" bestFit="1" customWidth="1"/>
    <col min="8418" max="8418" width="24.28515625" style="63" bestFit="1" customWidth="1"/>
    <col min="8419" max="8419" width="18" style="63" customWidth="1"/>
    <col min="8420" max="8420" width="18.42578125" style="63" bestFit="1" customWidth="1"/>
    <col min="8421" max="8421" width="16.7109375" style="63" bestFit="1" customWidth="1"/>
    <col min="8422" max="8422" width="19.5703125" style="63" customWidth="1"/>
    <col min="8423" max="8423" width="17.7109375" style="63" bestFit="1" customWidth="1"/>
    <col min="8424" max="8424" width="9.28515625" style="63" customWidth="1"/>
    <col min="8425" max="8425" width="20.7109375" style="63" bestFit="1" customWidth="1"/>
    <col min="8426" max="8426" width="26.28515625" style="63" customWidth="1"/>
    <col min="8427" max="8427" width="11.7109375" style="63" bestFit="1" customWidth="1"/>
    <col min="8428" max="8428" width="6.28515625" style="63" customWidth="1"/>
    <col min="8429" max="8429" width="8.42578125" style="63" customWidth="1"/>
    <col min="8430" max="8430" width="18.42578125" style="63" bestFit="1" customWidth="1"/>
    <col min="8431" max="8431" width="52.42578125" style="63"/>
    <col min="8432" max="8432" width="19.42578125" style="63" customWidth="1"/>
    <col min="8433" max="8434" width="23.7109375" style="63" customWidth="1"/>
    <col min="8435" max="8435" width="22" style="63" customWidth="1"/>
    <col min="8436" max="8436" width="12.42578125" style="63" customWidth="1"/>
    <col min="8437" max="8437" width="15.7109375" style="63" customWidth="1"/>
    <col min="8438" max="8438" width="13.28515625" style="63" customWidth="1"/>
    <col min="8439" max="8439" width="52.42578125" style="63"/>
    <col min="8440" max="8440" width="15.7109375" style="63" customWidth="1"/>
    <col min="8441" max="8441" width="13.7109375" style="63" customWidth="1"/>
    <col min="8442" max="8445" width="52.42578125" style="63"/>
    <col min="8446" max="8446" width="14.28515625" style="63" customWidth="1"/>
    <col min="8447" max="8447" width="12.42578125" style="63" customWidth="1"/>
    <col min="8448" max="8448" width="19.7109375" style="63" customWidth="1"/>
    <col min="8449" max="8449" width="17.42578125" style="63" customWidth="1"/>
    <col min="8450" max="8450" width="11.7109375" style="63" customWidth="1"/>
    <col min="8451" max="8451" width="10.5703125" style="63" customWidth="1"/>
    <col min="8452" max="8452" width="11.28515625" style="63" customWidth="1"/>
    <col min="8453" max="8455" width="52.42578125" style="63"/>
    <col min="8456" max="8457" width="52.42578125" style="63" customWidth="1"/>
    <col min="8458" max="8458" width="32.7109375" style="63" customWidth="1"/>
    <col min="8459" max="8459" width="22.5703125" style="63" customWidth="1"/>
    <col min="8460" max="8652" width="52.42578125" style="63"/>
    <col min="8653" max="8653" width="25.5703125" style="63" customWidth="1"/>
    <col min="8654" max="8654" width="12.5703125" style="63" customWidth="1"/>
    <col min="8655" max="8656" width="15.28515625" style="63" customWidth="1"/>
    <col min="8657" max="8657" width="28" style="63" bestFit="1" customWidth="1"/>
    <col min="8658" max="8658" width="21.42578125" style="63" bestFit="1" customWidth="1"/>
    <col min="8659" max="8659" width="35.5703125" style="63" bestFit="1" customWidth="1"/>
    <col min="8660" max="8660" width="35.28515625" style="63" customWidth="1"/>
    <col min="8661" max="8661" width="19.7109375" style="63" bestFit="1" customWidth="1"/>
    <col min="8662" max="8662" width="69.5703125" style="63" customWidth="1"/>
    <col min="8663" max="8663" width="14.7109375" style="63" bestFit="1" customWidth="1"/>
    <col min="8664" max="8664" width="23.28515625" style="63" bestFit="1" customWidth="1"/>
    <col min="8665" max="8665" width="24.7109375" style="63" customWidth="1"/>
    <col min="8666" max="8666" width="19.5703125" style="63" bestFit="1" customWidth="1"/>
    <col min="8667" max="8667" width="47.7109375" style="63" bestFit="1" customWidth="1"/>
    <col min="8668" max="8668" width="8.7109375" style="63" bestFit="1" customWidth="1"/>
    <col min="8669" max="8669" width="14" style="63" bestFit="1" customWidth="1"/>
    <col min="8670" max="8670" width="35.5703125" style="63" bestFit="1" customWidth="1"/>
    <col min="8671" max="8671" width="17.42578125" style="63" bestFit="1" customWidth="1"/>
    <col min="8672" max="8672" width="10.42578125" style="63" bestFit="1" customWidth="1"/>
    <col min="8673" max="8673" width="14.28515625" style="63" bestFit="1" customWidth="1"/>
    <col min="8674" max="8674" width="24.28515625" style="63" bestFit="1" customWidth="1"/>
    <col min="8675" max="8675" width="18" style="63" customWidth="1"/>
    <col min="8676" max="8676" width="18.42578125" style="63" bestFit="1" customWidth="1"/>
    <col min="8677" max="8677" width="16.7109375" style="63" bestFit="1" customWidth="1"/>
    <col min="8678" max="8678" width="19.5703125" style="63" customWidth="1"/>
    <col min="8679" max="8679" width="17.7109375" style="63" bestFit="1" customWidth="1"/>
    <col min="8680" max="8680" width="9.28515625" style="63" customWidth="1"/>
    <col min="8681" max="8681" width="20.7109375" style="63" bestFit="1" customWidth="1"/>
    <col min="8682" max="8682" width="26.28515625" style="63" customWidth="1"/>
    <col min="8683" max="8683" width="11.7109375" style="63" bestFit="1" customWidth="1"/>
    <col min="8684" max="8684" width="6.28515625" style="63" customWidth="1"/>
    <col min="8685" max="8685" width="8.42578125" style="63" customWidth="1"/>
    <col min="8686" max="8686" width="18.42578125" style="63" bestFit="1" customWidth="1"/>
    <col min="8687" max="8687" width="52.42578125" style="63"/>
    <col min="8688" max="8688" width="19.42578125" style="63" customWidth="1"/>
    <col min="8689" max="8690" width="23.7109375" style="63" customWidth="1"/>
    <col min="8691" max="8691" width="22" style="63" customWidth="1"/>
    <col min="8692" max="8692" width="12.42578125" style="63" customWidth="1"/>
    <col min="8693" max="8693" width="15.7109375" style="63" customWidth="1"/>
    <col min="8694" max="8694" width="13.28515625" style="63" customWidth="1"/>
    <col min="8695" max="8695" width="52.42578125" style="63"/>
    <col min="8696" max="8696" width="15.7109375" style="63" customWidth="1"/>
    <col min="8697" max="8697" width="13.7109375" style="63" customWidth="1"/>
    <col min="8698" max="8701" width="52.42578125" style="63"/>
    <col min="8702" max="8702" width="14.28515625" style="63" customWidth="1"/>
    <col min="8703" max="8703" width="12.42578125" style="63" customWidth="1"/>
    <col min="8704" max="8704" width="19.7109375" style="63" customWidth="1"/>
    <col min="8705" max="8705" width="17.42578125" style="63" customWidth="1"/>
    <col min="8706" max="8706" width="11.7109375" style="63" customWidth="1"/>
    <col min="8707" max="8707" width="10.5703125" style="63" customWidth="1"/>
    <col min="8708" max="8708" width="11.28515625" style="63" customWidth="1"/>
    <col min="8709" max="8711" width="52.42578125" style="63"/>
    <col min="8712" max="8713" width="52.42578125" style="63" customWidth="1"/>
    <col min="8714" max="8714" width="32.7109375" style="63" customWidth="1"/>
    <col min="8715" max="8715" width="22.5703125" style="63" customWidth="1"/>
    <col min="8716" max="8908" width="52.42578125" style="63"/>
    <col min="8909" max="8909" width="25.5703125" style="63" customWidth="1"/>
    <col min="8910" max="8910" width="12.5703125" style="63" customWidth="1"/>
    <col min="8911" max="8912" width="15.28515625" style="63" customWidth="1"/>
    <col min="8913" max="8913" width="28" style="63" bestFit="1" customWidth="1"/>
    <col min="8914" max="8914" width="21.42578125" style="63" bestFit="1" customWidth="1"/>
    <col min="8915" max="8915" width="35.5703125" style="63" bestFit="1" customWidth="1"/>
    <col min="8916" max="8916" width="35.28515625" style="63" customWidth="1"/>
    <col min="8917" max="8917" width="19.7109375" style="63" bestFit="1" customWidth="1"/>
    <col min="8918" max="8918" width="69.5703125" style="63" customWidth="1"/>
    <col min="8919" max="8919" width="14.7109375" style="63" bestFit="1" customWidth="1"/>
    <col min="8920" max="8920" width="23.28515625" style="63" bestFit="1" customWidth="1"/>
    <col min="8921" max="8921" width="24.7109375" style="63" customWidth="1"/>
    <col min="8922" max="8922" width="19.5703125" style="63" bestFit="1" customWidth="1"/>
    <col min="8923" max="8923" width="47.7109375" style="63" bestFit="1" customWidth="1"/>
    <col min="8924" max="8924" width="8.7109375" style="63" bestFit="1" customWidth="1"/>
    <col min="8925" max="8925" width="14" style="63" bestFit="1" customWidth="1"/>
    <col min="8926" max="8926" width="35.5703125" style="63" bestFit="1" customWidth="1"/>
    <col min="8927" max="8927" width="17.42578125" style="63" bestFit="1" customWidth="1"/>
    <col min="8928" max="8928" width="10.42578125" style="63" bestFit="1" customWidth="1"/>
    <col min="8929" max="8929" width="14.28515625" style="63" bestFit="1" customWidth="1"/>
    <col min="8930" max="8930" width="24.28515625" style="63" bestFit="1" customWidth="1"/>
    <col min="8931" max="8931" width="18" style="63" customWidth="1"/>
    <col min="8932" max="8932" width="18.42578125" style="63" bestFit="1" customWidth="1"/>
    <col min="8933" max="8933" width="16.7109375" style="63" bestFit="1" customWidth="1"/>
    <col min="8934" max="8934" width="19.5703125" style="63" customWidth="1"/>
    <col min="8935" max="8935" width="17.7109375" style="63" bestFit="1" customWidth="1"/>
    <col min="8936" max="8936" width="9.28515625" style="63" customWidth="1"/>
    <col min="8937" max="8937" width="20.7109375" style="63" bestFit="1" customWidth="1"/>
    <col min="8938" max="8938" width="26.28515625" style="63" customWidth="1"/>
    <col min="8939" max="8939" width="11.7109375" style="63" bestFit="1" customWidth="1"/>
    <col min="8940" max="8940" width="6.28515625" style="63" customWidth="1"/>
    <col min="8941" max="8941" width="8.42578125" style="63" customWidth="1"/>
    <col min="8942" max="8942" width="18.42578125" style="63" bestFit="1" customWidth="1"/>
    <col min="8943" max="8943" width="52.42578125" style="63"/>
    <col min="8944" max="8944" width="19.42578125" style="63" customWidth="1"/>
    <col min="8945" max="8946" width="23.7109375" style="63" customWidth="1"/>
    <col min="8947" max="8947" width="22" style="63" customWidth="1"/>
    <col min="8948" max="8948" width="12.42578125" style="63" customWidth="1"/>
    <col min="8949" max="8949" width="15.7109375" style="63" customWidth="1"/>
    <col min="8950" max="8950" width="13.28515625" style="63" customWidth="1"/>
    <col min="8951" max="8951" width="52.42578125" style="63"/>
    <col min="8952" max="8952" width="15.7109375" style="63" customWidth="1"/>
    <col min="8953" max="8953" width="13.7109375" style="63" customWidth="1"/>
    <col min="8954" max="8957" width="52.42578125" style="63"/>
    <col min="8958" max="8958" width="14.28515625" style="63" customWidth="1"/>
    <col min="8959" max="8959" width="12.42578125" style="63" customWidth="1"/>
    <col min="8960" max="8960" width="19.7109375" style="63" customWidth="1"/>
    <col min="8961" max="8961" width="17.42578125" style="63" customWidth="1"/>
    <col min="8962" max="8962" width="11.7109375" style="63" customWidth="1"/>
    <col min="8963" max="8963" width="10.5703125" style="63" customWidth="1"/>
    <col min="8964" max="8964" width="11.28515625" style="63" customWidth="1"/>
    <col min="8965" max="8967" width="52.42578125" style="63"/>
    <col min="8968" max="8969" width="52.42578125" style="63" customWidth="1"/>
    <col min="8970" max="8970" width="32.7109375" style="63" customWidth="1"/>
    <col min="8971" max="8971" width="22.5703125" style="63" customWidth="1"/>
    <col min="8972" max="9164" width="52.42578125" style="63"/>
    <col min="9165" max="9165" width="25.5703125" style="63" customWidth="1"/>
    <col min="9166" max="9166" width="12.5703125" style="63" customWidth="1"/>
    <col min="9167" max="9168" width="15.28515625" style="63" customWidth="1"/>
    <col min="9169" max="9169" width="28" style="63" bestFit="1" customWidth="1"/>
    <col min="9170" max="9170" width="21.42578125" style="63" bestFit="1" customWidth="1"/>
    <col min="9171" max="9171" width="35.5703125" style="63" bestFit="1" customWidth="1"/>
    <col min="9172" max="9172" width="35.28515625" style="63" customWidth="1"/>
    <col min="9173" max="9173" width="19.7109375" style="63" bestFit="1" customWidth="1"/>
    <col min="9174" max="9174" width="69.5703125" style="63" customWidth="1"/>
    <col min="9175" max="9175" width="14.7109375" style="63" bestFit="1" customWidth="1"/>
    <col min="9176" max="9176" width="23.28515625" style="63" bestFit="1" customWidth="1"/>
    <col min="9177" max="9177" width="24.7109375" style="63" customWidth="1"/>
    <col min="9178" max="9178" width="19.5703125" style="63" bestFit="1" customWidth="1"/>
    <col min="9179" max="9179" width="47.7109375" style="63" bestFit="1" customWidth="1"/>
    <col min="9180" max="9180" width="8.7109375" style="63" bestFit="1" customWidth="1"/>
    <col min="9181" max="9181" width="14" style="63" bestFit="1" customWidth="1"/>
    <col min="9182" max="9182" width="35.5703125" style="63" bestFit="1" customWidth="1"/>
    <col min="9183" max="9183" width="17.42578125" style="63" bestFit="1" customWidth="1"/>
    <col min="9184" max="9184" width="10.42578125" style="63" bestFit="1" customWidth="1"/>
    <col min="9185" max="9185" width="14.28515625" style="63" bestFit="1" customWidth="1"/>
    <col min="9186" max="9186" width="24.28515625" style="63" bestFit="1" customWidth="1"/>
    <col min="9187" max="9187" width="18" style="63" customWidth="1"/>
    <col min="9188" max="9188" width="18.42578125" style="63" bestFit="1" customWidth="1"/>
    <col min="9189" max="9189" width="16.7109375" style="63" bestFit="1" customWidth="1"/>
    <col min="9190" max="9190" width="19.5703125" style="63" customWidth="1"/>
    <col min="9191" max="9191" width="17.7109375" style="63" bestFit="1" customWidth="1"/>
    <col min="9192" max="9192" width="9.28515625" style="63" customWidth="1"/>
    <col min="9193" max="9193" width="20.7109375" style="63" bestFit="1" customWidth="1"/>
    <col min="9194" max="9194" width="26.28515625" style="63" customWidth="1"/>
    <col min="9195" max="9195" width="11.7109375" style="63" bestFit="1" customWidth="1"/>
    <col min="9196" max="9196" width="6.28515625" style="63" customWidth="1"/>
    <col min="9197" max="9197" width="8.42578125" style="63" customWidth="1"/>
    <col min="9198" max="9198" width="18.42578125" style="63" bestFit="1" customWidth="1"/>
    <col min="9199" max="9199" width="52.42578125" style="63"/>
    <col min="9200" max="9200" width="19.42578125" style="63" customWidth="1"/>
    <col min="9201" max="9202" width="23.7109375" style="63" customWidth="1"/>
    <col min="9203" max="9203" width="22" style="63" customWidth="1"/>
    <col min="9204" max="9204" width="12.42578125" style="63" customWidth="1"/>
    <col min="9205" max="9205" width="15.7109375" style="63" customWidth="1"/>
    <col min="9206" max="9206" width="13.28515625" style="63" customWidth="1"/>
    <col min="9207" max="9207" width="52.42578125" style="63"/>
    <col min="9208" max="9208" width="15.7109375" style="63" customWidth="1"/>
    <col min="9209" max="9209" width="13.7109375" style="63" customWidth="1"/>
    <col min="9210" max="9213" width="52.42578125" style="63"/>
    <col min="9214" max="9214" width="14.28515625" style="63" customWidth="1"/>
    <col min="9215" max="9215" width="12.42578125" style="63" customWidth="1"/>
    <col min="9216" max="9216" width="19.7109375" style="63" customWidth="1"/>
    <col min="9217" max="9217" width="17.42578125" style="63" customWidth="1"/>
    <col min="9218" max="9218" width="11.7109375" style="63" customWidth="1"/>
    <col min="9219" max="9219" width="10.5703125" style="63" customWidth="1"/>
    <col min="9220" max="9220" width="11.28515625" style="63" customWidth="1"/>
    <col min="9221" max="9223" width="52.42578125" style="63"/>
    <col min="9224" max="9225" width="52.42578125" style="63" customWidth="1"/>
    <col min="9226" max="9226" width="32.7109375" style="63" customWidth="1"/>
    <col min="9227" max="9227" width="22.5703125" style="63" customWidth="1"/>
    <col min="9228" max="9420" width="52.42578125" style="63"/>
    <col min="9421" max="9421" width="25.5703125" style="63" customWidth="1"/>
    <col min="9422" max="9422" width="12.5703125" style="63" customWidth="1"/>
    <col min="9423" max="9424" width="15.28515625" style="63" customWidth="1"/>
    <col min="9425" max="9425" width="28" style="63" bestFit="1" customWidth="1"/>
    <col min="9426" max="9426" width="21.42578125" style="63" bestFit="1" customWidth="1"/>
    <col min="9427" max="9427" width="35.5703125" style="63" bestFit="1" customWidth="1"/>
    <col min="9428" max="9428" width="35.28515625" style="63" customWidth="1"/>
    <col min="9429" max="9429" width="19.7109375" style="63" bestFit="1" customWidth="1"/>
    <col min="9430" max="9430" width="69.5703125" style="63" customWidth="1"/>
    <col min="9431" max="9431" width="14.7109375" style="63" bestFit="1" customWidth="1"/>
    <col min="9432" max="9432" width="23.28515625" style="63" bestFit="1" customWidth="1"/>
    <col min="9433" max="9433" width="24.7109375" style="63" customWidth="1"/>
    <col min="9434" max="9434" width="19.5703125" style="63" bestFit="1" customWidth="1"/>
    <col min="9435" max="9435" width="47.7109375" style="63" bestFit="1" customWidth="1"/>
    <col min="9436" max="9436" width="8.7109375" style="63" bestFit="1" customWidth="1"/>
    <col min="9437" max="9437" width="14" style="63" bestFit="1" customWidth="1"/>
    <col min="9438" max="9438" width="35.5703125" style="63" bestFit="1" customWidth="1"/>
    <col min="9439" max="9439" width="17.42578125" style="63" bestFit="1" customWidth="1"/>
    <col min="9440" max="9440" width="10.42578125" style="63" bestFit="1" customWidth="1"/>
    <col min="9441" max="9441" width="14.28515625" style="63" bestFit="1" customWidth="1"/>
    <col min="9442" max="9442" width="24.28515625" style="63" bestFit="1" customWidth="1"/>
    <col min="9443" max="9443" width="18" style="63" customWidth="1"/>
    <col min="9444" max="9444" width="18.42578125" style="63" bestFit="1" customWidth="1"/>
    <col min="9445" max="9445" width="16.7109375" style="63" bestFit="1" customWidth="1"/>
    <col min="9446" max="9446" width="19.5703125" style="63" customWidth="1"/>
    <col min="9447" max="9447" width="17.7109375" style="63" bestFit="1" customWidth="1"/>
    <col min="9448" max="9448" width="9.28515625" style="63" customWidth="1"/>
    <col min="9449" max="9449" width="20.7109375" style="63" bestFit="1" customWidth="1"/>
    <col min="9450" max="9450" width="26.28515625" style="63" customWidth="1"/>
    <col min="9451" max="9451" width="11.7109375" style="63" bestFit="1" customWidth="1"/>
    <col min="9452" max="9452" width="6.28515625" style="63" customWidth="1"/>
    <col min="9453" max="9453" width="8.42578125" style="63" customWidth="1"/>
    <col min="9454" max="9454" width="18.42578125" style="63" bestFit="1" customWidth="1"/>
    <col min="9455" max="9455" width="52.42578125" style="63"/>
    <col min="9456" max="9456" width="19.42578125" style="63" customWidth="1"/>
    <col min="9457" max="9458" width="23.7109375" style="63" customWidth="1"/>
    <col min="9459" max="9459" width="22" style="63" customWidth="1"/>
    <col min="9460" max="9460" width="12.42578125" style="63" customWidth="1"/>
    <col min="9461" max="9461" width="15.7109375" style="63" customWidth="1"/>
    <col min="9462" max="9462" width="13.28515625" style="63" customWidth="1"/>
    <col min="9463" max="9463" width="52.42578125" style="63"/>
    <col min="9464" max="9464" width="15.7109375" style="63" customWidth="1"/>
    <col min="9465" max="9465" width="13.7109375" style="63" customWidth="1"/>
    <col min="9466" max="9469" width="52.42578125" style="63"/>
    <col min="9470" max="9470" width="14.28515625" style="63" customWidth="1"/>
    <col min="9471" max="9471" width="12.42578125" style="63" customWidth="1"/>
    <col min="9472" max="9472" width="19.7109375" style="63" customWidth="1"/>
    <col min="9473" max="9473" width="17.42578125" style="63" customWidth="1"/>
    <col min="9474" max="9474" width="11.7109375" style="63" customWidth="1"/>
    <col min="9475" max="9475" width="10.5703125" style="63" customWidth="1"/>
    <col min="9476" max="9476" width="11.28515625" style="63" customWidth="1"/>
    <col min="9477" max="9479" width="52.42578125" style="63"/>
    <col min="9480" max="9481" width="52.42578125" style="63" customWidth="1"/>
    <col min="9482" max="9482" width="32.7109375" style="63" customWidth="1"/>
    <col min="9483" max="9483" width="22.5703125" style="63" customWidth="1"/>
    <col min="9484" max="9676" width="52.42578125" style="63"/>
    <col min="9677" max="9677" width="25.5703125" style="63" customWidth="1"/>
    <col min="9678" max="9678" width="12.5703125" style="63" customWidth="1"/>
    <col min="9679" max="9680" width="15.28515625" style="63" customWidth="1"/>
    <col min="9681" max="9681" width="28" style="63" bestFit="1" customWidth="1"/>
    <col min="9682" max="9682" width="21.42578125" style="63" bestFit="1" customWidth="1"/>
    <col min="9683" max="9683" width="35.5703125" style="63" bestFit="1" customWidth="1"/>
    <col min="9684" max="9684" width="35.28515625" style="63" customWidth="1"/>
    <col min="9685" max="9685" width="19.7109375" style="63" bestFit="1" customWidth="1"/>
    <col min="9686" max="9686" width="69.5703125" style="63" customWidth="1"/>
    <col min="9687" max="9687" width="14.7109375" style="63" bestFit="1" customWidth="1"/>
    <col min="9688" max="9688" width="23.28515625" style="63" bestFit="1" customWidth="1"/>
    <col min="9689" max="9689" width="24.7109375" style="63" customWidth="1"/>
    <col min="9690" max="9690" width="19.5703125" style="63" bestFit="1" customWidth="1"/>
    <col min="9691" max="9691" width="47.7109375" style="63" bestFit="1" customWidth="1"/>
    <col min="9692" max="9692" width="8.7109375" style="63" bestFit="1" customWidth="1"/>
    <col min="9693" max="9693" width="14" style="63" bestFit="1" customWidth="1"/>
    <col min="9694" max="9694" width="35.5703125" style="63" bestFit="1" customWidth="1"/>
    <col min="9695" max="9695" width="17.42578125" style="63" bestFit="1" customWidth="1"/>
    <col min="9696" max="9696" width="10.42578125" style="63" bestFit="1" customWidth="1"/>
    <col min="9697" max="9697" width="14.28515625" style="63" bestFit="1" customWidth="1"/>
    <col min="9698" max="9698" width="24.28515625" style="63" bestFit="1" customWidth="1"/>
    <col min="9699" max="9699" width="18" style="63" customWidth="1"/>
    <col min="9700" max="9700" width="18.42578125" style="63" bestFit="1" customWidth="1"/>
    <col min="9701" max="9701" width="16.7109375" style="63" bestFit="1" customWidth="1"/>
    <col min="9702" max="9702" width="19.5703125" style="63" customWidth="1"/>
    <col min="9703" max="9703" width="17.7109375" style="63" bestFit="1" customWidth="1"/>
    <col min="9704" max="9704" width="9.28515625" style="63" customWidth="1"/>
    <col min="9705" max="9705" width="20.7109375" style="63" bestFit="1" customWidth="1"/>
    <col min="9706" max="9706" width="26.28515625" style="63" customWidth="1"/>
    <col min="9707" max="9707" width="11.7109375" style="63" bestFit="1" customWidth="1"/>
    <col min="9708" max="9708" width="6.28515625" style="63" customWidth="1"/>
    <col min="9709" max="9709" width="8.42578125" style="63" customWidth="1"/>
    <col min="9710" max="9710" width="18.42578125" style="63" bestFit="1" customWidth="1"/>
    <col min="9711" max="9711" width="52.42578125" style="63"/>
    <col min="9712" max="9712" width="19.42578125" style="63" customWidth="1"/>
    <col min="9713" max="9714" width="23.7109375" style="63" customWidth="1"/>
    <col min="9715" max="9715" width="22" style="63" customWidth="1"/>
    <col min="9716" max="9716" width="12.42578125" style="63" customWidth="1"/>
    <col min="9717" max="9717" width="15.7109375" style="63" customWidth="1"/>
    <col min="9718" max="9718" width="13.28515625" style="63" customWidth="1"/>
    <col min="9719" max="9719" width="52.42578125" style="63"/>
    <col min="9720" max="9720" width="15.7109375" style="63" customWidth="1"/>
    <col min="9721" max="9721" width="13.7109375" style="63" customWidth="1"/>
    <col min="9722" max="9725" width="52.42578125" style="63"/>
    <col min="9726" max="9726" width="14.28515625" style="63" customWidth="1"/>
    <col min="9727" max="9727" width="12.42578125" style="63" customWidth="1"/>
    <col min="9728" max="9728" width="19.7109375" style="63" customWidth="1"/>
    <col min="9729" max="9729" width="17.42578125" style="63" customWidth="1"/>
    <col min="9730" max="9730" width="11.7109375" style="63" customWidth="1"/>
    <col min="9731" max="9731" width="10.5703125" style="63" customWidth="1"/>
    <col min="9732" max="9732" width="11.28515625" style="63" customWidth="1"/>
    <col min="9733" max="9735" width="52.42578125" style="63"/>
    <col min="9736" max="9737" width="52.42578125" style="63" customWidth="1"/>
    <col min="9738" max="9738" width="32.7109375" style="63" customWidth="1"/>
    <col min="9739" max="9739" width="22.5703125" style="63" customWidth="1"/>
    <col min="9740" max="9932" width="52.42578125" style="63"/>
    <col min="9933" max="9933" width="25.5703125" style="63" customWidth="1"/>
    <col min="9934" max="9934" width="12.5703125" style="63" customWidth="1"/>
    <col min="9935" max="9936" width="15.28515625" style="63" customWidth="1"/>
    <col min="9937" max="9937" width="28" style="63" bestFit="1" customWidth="1"/>
    <col min="9938" max="9938" width="21.42578125" style="63" bestFit="1" customWidth="1"/>
    <col min="9939" max="9939" width="35.5703125" style="63" bestFit="1" customWidth="1"/>
    <col min="9940" max="9940" width="35.28515625" style="63" customWidth="1"/>
    <col min="9941" max="9941" width="19.7109375" style="63" bestFit="1" customWidth="1"/>
    <col min="9942" max="9942" width="69.5703125" style="63" customWidth="1"/>
    <col min="9943" max="9943" width="14.7109375" style="63" bestFit="1" customWidth="1"/>
    <col min="9944" max="9944" width="23.28515625" style="63" bestFit="1" customWidth="1"/>
    <col min="9945" max="9945" width="24.7109375" style="63" customWidth="1"/>
    <col min="9946" max="9946" width="19.5703125" style="63" bestFit="1" customWidth="1"/>
    <col min="9947" max="9947" width="47.7109375" style="63" bestFit="1" customWidth="1"/>
    <col min="9948" max="9948" width="8.7109375" style="63" bestFit="1" customWidth="1"/>
    <col min="9949" max="9949" width="14" style="63" bestFit="1" customWidth="1"/>
    <col min="9950" max="9950" width="35.5703125" style="63" bestFit="1" customWidth="1"/>
    <col min="9951" max="9951" width="17.42578125" style="63" bestFit="1" customWidth="1"/>
    <col min="9952" max="9952" width="10.42578125" style="63" bestFit="1" customWidth="1"/>
    <col min="9953" max="9953" width="14.28515625" style="63" bestFit="1" customWidth="1"/>
    <col min="9954" max="9954" width="24.28515625" style="63" bestFit="1" customWidth="1"/>
    <col min="9955" max="9955" width="18" style="63" customWidth="1"/>
    <col min="9956" max="9956" width="18.42578125" style="63" bestFit="1" customWidth="1"/>
    <col min="9957" max="9957" width="16.7109375" style="63" bestFit="1" customWidth="1"/>
    <col min="9958" max="9958" width="19.5703125" style="63" customWidth="1"/>
    <col min="9959" max="9959" width="17.7109375" style="63" bestFit="1" customWidth="1"/>
    <col min="9960" max="9960" width="9.28515625" style="63" customWidth="1"/>
    <col min="9961" max="9961" width="20.7109375" style="63" bestFit="1" customWidth="1"/>
    <col min="9962" max="9962" width="26.28515625" style="63" customWidth="1"/>
    <col min="9963" max="9963" width="11.7109375" style="63" bestFit="1" customWidth="1"/>
    <col min="9964" max="9964" width="6.28515625" style="63" customWidth="1"/>
    <col min="9965" max="9965" width="8.42578125" style="63" customWidth="1"/>
    <col min="9966" max="9966" width="18.42578125" style="63" bestFit="1" customWidth="1"/>
    <col min="9967" max="9967" width="52.42578125" style="63"/>
    <col min="9968" max="9968" width="19.42578125" style="63" customWidth="1"/>
    <col min="9969" max="9970" width="23.7109375" style="63" customWidth="1"/>
    <col min="9971" max="9971" width="22" style="63" customWidth="1"/>
    <col min="9972" max="9972" width="12.42578125" style="63" customWidth="1"/>
    <col min="9973" max="9973" width="15.7109375" style="63" customWidth="1"/>
    <col min="9974" max="9974" width="13.28515625" style="63" customWidth="1"/>
    <col min="9975" max="9975" width="52.42578125" style="63"/>
    <col min="9976" max="9976" width="15.7109375" style="63" customWidth="1"/>
    <col min="9977" max="9977" width="13.7109375" style="63" customWidth="1"/>
    <col min="9978" max="9981" width="52.42578125" style="63"/>
    <col min="9982" max="9982" width="14.28515625" style="63" customWidth="1"/>
    <col min="9983" max="9983" width="12.42578125" style="63" customWidth="1"/>
    <col min="9984" max="9984" width="19.7109375" style="63" customWidth="1"/>
    <col min="9985" max="9985" width="17.42578125" style="63" customWidth="1"/>
    <col min="9986" max="9986" width="11.7109375" style="63" customWidth="1"/>
    <col min="9987" max="9987" width="10.5703125" style="63" customWidth="1"/>
    <col min="9988" max="9988" width="11.28515625" style="63" customWidth="1"/>
    <col min="9989" max="9991" width="52.42578125" style="63"/>
    <col min="9992" max="9993" width="52.42578125" style="63" customWidth="1"/>
    <col min="9994" max="9994" width="32.7109375" style="63" customWidth="1"/>
    <col min="9995" max="9995" width="22.5703125" style="63" customWidth="1"/>
    <col min="9996" max="10188" width="52.42578125" style="63"/>
    <col min="10189" max="10189" width="25.5703125" style="63" customWidth="1"/>
    <col min="10190" max="10190" width="12.5703125" style="63" customWidth="1"/>
    <col min="10191" max="10192" width="15.28515625" style="63" customWidth="1"/>
    <col min="10193" max="10193" width="28" style="63" bestFit="1" customWidth="1"/>
    <col min="10194" max="10194" width="21.42578125" style="63" bestFit="1" customWidth="1"/>
    <col min="10195" max="10195" width="35.5703125" style="63" bestFit="1" customWidth="1"/>
    <col min="10196" max="10196" width="35.28515625" style="63" customWidth="1"/>
    <col min="10197" max="10197" width="19.7109375" style="63" bestFit="1" customWidth="1"/>
    <col min="10198" max="10198" width="69.5703125" style="63" customWidth="1"/>
    <col min="10199" max="10199" width="14.7109375" style="63" bestFit="1" customWidth="1"/>
    <col min="10200" max="10200" width="23.28515625" style="63" bestFit="1" customWidth="1"/>
    <col min="10201" max="10201" width="24.7109375" style="63" customWidth="1"/>
    <col min="10202" max="10202" width="19.5703125" style="63" bestFit="1" customWidth="1"/>
    <col min="10203" max="10203" width="47.7109375" style="63" bestFit="1" customWidth="1"/>
    <col min="10204" max="10204" width="8.7109375" style="63" bestFit="1" customWidth="1"/>
    <col min="10205" max="10205" width="14" style="63" bestFit="1" customWidth="1"/>
    <col min="10206" max="10206" width="35.5703125" style="63" bestFit="1" customWidth="1"/>
    <col min="10207" max="10207" width="17.42578125" style="63" bestFit="1" customWidth="1"/>
    <col min="10208" max="10208" width="10.42578125" style="63" bestFit="1" customWidth="1"/>
    <col min="10209" max="10209" width="14.28515625" style="63" bestFit="1" customWidth="1"/>
    <col min="10210" max="10210" width="24.28515625" style="63" bestFit="1" customWidth="1"/>
    <col min="10211" max="10211" width="18" style="63" customWidth="1"/>
    <col min="10212" max="10212" width="18.42578125" style="63" bestFit="1" customWidth="1"/>
    <col min="10213" max="10213" width="16.7109375" style="63" bestFit="1" customWidth="1"/>
    <col min="10214" max="10214" width="19.5703125" style="63" customWidth="1"/>
    <col min="10215" max="10215" width="17.7109375" style="63" bestFit="1" customWidth="1"/>
    <col min="10216" max="10216" width="9.28515625" style="63" customWidth="1"/>
    <col min="10217" max="10217" width="20.7109375" style="63" bestFit="1" customWidth="1"/>
    <col min="10218" max="10218" width="26.28515625" style="63" customWidth="1"/>
    <col min="10219" max="10219" width="11.7109375" style="63" bestFit="1" customWidth="1"/>
    <col min="10220" max="10220" width="6.28515625" style="63" customWidth="1"/>
    <col min="10221" max="10221" width="8.42578125" style="63" customWidth="1"/>
    <col min="10222" max="10222" width="18.42578125" style="63" bestFit="1" customWidth="1"/>
    <col min="10223" max="10223" width="52.42578125" style="63"/>
    <col min="10224" max="10224" width="19.42578125" style="63" customWidth="1"/>
    <col min="10225" max="10226" width="23.7109375" style="63" customWidth="1"/>
    <col min="10227" max="10227" width="22" style="63" customWidth="1"/>
    <col min="10228" max="10228" width="12.42578125" style="63" customWidth="1"/>
    <col min="10229" max="10229" width="15.7109375" style="63" customWidth="1"/>
    <col min="10230" max="10230" width="13.28515625" style="63" customWidth="1"/>
    <col min="10231" max="10231" width="52.42578125" style="63"/>
    <col min="10232" max="10232" width="15.7109375" style="63" customWidth="1"/>
    <col min="10233" max="10233" width="13.7109375" style="63" customWidth="1"/>
    <col min="10234" max="10237" width="52.42578125" style="63"/>
    <col min="10238" max="10238" width="14.28515625" style="63" customWidth="1"/>
    <col min="10239" max="10239" width="12.42578125" style="63" customWidth="1"/>
    <col min="10240" max="10240" width="19.7109375" style="63" customWidth="1"/>
    <col min="10241" max="10241" width="17.42578125" style="63" customWidth="1"/>
    <col min="10242" max="10242" width="11.7109375" style="63" customWidth="1"/>
    <col min="10243" max="10243" width="10.5703125" style="63" customWidth="1"/>
    <col min="10244" max="10244" width="11.28515625" style="63" customWidth="1"/>
    <col min="10245" max="10247" width="52.42578125" style="63"/>
    <col min="10248" max="10249" width="52.42578125" style="63" customWidth="1"/>
    <col min="10250" max="10250" width="32.7109375" style="63" customWidth="1"/>
    <col min="10251" max="10251" width="22.5703125" style="63" customWidth="1"/>
    <col min="10252" max="10444" width="52.42578125" style="63"/>
    <col min="10445" max="10445" width="25.5703125" style="63" customWidth="1"/>
    <col min="10446" max="10446" width="12.5703125" style="63" customWidth="1"/>
    <col min="10447" max="10448" width="15.28515625" style="63" customWidth="1"/>
    <col min="10449" max="10449" width="28" style="63" bestFit="1" customWidth="1"/>
    <col min="10450" max="10450" width="21.42578125" style="63" bestFit="1" customWidth="1"/>
    <col min="10451" max="10451" width="35.5703125" style="63" bestFit="1" customWidth="1"/>
    <col min="10452" max="10452" width="35.28515625" style="63" customWidth="1"/>
    <col min="10453" max="10453" width="19.7109375" style="63" bestFit="1" customWidth="1"/>
    <col min="10454" max="10454" width="69.5703125" style="63" customWidth="1"/>
    <col min="10455" max="10455" width="14.7109375" style="63" bestFit="1" customWidth="1"/>
    <col min="10456" max="10456" width="23.28515625" style="63" bestFit="1" customWidth="1"/>
    <col min="10457" max="10457" width="24.7109375" style="63" customWidth="1"/>
    <col min="10458" max="10458" width="19.5703125" style="63" bestFit="1" customWidth="1"/>
    <col min="10459" max="10459" width="47.7109375" style="63" bestFit="1" customWidth="1"/>
    <col min="10460" max="10460" width="8.7109375" style="63" bestFit="1" customWidth="1"/>
    <col min="10461" max="10461" width="14" style="63" bestFit="1" customWidth="1"/>
    <col min="10462" max="10462" width="35.5703125" style="63" bestFit="1" customWidth="1"/>
    <col min="10463" max="10463" width="17.42578125" style="63" bestFit="1" customWidth="1"/>
    <col min="10464" max="10464" width="10.42578125" style="63" bestFit="1" customWidth="1"/>
    <col min="10465" max="10465" width="14.28515625" style="63" bestFit="1" customWidth="1"/>
    <col min="10466" max="10466" width="24.28515625" style="63" bestFit="1" customWidth="1"/>
    <col min="10467" max="10467" width="18" style="63" customWidth="1"/>
    <col min="10468" max="10468" width="18.42578125" style="63" bestFit="1" customWidth="1"/>
    <col min="10469" max="10469" width="16.7109375" style="63" bestFit="1" customWidth="1"/>
    <col min="10470" max="10470" width="19.5703125" style="63" customWidth="1"/>
    <col min="10471" max="10471" width="17.7109375" style="63" bestFit="1" customWidth="1"/>
    <col min="10472" max="10472" width="9.28515625" style="63" customWidth="1"/>
    <col min="10473" max="10473" width="20.7109375" style="63" bestFit="1" customWidth="1"/>
    <col min="10474" max="10474" width="26.28515625" style="63" customWidth="1"/>
    <col min="10475" max="10475" width="11.7109375" style="63" bestFit="1" customWidth="1"/>
    <col min="10476" max="10476" width="6.28515625" style="63" customWidth="1"/>
    <col min="10477" max="10477" width="8.42578125" style="63" customWidth="1"/>
    <col min="10478" max="10478" width="18.42578125" style="63" bestFit="1" customWidth="1"/>
    <col min="10479" max="10479" width="52.42578125" style="63"/>
    <col min="10480" max="10480" width="19.42578125" style="63" customWidth="1"/>
    <col min="10481" max="10482" width="23.7109375" style="63" customWidth="1"/>
    <col min="10483" max="10483" width="22" style="63" customWidth="1"/>
    <col min="10484" max="10484" width="12.42578125" style="63" customWidth="1"/>
    <col min="10485" max="10485" width="15.7109375" style="63" customWidth="1"/>
    <col min="10486" max="10486" width="13.28515625" style="63" customWidth="1"/>
    <col min="10487" max="10487" width="52.42578125" style="63"/>
    <col min="10488" max="10488" width="15.7109375" style="63" customWidth="1"/>
    <col min="10489" max="10489" width="13.7109375" style="63" customWidth="1"/>
    <col min="10490" max="10493" width="52.42578125" style="63"/>
    <col min="10494" max="10494" width="14.28515625" style="63" customWidth="1"/>
    <col min="10495" max="10495" width="12.42578125" style="63" customWidth="1"/>
    <col min="10496" max="10496" width="19.7109375" style="63" customWidth="1"/>
    <col min="10497" max="10497" width="17.42578125" style="63" customWidth="1"/>
    <col min="10498" max="10498" width="11.7109375" style="63" customWidth="1"/>
    <col min="10499" max="10499" width="10.5703125" style="63" customWidth="1"/>
    <col min="10500" max="10500" width="11.28515625" style="63" customWidth="1"/>
    <col min="10501" max="10503" width="52.42578125" style="63"/>
    <col min="10504" max="10505" width="52.42578125" style="63" customWidth="1"/>
    <col min="10506" max="10506" width="32.7109375" style="63" customWidth="1"/>
    <col min="10507" max="10507" width="22.5703125" style="63" customWidth="1"/>
    <col min="10508" max="10700" width="52.42578125" style="63"/>
    <col min="10701" max="10701" width="25.5703125" style="63" customWidth="1"/>
    <col min="10702" max="10702" width="12.5703125" style="63" customWidth="1"/>
    <col min="10703" max="10704" width="15.28515625" style="63" customWidth="1"/>
    <col min="10705" max="10705" width="28" style="63" bestFit="1" customWidth="1"/>
    <col min="10706" max="10706" width="21.42578125" style="63" bestFit="1" customWidth="1"/>
    <col min="10707" max="10707" width="35.5703125" style="63" bestFit="1" customWidth="1"/>
    <col min="10708" max="10708" width="35.28515625" style="63" customWidth="1"/>
    <col min="10709" max="10709" width="19.7109375" style="63" bestFit="1" customWidth="1"/>
    <col min="10710" max="10710" width="69.5703125" style="63" customWidth="1"/>
    <col min="10711" max="10711" width="14.7109375" style="63" bestFit="1" customWidth="1"/>
    <col min="10712" max="10712" width="23.28515625" style="63" bestFit="1" customWidth="1"/>
    <col min="10713" max="10713" width="24.7109375" style="63" customWidth="1"/>
    <col min="10714" max="10714" width="19.5703125" style="63" bestFit="1" customWidth="1"/>
    <col min="10715" max="10715" width="47.7109375" style="63" bestFit="1" customWidth="1"/>
    <col min="10716" max="10716" width="8.7109375" style="63" bestFit="1" customWidth="1"/>
    <col min="10717" max="10717" width="14" style="63" bestFit="1" customWidth="1"/>
    <col min="10718" max="10718" width="35.5703125" style="63" bestFit="1" customWidth="1"/>
    <col min="10719" max="10719" width="17.42578125" style="63" bestFit="1" customWidth="1"/>
    <col min="10720" max="10720" width="10.42578125" style="63" bestFit="1" customWidth="1"/>
    <col min="10721" max="10721" width="14.28515625" style="63" bestFit="1" customWidth="1"/>
    <col min="10722" max="10722" width="24.28515625" style="63" bestFit="1" customWidth="1"/>
    <col min="10723" max="10723" width="18" style="63" customWidth="1"/>
    <col min="10724" max="10724" width="18.42578125" style="63" bestFit="1" customWidth="1"/>
    <col min="10725" max="10725" width="16.7109375" style="63" bestFit="1" customWidth="1"/>
    <col min="10726" max="10726" width="19.5703125" style="63" customWidth="1"/>
    <col min="10727" max="10727" width="17.7109375" style="63" bestFit="1" customWidth="1"/>
    <col min="10728" max="10728" width="9.28515625" style="63" customWidth="1"/>
    <col min="10729" max="10729" width="20.7109375" style="63" bestFit="1" customWidth="1"/>
    <col min="10730" max="10730" width="26.28515625" style="63" customWidth="1"/>
    <col min="10731" max="10731" width="11.7109375" style="63" bestFit="1" customWidth="1"/>
    <col min="10732" max="10732" width="6.28515625" style="63" customWidth="1"/>
    <col min="10733" max="10733" width="8.42578125" style="63" customWidth="1"/>
    <col min="10734" max="10734" width="18.42578125" style="63" bestFit="1" customWidth="1"/>
    <col min="10735" max="10735" width="52.42578125" style="63"/>
    <col min="10736" max="10736" width="19.42578125" style="63" customWidth="1"/>
    <col min="10737" max="10738" width="23.7109375" style="63" customWidth="1"/>
    <col min="10739" max="10739" width="22" style="63" customWidth="1"/>
    <col min="10740" max="10740" width="12.42578125" style="63" customWidth="1"/>
    <col min="10741" max="10741" width="15.7109375" style="63" customWidth="1"/>
    <col min="10742" max="10742" width="13.28515625" style="63" customWidth="1"/>
    <col min="10743" max="10743" width="52.42578125" style="63"/>
    <col min="10744" max="10744" width="15.7109375" style="63" customWidth="1"/>
    <col min="10745" max="10745" width="13.7109375" style="63" customWidth="1"/>
    <col min="10746" max="10749" width="52.42578125" style="63"/>
    <col min="10750" max="10750" width="14.28515625" style="63" customWidth="1"/>
    <col min="10751" max="10751" width="12.42578125" style="63" customWidth="1"/>
    <col min="10752" max="10752" width="19.7109375" style="63" customWidth="1"/>
    <col min="10753" max="10753" width="17.42578125" style="63" customWidth="1"/>
    <col min="10754" max="10754" width="11.7109375" style="63" customWidth="1"/>
    <col min="10755" max="10755" width="10.5703125" style="63" customWidth="1"/>
    <col min="10756" max="10756" width="11.28515625" style="63" customWidth="1"/>
    <col min="10757" max="10759" width="52.42578125" style="63"/>
    <col min="10760" max="10761" width="52.42578125" style="63" customWidth="1"/>
    <col min="10762" max="10762" width="32.7109375" style="63" customWidth="1"/>
    <col min="10763" max="10763" width="22.5703125" style="63" customWidth="1"/>
    <col min="10764" max="10956" width="52.42578125" style="63"/>
    <col min="10957" max="10957" width="25.5703125" style="63" customWidth="1"/>
    <col min="10958" max="10958" width="12.5703125" style="63" customWidth="1"/>
    <col min="10959" max="10960" width="15.28515625" style="63" customWidth="1"/>
    <col min="10961" max="10961" width="28" style="63" bestFit="1" customWidth="1"/>
    <col min="10962" max="10962" width="21.42578125" style="63" bestFit="1" customWidth="1"/>
    <col min="10963" max="10963" width="35.5703125" style="63" bestFit="1" customWidth="1"/>
    <col min="10964" max="10964" width="35.28515625" style="63" customWidth="1"/>
    <col min="10965" max="10965" width="19.7109375" style="63" bestFit="1" customWidth="1"/>
    <col min="10966" max="10966" width="69.5703125" style="63" customWidth="1"/>
    <col min="10967" max="10967" width="14.7109375" style="63" bestFit="1" customWidth="1"/>
    <col min="10968" max="10968" width="23.28515625" style="63" bestFit="1" customWidth="1"/>
    <col min="10969" max="10969" width="24.7109375" style="63" customWidth="1"/>
    <col min="10970" max="10970" width="19.5703125" style="63" bestFit="1" customWidth="1"/>
    <col min="10971" max="10971" width="47.7109375" style="63" bestFit="1" customWidth="1"/>
    <col min="10972" max="10972" width="8.7109375" style="63" bestFit="1" customWidth="1"/>
    <col min="10973" max="10973" width="14" style="63" bestFit="1" customWidth="1"/>
    <col min="10974" max="10974" width="35.5703125" style="63" bestFit="1" customWidth="1"/>
    <col min="10975" max="10975" width="17.42578125" style="63" bestFit="1" customWidth="1"/>
    <col min="10976" max="10976" width="10.42578125" style="63" bestFit="1" customWidth="1"/>
    <col min="10977" max="10977" width="14.28515625" style="63" bestFit="1" customWidth="1"/>
    <col min="10978" max="10978" width="24.28515625" style="63" bestFit="1" customWidth="1"/>
    <col min="10979" max="10979" width="18" style="63" customWidth="1"/>
    <col min="10980" max="10980" width="18.42578125" style="63" bestFit="1" customWidth="1"/>
    <col min="10981" max="10981" width="16.7109375" style="63" bestFit="1" customWidth="1"/>
    <col min="10982" max="10982" width="19.5703125" style="63" customWidth="1"/>
    <col min="10983" max="10983" width="17.7109375" style="63" bestFit="1" customWidth="1"/>
    <col min="10984" max="10984" width="9.28515625" style="63" customWidth="1"/>
    <col min="10985" max="10985" width="20.7109375" style="63" bestFit="1" customWidth="1"/>
    <col min="10986" max="10986" width="26.28515625" style="63" customWidth="1"/>
    <col min="10987" max="10987" width="11.7109375" style="63" bestFit="1" customWidth="1"/>
    <col min="10988" max="10988" width="6.28515625" style="63" customWidth="1"/>
    <col min="10989" max="10989" width="8.42578125" style="63" customWidth="1"/>
    <col min="10990" max="10990" width="18.42578125" style="63" bestFit="1" customWidth="1"/>
    <col min="10991" max="10991" width="52.42578125" style="63"/>
    <col min="10992" max="10992" width="19.42578125" style="63" customWidth="1"/>
    <col min="10993" max="10994" width="23.7109375" style="63" customWidth="1"/>
    <col min="10995" max="10995" width="22" style="63" customWidth="1"/>
    <col min="10996" max="10996" width="12.42578125" style="63" customWidth="1"/>
    <col min="10997" max="10997" width="15.7109375" style="63" customWidth="1"/>
    <col min="10998" max="10998" width="13.28515625" style="63" customWidth="1"/>
    <col min="10999" max="10999" width="52.42578125" style="63"/>
    <col min="11000" max="11000" width="15.7109375" style="63" customWidth="1"/>
    <col min="11001" max="11001" width="13.7109375" style="63" customWidth="1"/>
    <col min="11002" max="11005" width="52.42578125" style="63"/>
    <col min="11006" max="11006" width="14.28515625" style="63" customWidth="1"/>
    <col min="11007" max="11007" width="12.42578125" style="63" customWidth="1"/>
    <col min="11008" max="11008" width="19.7109375" style="63" customWidth="1"/>
    <col min="11009" max="11009" width="17.42578125" style="63" customWidth="1"/>
    <col min="11010" max="11010" width="11.7109375" style="63" customWidth="1"/>
    <col min="11011" max="11011" width="10.5703125" style="63" customWidth="1"/>
    <col min="11012" max="11012" width="11.28515625" style="63" customWidth="1"/>
    <col min="11013" max="11015" width="52.42578125" style="63"/>
    <col min="11016" max="11017" width="52.42578125" style="63" customWidth="1"/>
    <col min="11018" max="11018" width="32.7109375" style="63" customWidth="1"/>
    <col min="11019" max="11019" width="22.5703125" style="63" customWidth="1"/>
    <col min="11020" max="11212" width="52.42578125" style="63"/>
    <col min="11213" max="11213" width="25.5703125" style="63" customWidth="1"/>
    <col min="11214" max="11214" width="12.5703125" style="63" customWidth="1"/>
    <col min="11215" max="11216" width="15.28515625" style="63" customWidth="1"/>
    <col min="11217" max="11217" width="28" style="63" bestFit="1" customWidth="1"/>
    <col min="11218" max="11218" width="21.42578125" style="63" bestFit="1" customWidth="1"/>
    <col min="11219" max="11219" width="35.5703125" style="63" bestFit="1" customWidth="1"/>
    <col min="11220" max="11220" width="35.28515625" style="63" customWidth="1"/>
    <col min="11221" max="11221" width="19.7109375" style="63" bestFit="1" customWidth="1"/>
    <col min="11222" max="11222" width="69.5703125" style="63" customWidth="1"/>
    <col min="11223" max="11223" width="14.7109375" style="63" bestFit="1" customWidth="1"/>
    <col min="11224" max="11224" width="23.28515625" style="63" bestFit="1" customWidth="1"/>
    <col min="11225" max="11225" width="24.7109375" style="63" customWidth="1"/>
    <col min="11226" max="11226" width="19.5703125" style="63" bestFit="1" customWidth="1"/>
    <col min="11227" max="11227" width="47.7109375" style="63" bestFit="1" customWidth="1"/>
    <col min="11228" max="11228" width="8.7109375" style="63" bestFit="1" customWidth="1"/>
    <col min="11229" max="11229" width="14" style="63" bestFit="1" customWidth="1"/>
    <col min="11230" max="11230" width="35.5703125" style="63" bestFit="1" customWidth="1"/>
    <col min="11231" max="11231" width="17.42578125" style="63" bestFit="1" customWidth="1"/>
    <col min="11232" max="11232" width="10.42578125" style="63" bestFit="1" customWidth="1"/>
    <col min="11233" max="11233" width="14.28515625" style="63" bestFit="1" customWidth="1"/>
    <col min="11234" max="11234" width="24.28515625" style="63" bestFit="1" customWidth="1"/>
    <col min="11235" max="11235" width="18" style="63" customWidth="1"/>
    <col min="11236" max="11236" width="18.42578125" style="63" bestFit="1" customWidth="1"/>
    <col min="11237" max="11237" width="16.7109375" style="63" bestFit="1" customWidth="1"/>
    <col min="11238" max="11238" width="19.5703125" style="63" customWidth="1"/>
    <col min="11239" max="11239" width="17.7109375" style="63" bestFit="1" customWidth="1"/>
    <col min="11240" max="11240" width="9.28515625" style="63" customWidth="1"/>
    <col min="11241" max="11241" width="20.7109375" style="63" bestFit="1" customWidth="1"/>
    <col min="11242" max="11242" width="26.28515625" style="63" customWidth="1"/>
    <col min="11243" max="11243" width="11.7109375" style="63" bestFit="1" customWidth="1"/>
    <col min="11244" max="11244" width="6.28515625" style="63" customWidth="1"/>
    <col min="11245" max="11245" width="8.42578125" style="63" customWidth="1"/>
    <col min="11246" max="11246" width="18.42578125" style="63" bestFit="1" customWidth="1"/>
    <col min="11247" max="11247" width="52.42578125" style="63"/>
    <col min="11248" max="11248" width="19.42578125" style="63" customWidth="1"/>
    <col min="11249" max="11250" width="23.7109375" style="63" customWidth="1"/>
    <col min="11251" max="11251" width="22" style="63" customWidth="1"/>
    <col min="11252" max="11252" width="12.42578125" style="63" customWidth="1"/>
    <col min="11253" max="11253" width="15.7109375" style="63" customWidth="1"/>
    <col min="11254" max="11254" width="13.28515625" style="63" customWidth="1"/>
    <col min="11255" max="11255" width="52.42578125" style="63"/>
    <col min="11256" max="11256" width="15.7109375" style="63" customWidth="1"/>
    <col min="11257" max="11257" width="13.7109375" style="63" customWidth="1"/>
    <col min="11258" max="11261" width="52.42578125" style="63"/>
    <col min="11262" max="11262" width="14.28515625" style="63" customWidth="1"/>
    <col min="11263" max="11263" width="12.42578125" style="63" customWidth="1"/>
    <col min="11264" max="11264" width="19.7109375" style="63" customWidth="1"/>
    <col min="11265" max="11265" width="17.42578125" style="63" customWidth="1"/>
    <col min="11266" max="11266" width="11.7109375" style="63" customWidth="1"/>
    <col min="11267" max="11267" width="10.5703125" style="63" customWidth="1"/>
    <col min="11268" max="11268" width="11.28515625" style="63" customWidth="1"/>
    <col min="11269" max="11271" width="52.42578125" style="63"/>
    <col min="11272" max="11273" width="52.42578125" style="63" customWidth="1"/>
    <col min="11274" max="11274" width="32.7109375" style="63" customWidth="1"/>
    <col min="11275" max="11275" width="22.5703125" style="63" customWidth="1"/>
    <col min="11276" max="11468" width="52.42578125" style="63"/>
    <col min="11469" max="11469" width="25.5703125" style="63" customWidth="1"/>
    <col min="11470" max="11470" width="12.5703125" style="63" customWidth="1"/>
    <col min="11471" max="11472" width="15.28515625" style="63" customWidth="1"/>
    <col min="11473" max="11473" width="28" style="63" bestFit="1" customWidth="1"/>
    <col min="11474" max="11474" width="21.42578125" style="63" bestFit="1" customWidth="1"/>
    <col min="11475" max="11475" width="35.5703125" style="63" bestFit="1" customWidth="1"/>
    <col min="11476" max="11476" width="35.28515625" style="63" customWidth="1"/>
    <col min="11477" max="11477" width="19.7109375" style="63" bestFit="1" customWidth="1"/>
    <col min="11478" max="11478" width="69.5703125" style="63" customWidth="1"/>
    <col min="11479" max="11479" width="14.7109375" style="63" bestFit="1" customWidth="1"/>
    <col min="11480" max="11480" width="23.28515625" style="63" bestFit="1" customWidth="1"/>
    <col min="11481" max="11481" width="24.7109375" style="63" customWidth="1"/>
    <col min="11482" max="11482" width="19.5703125" style="63" bestFit="1" customWidth="1"/>
    <col min="11483" max="11483" width="47.7109375" style="63" bestFit="1" customWidth="1"/>
    <col min="11484" max="11484" width="8.7109375" style="63" bestFit="1" customWidth="1"/>
    <col min="11485" max="11485" width="14" style="63" bestFit="1" customWidth="1"/>
    <col min="11486" max="11486" width="35.5703125" style="63" bestFit="1" customWidth="1"/>
    <col min="11487" max="11487" width="17.42578125" style="63" bestFit="1" customWidth="1"/>
    <col min="11488" max="11488" width="10.42578125" style="63" bestFit="1" customWidth="1"/>
    <col min="11489" max="11489" width="14.28515625" style="63" bestFit="1" customWidth="1"/>
    <col min="11490" max="11490" width="24.28515625" style="63" bestFit="1" customWidth="1"/>
    <col min="11491" max="11491" width="18" style="63" customWidth="1"/>
    <col min="11492" max="11492" width="18.42578125" style="63" bestFit="1" customWidth="1"/>
    <col min="11493" max="11493" width="16.7109375" style="63" bestFit="1" customWidth="1"/>
    <col min="11494" max="11494" width="19.5703125" style="63" customWidth="1"/>
    <col min="11495" max="11495" width="17.7109375" style="63" bestFit="1" customWidth="1"/>
    <col min="11496" max="11496" width="9.28515625" style="63" customWidth="1"/>
    <col min="11497" max="11497" width="20.7109375" style="63" bestFit="1" customWidth="1"/>
    <col min="11498" max="11498" width="26.28515625" style="63" customWidth="1"/>
    <col min="11499" max="11499" width="11.7109375" style="63" bestFit="1" customWidth="1"/>
    <col min="11500" max="11500" width="6.28515625" style="63" customWidth="1"/>
    <col min="11501" max="11501" width="8.42578125" style="63" customWidth="1"/>
    <col min="11502" max="11502" width="18.42578125" style="63" bestFit="1" customWidth="1"/>
    <col min="11503" max="11503" width="52.42578125" style="63"/>
    <col min="11504" max="11504" width="19.42578125" style="63" customWidth="1"/>
    <col min="11505" max="11506" width="23.7109375" style="63" customWidth="1"/>
    <col min="11507" max="11507" width="22" style="63" customWidth="1"/>
    <col min="11508" max="11508" width="12.42578125" style="63" customWidth="1"/>
    <col min="11509" max="11509" width="15.7109375" style="63" customWidth="1"/>
    <col min="11510" max="11510" width="13.28515625" style="63" customWidth="1"/>
    <col min="11511" max="11511" width="52.42578125" style="63"/>
    <col min="11512" max="11512" width="15.7109375" style="63" customWidth="1"/>
    <col min="11513" max="11513" width="13.7109375" style="63" customWidth="1"/>
    <col min="11514" max="11517" width="52.42578125" style="63"/>
    <col min="11518" max="11518" width="14.28515625" style="63" customWidth="1"/>
    <col min="11519" max="11519" width="12.42578125" style="63" customWidth="1"/>
    <col min="11520" max="11520" width="19.7109375" style="63" customWidth="1"/>
    <col min="11521" max="11521" width="17.42578125" style="63" customWidth="1"/>
    <col min="11522" max="11522" width="11.7109375" style="63" customWidth="1"/>
    <col min="11523" max="11523" width="10.5703125" style="63" customWidth="1"/>
    <col min="11524" max="11524" width="11.28515625" style="63" customWidth="1"/>
    <col min="11525" max="11527" width="52.42578125" style="63"/>
    <col min="11528" max="11529" width="52.42578125" style="63" customWidth="1"/>
    <col min="11530" max="11530" width="32.7109375" style="63" customWidth="1"/>
    <col min="11531" max="11531" width="22.5703125" style="63" customWidth="1"/>
    <col min="11532" max="11724" width="52.42578125" style="63"/>
    <col min="11725" max="11725" width="25.5703125" style="63" customWidth="1"/>
    <col min="11726" max="11726" width="12.5703125" style="63" customWidth="1"/>
    <col min="11727" max="11728" width="15.28515625" style="63" customWidth="1"/>
    <col min="11729" max="11729" width="28" style="63" bestFit="1" customWidth="1"/>
    <col min="11730" max="11730" width="21.42578125" style="63" bestFit="1" customWidth="1"/>
    <col min="11731" max="11731" width="35.5703125" style="63" bestFit="1" customWidth="1"/>
    <col min="11732" max="11732" width="35.28515625" style="63" customWidth="1"/>
    <col min="11733" max="11733" width="19.7109375" style="63" bestFit="1" customWidth="1"/>
    <col min="11734" max="11734" width="69.5703125" style="63" customWidth="1"/>
    <col min="11735" max="11735" width="14.7109375" style="63" bestFit="1" customWidth="1"/>
    <col min="11736" max="11736" width="23.28515625" style="63" bestFit="1" customWidth="1"/>
    <col min="11737" max="11737" width="24.7109375" style="63" customWidth="1"/>
    <col min="11738" max="11738" width="19.5703125" style="63" bestFit="1" customWidth="1"/>
    <col min="11739" max="11739" width="47.7109375" style="63" bestFit="1" customWidth="1"/>
    <col min="11740" max="11740" width="8.7109375" style="63" bestFit="1" customWidth="1"/>
    <col min="11741" max="11741" width="14" style="63" bestFit="1" customWidth="1"/>
    <col min="11742" max="11742" width="35.5703125" style="63" bestFit="1" customWidth="1"/>
    <col min="11743" max="11743" width="17.42578125" style="63" bestFit="1" customWidth="1"/>
    <col min="11744" max="11744" width="10.42578125" style="63" bestFit="1" customWidth="1"/>
    <col min="11745" max="11745" width="14.28515625" style="63" bestFit="1" customWidth="1"/>
    <col min="11746" max="11746" width="24.28515625" style="63" bestFit="1" customWidth="1"/>
    <col min="11747" max="11747" width="18" style="63" customWidth="1"/>
    <col min="11748" max="11748" width="18.42578125" style="63" bestFit="1" customWidth="1"/>
    <col min="11749" max="11749" width="16.7109375" style="63" bestFit="1" customWidth="1"/>
    <col min="11750" max="11750" width="19.5703125" style="63" customWidth="1"/>
    <col min="11751" max="11751" width="17.7109375" style="63" bestFit="1" customWidth="1"/>
    <col min="11752" max="11752" width="9.28515625" style="63" customWidth="1"/>
    <col min="11753" max="11753" width="20.7109375" style="63" bestFit="1" customWidth="1"/>
    <col min="11754" max="11754" width="26.28515625" style="63" customWidth="1"/>
    <col min="11755" max="11755" width="11.7109375" style="63" bestFit="1" customWidth="1"/>
    <col min="11756" max="11756" width="6.28515625" style="63" customWidth="1"/>
    <col min="11757" max="11757" width="8.42578125" style="63" customWidth="1"/>
    <col min="11758" max="11758" width="18.42578125" style="63" bestFit="1" customWidth="1"/>
    <col min="11759" max="11759" width="52.42578125" style="63"/>
    <col min="11760" max="11760" width="19.42578125" style="63" customWidth="1"/>
    <col min="11761" max="11762" width="23.7109375" style="63" customWidth="1"/>
    <col min="11763" max="11763" width="22" style="63" customWidth="1"/>
    <col min="11764" max="11764" width="12.42578125" style="63" customWidth="1"/>
    <col min="11765" max="11765" width="15.7109375" style="63" customWidth="1"/>
    <col min="11766" max="11766" width="13.28515625" style="63" customWidth="1"/>
    <col min="11767" max="11767" width="52.42578125" style="63"/>
    <col min="11768" max="11768" width="15.7109375" style="63" customWidth="1"/>
    <col min="11769" max="11769" width="13.7109375" style="63" customWidth="1"/>
    <col min="11770" max="11773" width="52.42578125" style="63"/>
    <col min="11774" max="11774" width="14.28515625" style="63" customWidth="1"/>
    <col min="11775" max="11775" width="12.42578125" style="63" customWidth="1"/>
    <col min="11776" max="11776" width="19.7109375" style="63" customWidth="1"/>
    <col min="11777" max="11777" width="17.42578125" style="63" customWidth="1"/>
    <col min="11778" max="11778" width="11.7109375" style="63" customWidth="1"/>
    <col min="11779" max="11779" width="10.5703125" style="63" customWidth="1"/>
    <col min="11780" max="11780" width="11.28515625" style="63" customWidth="1"/>
    <col min="11781" max="11783" width="52.42578125" style="63"/>
    <col min="11784" max="11785" width="52.42578125" style="63" customWidth="1"/>
    <col min="11786" max="11786" width="32.7109375" style="63" customWidth="1"/>
    <col min="11787" max="11787" width="22.5703125" style="63" customWidth="1"/>
    <col min="11788" max="11980" width="52.42578125" style="63"/>
    <col min="11981" max="11981" width="25.5703125" style="63" customWidth="1"/>
    <col min="11982" max="11982" width="12.5703125" style="63" customWidth="1"/>
    <col min="11983" max="11984" width="15.28515625" style="63" customWidth="1"/>
    <col min="11985" max="11985" width="28" style="63" bestFit="1" customWidth="1"/>
    <col min="11986" max="11986" width="21.42578125" style="63" bestFit="1" customWidth="1"/>
    <col min="11987" max="11987" width="35.5703125" style="63" bestFit="1" customWidth="1"/>
    <col min="11988" max="11988" width="35.28515625" style="63" customWidth="1"/>
    <col min="11989" max="11989" width="19.7109375" style="63" bestFit="1" customWidth="1"/>
    <col min="11990" max="11990" width="69.5703125" style="63" customWidth="1"/>
    <col min="11991" max="11991" width="14.7109375" style="63" bestFit="1" customWidth="1"/>
    <col min="11992" max="11992" width="23.28515625" style="63" bestFit="1" customWidth="1"/>
    <col min="11993" max="11993" width="24.7109375" style="63" customWidth="1"/>
    <col min="11994" max="11994" width="19.5703125" style="63" bestFit="1" customWidth="1"/>
    <col min="11995" max="11995" width="47.7109375" style="63" bestFit="1" customWidth="1"/>
    <col min="11996" max="11996" width="8.7109375" style="63" bestFit="1" customWidth="1"/>
    <col min="11997" max="11997" width="14" style="63" bestFit="1" customWidth="1"/>
    <col min="11998" max="11998" width="35.5703125" style="63" bestFit="1" customWidth="1"/>
    <col min="11999" max="11999" width="17.42578125" style="63" bestFit="1" customWidth="1"/>
    <col min="12000" max="12000" width="10.42578125" style="63" bestFit="1" customWidth="1"/>
    <col min="12001" max="12001" width="14.28515625" style="63" bestFit="1" customWidth="1"/>
    <col min="12002" max="12002" width="24.28515625" style="63" bestFit="1" customWidth="1"/>
    <col min="12003" max="12003" width="18" style="63" customWidth="1"/>
    <col min="12004" max="12004" width="18.42578125" style="63" bestFit="1" customWidth="1"/>
    <col min="12005" max="12005" width="16.7109375" style="63" bestFit="1" customWidth="1"/>
    <col min="12006" max="12006" width="19.5703125" style="63" customWidth="1"/>
    <col min="12007" max="12007" width="17.7109375" style="63" bestFit="1" customWidth="1"/>
    <col min="12008" max="12008" width="9.28515625" style="63" customWidth="1"/>
    <col min="12009" max="12009" width="20.7109375" style="63" bestFit="1" customWidth="1"/>
    <col min="12010" max="12010" width="26.28515625" style="63" customWidth="1"/>
    <col min="12011" max="12011" width="11.7109375" style="63" bestFit="1" customWidth="1"/>
    <col min="12012" max="12012" width="6.28515625" style="63" customWidth="1"/>
    <col min="12013" max="12013" width="8.42578125" style="63" customWidth="1"/>
    <col min="12014" max="12014" width="18.42578125" style="63" bestFit="1" customWidth="1"/>
    <col min="12015" max="12015" width="52.42578125" style="63"/>
    <col min="12016" max="12016" width="19.42578125" style="63" customWidth="1"/>
    <col min="12017" max="12018" width="23.7109375" style="63" customWidth="1"/>
    <col min="12019" max="12019" width="22" style="63" customWidth="1"/>
    <col min="12020" max="12020" width="12.42578125" style="63" customWidth="1"/>
    <col min="12021" max="12021" width="15.7109375" style="63" customWidth="1"/>
    <col min="12022" max="12022" width="13.28515625" style="63" customWidth="1"/>
    <col min="12023" max="12023" width="52.42578125" style="63"/>
    <col min="12024" max="12024" width="15.7109375" style="63" customWidth="1"/>
    <col min="12025" max="12025" width="13.7109375" style="63" customWidth="1"/>
    <col min="12026" max="12029" width="52.42578125" style="63"/>
    <col min="12030" max="12030" width="14.28515625" style="63" customWidth="1"/>
    <col min="12031" max="12031" width="12.42578125" style="63" customWidth="1"/>
    <col min="12032" max="12032" width="19.7109375" style="63" customWidth="1"/>
    <col min="12033" max="12033" width="17.42578125" style="63" customWidth="1"/>
    <col min="12034" max="12034" width="11.7109375" style="63" customWidth="1"/>
    <col min="12035" max="12035" width="10.5703125" style="63" customWidth="1"/>
    <col min="12036" max="12036" width="11.28515625" style="63" customWidth="1"/>
    <col min="12037" max="12039" width="52.42578125" style="63"/>
    <col min="12040" max="12041" width="52.42578125" style="63" customWidth="1"/>
    <col min="12042" max="12042" width="32.7109375" style="63" customWidth="1"/>
    <col min="12043" max="12043" width="22.5703125" style="63" customWidth="1"/>
    <col min="12044" max="12236" width="52.42578125" style="63"/>
    <col min="12237" max="12237" width="25.5703125" style="63" customWidth="1"/>
    <col min="12238" max="12238" width="12.5703125" style="63" customWidth="1"/>
    <col min="12239" max="12240" width="15.28515625" style="63" customWidth="1"/>
    <col min="12241" max="12241" width="28" style="63" bestFit="1" customWidth="1"/>
    <col min="12242" max="12242" width="21.42578125" style="63" bestFit="1" customWidth="1"/>
    <col min="12243" max="12243" width="35.5703125" style="63" bestFit="1" customWidth="1"/>
    <col min="12244" max="12244" width="35.28515625" style="63" customWidth="1"/>
    <col min="12245" max="12245" width="19.7109375" style="63" bestFit="1" customWidth="1"/>
    <col min="12246" max="12246" width="69.5703125" style="63" customWidth="1"/>
    <col min="12247" max="12247" width="14.7109375" style="63" bestFit="1" customWidth="1"/>
    <col min="12248" max="12248" width="23.28515625" style="63" bestFit="1" customWidth="1"/>
    <col min="12249" max="12249" width="24.7109375" style="63" customWidth="1"/>
    <col min="12250" max="12250" width="19.5703125" style="63" bestFit="1" customWidth="1"/>
    <col min="12251" max="12251" width="47.7109375" style="63" bestFit="1" customWidth="1"/>
    <col min="12252" max="12252" width="8.7109375" style="63" bestFit="1" customWidth="1"/>
    <col min="12253" max="12253" width="14" style="63" bestFit="1" customWidth="1"/>
    <col min="12254" max="12254" width="35.5703125" style="63" bestFit="1" customWidth="1"/>
    <col min="12255" max="12255" width="17.42578125" style="63" bestFit="1" customWidth="1"/>
    <col min="12256" max="12256" width="10.42578125" style="63" bestFit="1" customWidth="1"/>
    <col min="12257" max="12257" width="14.28515625" style="63" bestFit="1" customWidth="1"/>
    <col min="12258" max="12258" width="24.28515625" style="63" bestFit="1" customWidth="1"/>
    <col min="12259" max="12259" width="18" style="63" customWidth="1"/>
    <col min="12260" max="12260" width="18.42578125" style="63" bestFit="1" customWidth="1"/>
    <col min="12261" max="12261" width="16.7109375" style="63" bestFit="1" customWidth="1"/>
    <col min="12262" max="12262" width="19.5703125" style="63" customWidth="1"/>
    <col min="12263" max="12263" width="17.7109375" style="63" bestFit="1" customWidth="1"/>
    <col min="12264" max="12264" width="9.28515625" style="63" customWidth="1"/>
    <col min="12265" max="12265" width="20.7109375" style="63" bestFit="1" customWidth="1"/>
    <col min="12266" max="12266" width="26.28515625" style="63" customWidth="1"/>
    <col min="12267" max="12267" width="11.7109375" style="63" bestFit="1" customWidth="1"/>
    <col min="12268" max="12268" width="6.28515625" style="63" customWidth="1"/>
    <col min="12269" max="12269" width="8.42578125" style="63" customWidth="1"/>
    <col min="12270" max="12270" width="18.42578125" style="63" bestFit="1" customWidth="1"/>
    <col min="12271" max="12271" width="52.42578125" style="63"/>
    <col min="12272" max="12272" width="19.42578125" style="63" customWidth="1"/>
    <col min="12273" max="12274" width="23.7109375" style="63" customWidth="1"/>
    <col min="12275" max="12275" width="22" style="63" customWidth="1"/>
    <col min="12276" max="12276" width="12.42578125" style="63" customWidth="1"/>
    <col min="12277" max="12277" width="15.7109375" style="63" customWidth="1"/>
    <col min="12278" max="12278" width="13.28515625" style="63" customWidth="1"/>
    <col min="12279" max="12279" width="52.42578125" style="63"/>
    <col min="12280" max="12280" width="15.7109375" style="63" customWidth="1"/>
    <col min="12281" max="12281" width="13.7109375" style="63" customWidth="1"/>
    <col min="12282" max="12285" width="52.42578125" style="63"/>
    <col min="12286" max="12286" width="14.28515625" style="63" customWidth="1"/>
    <col min="12287" max="12287" width="12.42578125" style="63" customWidth="1"/>
    <col min="12288" max="12288" width="19.7109375" style="63" customWidth="1"/>
    <col min="12289" max="12289" width="17.42578125" style="63" customWidth="1"/>
    <col min="12290" max="12290" width="11.7109375" style="63" customWidth="1"/>
    <col min="12291" max="12291" width="10.5703125" style="63" customWidth="1"/>
    <col min="12292" max="12292" width="11.28515625" style="63" customWidth="1"/>
    <col min="12293" max="12295" width="52.42578125" style="63"/>
    <col min="12296" max="12297" width="52.42578125" style="63" customWidth="1"/>
    <col min="12298" max="12298" width="32.7109375" style="63" customWidth="1"/>
    <col min="12299" max="12299" width="22.5703125" style="63" customWidth="1"/>
    <col min="12300" max="12492" width="52.42578125" style="63"/>
    <col min="12493" max="12493" width="25.5703125" style="63" customWidth="1"/>
    <col min="12494" max="12494" width="12.5703125" style="63" customWidth="1"/>
    <col min="12495" max="12496" width="15.28515625" style="63" customWidth="1"/>
    <col min="12497" max="12497" width="28" style="63" bestFit="1" customWidth="1"/>
    <col min="12498" max="12498" width="21.42578125" style="63" bestFit="1" customWidth="1"/>
    <col min="12499" max="12499" width="35.5703125" style="63" bestFit="1" customWidth="1"/>
    <col min="12500" max="12500" width="35.28515625" style="63" customWidth="1"/>
    <col min="12501" max="12501" width="19.7109375" style="63" bestFit="1" customWidth="1"/>
    <col min="12502" max="12502" width="69.5703125" style="63" customWidth="1"/>
    <col min="12503" max="12503" width="14.7109375" style="63" bestFit="1" customWidth="1"/>
    <col min="12504" max="12504" width="23.28515625" style="63" bestFit="1" customWidth="1"/>
    <col min="12505" max="12505" width="24.7109375" style="63" customWidth="1"/>
    <col min="12506" max="12506" width="19.5703125" style="63" bestFit="1" customWidth="1"/>
    <col min="12507" max="12507" width="47.7109375" style="63" bestFit="1" customWidth="1"/>
    <col min="12508" max="12508" width="8.7109375" style="63" bestFit="1" customWidth="1"/>
    <col min="12509" max="12509" width="14" style="63" bestFit="1" customWidth="1"/>
    <col min="12510" max="12510" width="35.5703125" style="63" bestFit="1" customWidth="1"/>
    <col min="12511" max="12511" width="17.42578125" style="63" bestFit="1" customWidth="1"/>
    <col min="12512" max="12512" width="10.42578125" style="63" bestFit="1" customWidth="1"/>
    <col min="12513" max="12513" width="14.28515625" style="63" bestFit="1" customWidth="1"/>
    <col min="12514" max="12514" width="24.28515625" style="63" bestFit="1" customWidth="1"/>
    <col min="12515" max="12515" width="18" style="63" customWidth="1"/>
    <col min="12516" max="12516" width="18.42578125" style="63" bestFit="1" customWidth="1"/>
    <col min="12517" max="12517" width="16.7109375" style="63" bestFit="1" customWidth="1"/>
    <col min="12518" max="12518" width="19.5703125" style="63" customWidth="1"/>
    <col min="12519" max="12519" width="17.7109375" style="63" bestFit="1" customWidth="1"/>
    <col min="12520" max="12520" width="9.28515625" style="63" customWidth="1"/>
    <col min="12521" max="12521" width="20.7109375" style="63" bestFit="1" customWidth="1"/>
    <col min="12522" max="12522" width="26.28515625" style="63" customWidth="1"/>
    <col min="12523" max="12523" width="11.7109375" style="63" bestFit="1" customWidth="1"/>
    <col min="12524" max="12524" width="6.28515625" style="63" customWidth="1"/>
    <col min="12525" max="12525" width="8.42578125" style="63" customWidth="1"/>
    <col min="12526" max="12526" width="18.42578125" style="63" bestFit="1" customWidth="1"/>
    <col min="12527" max="12527" width="52.42578125" style="63"/>
    <col min="12528" max="12528" width="19.42578125" style="63" customWidth="1"/>
    <col min="12529" max="12530" width="23.7109375" style="63" customWidth="1"/>
    <col min="12531" max="12531" width="22" style="63" customWidth="1"/>
    <col min="12532" max="12532" width="12.42578125" style="63" customWidth="1"/>
    <col min="12533" max="12533" width="15.7109375" style="63" customWidth="1"/>
    <col min="12534" max="12534" width="13.28515625" style="63" customWidth="1"/>
    <col min="12535" max="12535" width="52.42578125" style="63"/>
    <col min="12536" max="12536" width="15.7109375" style="63" customWidth="1"/>
    <col min="12537" max="12537" width="13.7109375" style="63" customWidth="1"/>
    <col min="12538" max="12541" width="52.42578125" style="63"/>
    <col min="12542" max="12542" width="14.28515625" style="63" customWidth="1"/>
    <col min="12543" max="12543" width="12.42578125" style="63" customWidth="1"/>
    <col min="12544" max="12544" width="19.7109375" style="63" customWidth="1"/>
    <col min="12545" max="12545" width="17.42578125" style="63" customWidth="1"/>
    <col min="12546" max="12546" width="11.7109375" style="63" customWidth="1"/>
    <col min="12547" max="12547" width="10.5703125" style="63" customWidth="1"/>
    <col min="12548" max="12548" width="11.28515625" style="63" customWidth="1"/>
    <col min="12549" max="12551" width="52.42578125" style="63"/>
    <col min="12552" max="12553" width="52.42578125" style="63" customWidth="1"/>
    <col min="12554" max="12554" width="32.7109375" style="63" customWidth="1"/>
    <col min="12555" max="12555" width="22.5703125" style="63" customWidth="1"/>
    <col min="12556" max="12748" width="52.42578125" style="63"/>
    <col min="12749" max="12749" width="25.5703125" style="63" customWidth="1"/>
    <col min="12750" max="12750" width="12.5703125" style="63" customWidth="1"/>
    <col min="12751" max="12752" width="15.28515625" style="63" customWidth="1"/>
    <col min="12753" max="12753" width="28" style="63" bestFit="1" customWidth="1"/>
    <col min="12754" max="12754" width="21.42578125" style="63" bestFit="1" customWidth="1"/>
    <col min="12755" max="12755" width="35.5703125" style="63" bestFit="1" customWidth="1"/>
    <col min="12756" max="12756" width="35.28515625" style="63" customWidth="1"/>
    <col min="12757" max="12757" width="19.7109375" style="63" bestFit="1" customWidth="1"/>
    <col min="12758" max="12758" width="69.5703125" style="63" customWidth="1"/>
    <col min="12759" max="12759" width="14.7109375" style="63" bestFit="1" customWidth="1"/>
    <col min="12760" max="12760" width="23.28515625" style="63" bestFit="1" customWidth="1"/>
    <col min="12761" max="12761" width="24.7109375" style="63" customWidth="1"/>
    <col min="12762" max="12762" width="19.5703125" style="63" bestFit="1" customWidth="1"/>
    <col min="12763" max="12763" width="47.7109375" style="63" bestFit="1" customWidth="1"/>
    <col min="12764" max="12764" width="8.7109375" style="63" bestFit="1" customWidth="1"/>
    <col min="12765" max="12765" width="14" style="63" bestFit="1" customWidth="1"/>
    <col min="12766" max="12766" width="35.5703125" style="63" bestFit="1" customWidth="1"/>
    <col min="12767" max="12767" width="17.42578125" style="63" bestFit="1" customWidth="1"/>
    <col min="12768" max="12768" width="10.42578125" style="63" bestFit="1" customWidth="1"/>
    <col min="12769" max="12769" width="14.28515625" style="63" bestFit="1" customWidth="1"/>
    <col min="12770" max="12770" width="24.28515625" style="63" bestFit="1" customWidth="1"/>
    <col min="12771" max="12771" width="18" style="63" customWidth="1"/>
    <col min="12772" max="12772" width="18.42578125" style="63" bestFit="1" customWidth="1"/>
    <col min="12773" max="12773" width="16.7109375" style="63" bestFit="1" customWidth="1"/>
    <col min="12774" max="12774" width="19.5703125" style="63" customWidth="1"/>
    <col min="12775" max="12775" width="17.7109375" style="63" bestFit="1" customWidth="1"/>
    <col min="12776" max="12776" width="9.28515625" style="63" customWidth="1"/>
    <col min="12777" max="12777" width="20.7109375" style="63" bestFit="1" customWidth="1"/>
    <col min="12778" max="12778" width="26.28515625" style="63" customWidth="1"/>
    <col min="12779" max="12779" width="11.7109375" style="63" bestFit="1" customWidth="1"/>
    <col min="12780" max="12780" width="6.28515625" style="63" customWidth="1"/>
    <col min="12781" max="12781" width="8.42578125" style="63" customWidth="1"/>
    <col min="12782" max="12782" width="18.42578125" style="63" bestFit="1" customWidth="1"/>
    <col min="12783" max="12783" width="52.42578125" style="63"/>
    <col min="12784" max="12784" width="19.42578125" style="63" customWidth="1"/>
    <col min="12785" max="12786" width="23.7109375" style="63" customWidth="1"/>
    <col min="12787" max="12787" width="22" style="63" customWidth="1"/>
    <col min="12788" max="12788" width="12.42578125" style="63" customWidth="1"/>
    <col min="12789" max="12789" width="15.7109375" style="63" customWidth="1"/>
    <col min="12790" max="12790" width="13.28515625" style="63" customWidth="1"/>
    <col min="12791" max="12791" width="52.42578125" style="63"/>
    <col min="12792" max="12792" width="15.7109375" style="63" customWidth="1"/>
    <col min="12793" max="12793" width="13.7109375" style="63" customWidth="1"/>
    <col min="12794" max="12797" width="52.42578125" style="63"/>
    <col min="12798" max="12798" width="14.28515625" style="63" customWidth="1"/>
    <col min="12799" max="12799" width="12.42578125" style="63" customWidth="1"/>
    <col min="12800" max="12800" width="19.7109375" style="63" customWidth="1"/>
    <col min="12801" max="12801" width="17.42578125" style="63" customWidth="1"/>
    <col min="12802" max="12802" width="11.7109375" style="63" customWidth="1"/>
    <col min="12803" max="12803" width="10.5703125" style="63" customWidth="1"/>
    <col min="12804" max="12804" width="11.28515625" style="63" customWidth="1"/>
    <col min="12805" max="12807" width="52.42578125" style="63"/>
    <col min="12808" max="12809" width="52.42578125" style="63" customWidth="1"/>
    <col min="12810" max="12810" width="32.7109375" style="63" customWidth="1"/>
    <col min="12811" max="12811" width="22.5703125" style="63" customWidth="1"/>
    <col min="12812" max="13004" width="52.42578125" style="63"/>
    <col min="13005" max="13005" width="25.5703125" style="63" customWidth="1"/>
    <col min="13006" max="13006" width="12.5703125" style="63" customWidth="1"/>
    <col min="13007" max="13008" width="15.28515625" style="63" customWidth="1"/>
    <col min="13009" max="13009" width="28" style="63" bestFit="1" customWidth="1"/>
    <col min="13010" max="13010" width="21.42578125" style="63" bestFit="1" customWidth="1"/>
    <col min="13011" max="13011" width="35.5703125" style="63" bestFit="1" customWidth="1"/>
    <col min="13012" max="13012" width="35.28515625" style="63" customWidth="1"/>
    <col min="13013" max="13013" width="19.7109375" style="63" bestFit="1" customWidth="1"/>
    <col min="13014" max="13014" width="69.5703125" style="63" customWidth="1"/>
    <col min="13015" max="13015" width="14.7109375" style="63" bestFit="1" customWidth="1"/>
    <col min="13016" max="13016" width="23.28515625" style="63" bestFit="1" customWidth="1"/>
    <col min="13017" max="13017" width="24.7109375" style="63" customWidth="1"/>
    <col min="13018" max="13018" width="19.5703125" style="63" bestFit="1" customWidth="1"/>
    <col min="13019" max="13019" width="47.7109375" style="63" bestFit="1" customWidth="1"/>
    <col min="13020" max="13020" width="8.7109375" style="63" bestFit="1" customWidth="1"/>
    <col min="13021" max="13021" width="14" style="63" bestFit="1" customWidth="1"/>
    <col min="13022" max="13022" width="35.5703125" style="63" bestFit="1" customWidth="1"/>
    <col min="13023" max="13023" width="17.42578125" style="63" bestFit="1" customWidth="1"/>
    <col min="13024" max="13024" width="10.42578125" style="63" bestFit="1" customWidth="1"/>
    <col min="13025" max="13025" width="14.28515625" style="63" bestFit="1" customWidth="1"/>
    <col min="13026" max="13026" width="24.28515625" style="63" bestFit="1" customWidth="1"/>
    <col min="13027" max="13027" width="18" style="63" customWidth="1"/>
    <col min="13028" max="13028" width="18.42578125" style="63" bestFit="1" customWidth="1"/>
    <col min="13029" max="13029" width="16.7109375" style="63" bestFit="1" customWidth="1"/>
    <col min="13030" max="13030" width="19.5703125" style="63" customWidth="1"/>
    <col min="13031" max="13031" width="17.7109375" style="63" bestFit="1" customWidth="1"/>
    <col min="13032" max="13032" width="9.28515625" style="63" customWidth="1"/>
    <col min="13033" max="13033" width="20.7109375" style="63" bestFit="1" customWidth="1"/>
    <col min="13034" max="13034" width="26.28515625" style="63" customWidth="1"/>
    <col min="13035" max="13035" width="11.7109375" style="63" bestFit="1" customWidth="1"/>
    <col min="13036" max="13036" width="6.28515625" style="63" customWidth="1"/>
    <col min="13037" max="13037" width="8.42578125" style="63" customWidth="1"/>
    <col min="13038" max="13038" width="18.42578125" style="63" bestFit="1" customWidth="1"/>
    <col min="13039" max="13039" width="52.42578125" style="63"/>
    <col min="13040" max="13040" width="19.42578125" style="63" customWidth="1"/>
    <col min="13041" max="13042" width="23.7109375" style="63" customWidth="1"/>
    <col min="13043" max="13043" width="22" style="63" customWidth="1"/>
    <col min="13044" max="13044" width="12.42578125" style="63" customWidth="1"/>
    <col min="13045" max="13045" width="15.7109375" style="63" customWidth="1"/>
    <col min="13046" max="13046" width="13.28515625" style="63" customWidth="1"/>
    <col min="13047" max="13047" width="52.42578125" style="63"/>
    <col min="13048" max="13048" width="15.7109375" style="63" customWidth="1"/>
    <col min="13049" max="13049" width="13.7109375" style="63" customWidth="1"/>
    <col min="13050" max="13053" width="52.42578125" style="63"/>
    <col min="13054" max="13054" width="14.28515625" style="63" customWidth="1"/>
    <col min="13055" max="13055" width="12.42578125" style="63" customWidth="1"/>
    <col min="13056" max="13056" width="19.7109375" style="63" customWidth="1"/>
    <col min="13057" max="13057" width="17.42578125" style="63" customWidth="1"/>
    <col min="13058" max="13058" width="11.7109375" style="63" customWidth="1"/>
    <col min="13059" max="13059" width="10.5703125" style="63" customWidth="1"/>
    <col min="13060" max="13060" width="11.28515625" style="63" customWidth="1"/>
    <col min="13061" max="13063" width="52.42578125" style="63"/>
    <col min="13064" max="13065" width="52.42578125" style="63" customWidth="1"/>
    <col min="13066" max="13066" width="32.7109375" style="63" customWidth="1"/>
    <col min="13067" max="13067" width="22.5703125" style="63" customWidth="1"/>
    <col min="13068" max="13260" width="52.42578125" style="63"/>
    <col min="13261" max="13261" width="25.5703125" style="63" customWidth="1"/>
    <col min="13262" max="13262" width="12.5703125" style="63" customWidth="1"/>
    <col min="13263" max="13264" width="15.28515625" style="63" customWidth="1"/>
    <col min="13265" max="13265" width="28" style="63" bestFit="1" customWidth="1"/>
    <col min="13266" max="13266" width="21.42578125" style="63" bestFit="1" customWidth="1"/>
    <col min="13267" max="13267" width="35.5703125" style="63" bestFit="1" customWidth="1"/>
    <col min="13268" max="13268" width="35.28515625" style="63" customWidth="1"/>
    <col min="13269" max="13269" width="19.7109375" style="63" bestFit="1" customWidth="1"/>
    <col min="13270" max="13270" width="69.5703125" style="63" customWidth="1"/>
    <col min="13271" max="13271" width="14.7109375" style="63" bestFit="1" customWidth="1"/>
    <col min="13272" max="13272" width="23.28515625" style="63" bestFit="1" customWidth="1"/>
    <col min="13273" max="13273" width="24.7109375" style="63" customWidth="1"/>
    <col min="13274" max="13274" width="19.5703125" style="63" bestFit="1" customWidth="1"/>
    <col min="13275" max="13275" width="47.7109375" style="63" bestFit="1" customWidth="1"/>
    <col min="13276" max="13276" width="8.7109375" style="63" bestFit="1" customWidth="1"/>
    <col min="13277" max="13277" width="14" style="63" bestFit="1" customWidth="1"/>
    <col min="13278" max="13278" width="35.5703125" style="63" bestFit="1" customWidth="1"/>
    <col min="13279" max="13279" width="17.42578125" style="63" bestFit="1" customWidth="1"/>
    <col min="13280" max="13280" width="10.42578125" style="63" bestFit="1" customWidth="1"/>
    <col min="13281" max="13281" width="14.28515625" style="63" bestFit="1" customWidth="1"/>
    <col min="13282" max="13282" width="24.28515625" style="63" bestFit="1" customWidth="1"/>
    <col min="13283" max="13283" width="18" style="63" customWidth="1"/>
    <col min="13284" max="13284" width="18.42578125" style="63" bestFit="1" customWidth="1"/>
    <col min="13285" max="13285" width="16.7109375" style="63" bestFit="1" customWidth="1"/>
    <col min="13286" max="13286" width="19.5703125" style="63" customWidth="1"/>
    <col min="13287" max="13287" width="17.7109375" style="63" bestFit="1" customWidth="1"/>
    <col min="13288" max="13288" width="9.28515625" style="63" customWidth="1"/>
    <col min="13289" max="13289" width="20.7109375" style="63" bestFit="1" customWidth="1"/>
    <col min="13290" max="13290" width="26.28515625" style="63" customWidth="1"/>
    <col min="13291" max="13291" width="11.7109375" style="63" bestFit="1" customWidth="1"/>
    <col min="13292" max="13292" width="6.28515625" style="63" customWidth="1"/>
    <col min="13293" max="13293" width="8.42578125" style="63" customWidth="1"/>
    <col min="13294" max="13294" width="18.42578125" style="63" bestFit="1" customWidth="1"/>
    <col min="13295" max="13295" width="52.42578125" style="63"/>
    <col min="13296" max="13296" width="19.42578125" style="63" customWidth="1"/>
    <col min="13297" max="13298" width="23.7109375" style="63" customWidth="1"/>
    <col min="13299" max="13299" width="22" style="63" customWidth="1"/>
    <col min="13300" max="13300" width="12.42578125" style="63" customWidth="1"/>
    <col min="13301" max="13301" width="15.7109375" style="63" customWidth="1"/>
    <col min="13302" max="13302" width="13.28515625" style="63" customWidth="1"/>
    <col min="13303" max="13303" width="52.42578125" style="63"/>
    <col min="13304" max="13304" width="15.7109375" style="63" customWidth="1"/>
    <col min="13305" max="13305" width="13.7109375" style="63" customWidth="1"/>
    <col min="13306" max="13309" width="52.42578125" style="63"/>
    <col min="13310" max="13310" width="14.28515625" style="63" customWidth="1"/>
    <col min="13311" max="13311" width="12.42578125" style="63" customWidth="1"/>
    <col min="13312" max="13312" width="19.7109375" style="63" customWidth="1"/>
    <col min="13313" max="13313" width="17.42578125" style="63" customWidth="1"/>
    <col min="13314" max="13314" width="11.7109375" style="63" customWidth="1"/>
    <col min="13315" max="13315" width="10.5703125" style="63" customWidth="1"/>
    <col min="13316" max="13316" width="11.28515625" style="63" customWidth="1"/>
    <col min="13317" max="13319" width="52.42578125" style="63"/>
    <col min="13320" max="13321" width="52.42578125" style="63" customWidth="1"/>
    <col min="13322" max="13322" width="32.7109375" style="63" customWidth="1"/>
    <col min="13323" max="13323" width="22.5703125" style="63" customWidth="1"/>
    <col min="13324" max="13516" width="52.42578125" style="63"/>
    <col min="13517" max="13517" width="25.5703125" style="63" customWidth="1"/>
    <col min="13518" max="13518" width="12.5703125" style="63" customWidth="1"/>
    <col min="13519" max="13520" width="15.28515625" style="63" customWidth="1"/>
    <col min="13521" max="13521" width="28" style="63" bestFit="1" customWidth="1"/>
    <col min="13522" max="13522" width="21.42578125" style="63" bestFit="1" customWidth="1"/>
    <col min="13523" max="13523" width="35.5703125" style="63" bestFit="1" customWidth="1"/>
    <col min="13524" max="13524" width="35.28515625" style="63" customWidth="1"/>
    <col min="13525" max="13525" width="19.7109375" style="63" bestFit="1" customWidth="1"/>
    <col min="13526" max="13526" width="69.5703125" style="63" customWidth="1"/>
    <col min="13527" max="13527" width="14.7109375" style="63" bestFit="1" customWidth="1"/>
    <col min="13528" max="13528" width="23.28515625" style="63" bestFit="1" customWidth="1"/>
    <col min="13529" max="13529" width="24.7109375" style="63" customWidth="1"/>
    <col min="13530" max="13530" width="19.5703125" style="63" bestFit="1" customWidth="1"/>
    <col min="13531" max="13531" width="47.7109375" style="63" bestFit="1" customWidth="1"/>
    <col min="13532" max="13532" width="8.7109375" style="63" bestFit="1" customWidth="1"/>
    <col min="13533" max="13533" width="14" style="63" bestFit="1" customWidth="1"/>
    <col min="13534" max="13534" width="35.5703125" style="63" bestFit="1" customWidth="1"/>
    <col min="13535" max="13535" width="17.42578125" style="63" bestFit="1" customWidth="1"/>
    <col min="13536" max="13536" width="10.42578125" style="63" bestFit="1" customWidth="1"/>
    <col min="13537" max="13537" width="14.28515625" style="63" bestFit="1" customWidth="1"/>
    <col min="13538" max="13538" width="24.28515625" style="63" bestFit="1" customWidth="1"/>
    <col min="13539" max="13539" width="18" style="63" customWidth="1"/>
    <col min="13540" max="13540" width="18.42578125" style="63" bestFit="1" customWidth="1"/>
    <col min="13541" max="13541" width="16.7109375" style="63" bestFit="1" customWidth="1"/>
    <col min="13542" max="13542" width="19.5703125" style="63" customWidth="1"/>
    <col min="13543" max="13543" width="17.7109375" style="63" bestFit="1" customWidth="1"/>
    <col min="13544" max="13544" width="9.28515625" style="63" customWidth="1"/>
    <col min="13545" max="13545" width="20.7109375" style="63" bestFit="1" customWidth="1"/>
    <col min="13546" max="13546" width="26.28515625" style="63" customWidth="1"/>
    <col min="13547" max="13547" width="11.7109375" style="63" bestFit="1" customWidth="1"/>
    <col min="13548" max="13548" width="6.28515625" style="63" customWidth="1"/>
    <col min="13549" max="13549" width="8.42578125" style="63" customWidth="1"/>
    <col min="13550" max="13550" width="18.42578125" style="63" bestFit="1" customWidth="1"/>
    <col min="13551" max="13551" width="52.42578125" style="63"/>
    <col min="13552" max="13552" width="19.42578125" style="63" customWidth="1"/>
    <col min="13553" max="13554" width="23.7109375" style="63" customWidth="1"/>
    <col min="13555" max="13555" width="22" style="63" customWidth="1"/>
    <col min="13556" max="13556" width="12.42578125" style="63" customWidth="1"/>
    <col min="13557" max="13557" width="15.7109375" style="63" customWidth="1"/>
    <col min="13558" max="13558" width="13.28515625" style="63" customWidth="1"/>
    <col min="13559" max="13559" width="52.42578125" style="63"/>
    <col min="13560" max="13560" width="15.7109375" style="63" customWidth="1"/>
    <col min="13561" max="13561" width="13.7109375" style="63" customWidth="1"/>
    <col min="13562" max="13565" width="52.42578125" style="63"/>
    <col min="13566" max="13566" width="14.28515625" style="63" customWidth="1"/>
    <col min="13567" max="13567" width="12.42578125" style="63" customWidth="1"/>
    <col min="13568" max="13568" width="19.7109375" style="63" customWidth="1"/>
    <col min="13569" max="13569" width="17.42578125" style="63" customWidth="1"/>
    <col min="13570" max="13570" width="11.7109375" style="63" customWidth="1"/>
    <col min="13571" max="13571" width="10.5703125" style="63" customWidth="1"/>
    <col min="13572" max="13572" width="11.28515625" style="63" customWidth="1"/>
    <col min="13573" max="13575" width="52.42578125" style="63"/>
    <col min="13576" max="13577" width="52.42578125" style="63" customWidth="1"/>
    <col min="13578" max="13578" width="32.7109375" style="63" customWidth="1"/>
    <col min="13579" max="13579" width="22.5703125" style="63" customWidth="1"/>
    <col min="13580" max="13772" width="52.42578125" style="63"/>
    <col min="13773" max="13773" width="25.5703125" style="63" customWidth="1"/>
    <col min="13774" max="13774" width="12.5703125" style="63" customWidth="1"/>
    <col min="13775" max="13776" width="15.28515625" style="63" customWidth="1"/>
    <col min="13777" max="13777" width="28" style="63" bestFit="1" customWidth="1"/>
    <col min="13778" max="13778" width="21.42578125" style="63" bestFit="1" customWidth="1"/>
    <col min="13779" max="13779" width="35.5703125" style="63" bestFit="1" customWidth="1"/>
    <col min="13780" max="13780" width="35.28515625" style="63" customWidth="1"/>
    <col min="13781" max="13781" width="19.7109375" style="63" bestFit="1" customWidth="1"/>
    <col min="13782" max="13782" width="69.5703125" style="63" customWidth="1"/>
    <col min="13783" max="13783" width="14.7109375" style="63" bestFit="1" customWidth="1"/>
    <col min="13784" max="13784" width="23.28515625" style="63" bestFit="1" customWidth="1"/>
    <col min="13785" max="13785" width="24.7109375" style="63" customWidth="1"/>
    <col min="13786" max="13786" width="19.5703125" style="63" bestFit="1" customWidth="1"/>
    <col min="13787" max="13787" width="47.7109375" style="63" bestFit="1" customWidth="1"/>
    <col min="13788" max="13788" width="8.7109375" style="63" bestFit="1" customWidth="1"/>
    <col min="13789" max="13789" width="14" style="63" bestFit="1" customWidth="1"/>
    <col min="13790" max="13790" width="35.5703125" style="63" bestFit="1" customWidth="1"/>
    <col min="13791" max="13791" width="17.42578125" style="63" bestFit="1" customWidth="1"/>
    <col min="13792" max="13792" width="10.42578125" style="63" bestFit="1" customWidth="1"/>
    <col min="13793" max="13793" width="14.28515625" style="63" bestFit="1" customWidth="1"/>
    <col min="13794" max="13794" width="24.28515625" style="63" bestFit="1" customWidth="1"/>
    <col min="13795" max="13795" width="18" style="63" customWidth="1"/>
    <col min="13796" max="13796" width="18.42578125" style="63" bestFit="1" customWidth="1"/>
    <col min="13797" max="13797" width="16.7109375" style="63" bestFit="1" customWidth="1"/>
    <col min="13798" max="13798" width="19.5703125" style="63" customWidth="1"/>
    <col min="13799" max="13799" width="17.7109375" style="63" bestFit="1" customWidth="1"/>
    <col min="13800" max="13800" width="9.28515625" style="63" customWidth="1"/>
    <col min="13801" max="13801" width="20.7109375" style="63" bestFit="1" customWidth="1"/>
    <col min="13802" max="13802" width="26.28515625" style="63" customWidth="1"/>
    <col min="13803" max="13803" width="11.7109375" style="63" bestFit="1" customWidth="1"/>
    <col min="13804" max="13804" width="6.28515625" style="63" customWidth="1"/>
    <col min="13805" max="13805" width="8.42578125" style="63" customWidth="1"/>
    <col min="13806" max="13806" width="18.42578125" style="63" bestFit="1" customWidth="1"/>
    <col min="13807" max="13807" width="52.42578125" style="63"/>
    <col min="13808" max="13808" width="19.42578125" style="63" customWidth="1"/>
    <col min="13809" max="13810" width="23.7109375" style="63" customWidth="1"/>
    <col min="13811" max="13811" width="22" style="63" customWidth="1"/>
    <col min="13812" max="13812" width="12.42578125" style="63" customWidth="1"/>
    <col min="13813" max="13813" width="15.7109375" style="63" customWidth="1"/>
    <col min="13814" max="13814" width="13.28515625" style="63" customWidth="1"/>
    <col min="13815" max="13815" width="52.42578125" style="63"/>
    <col min="13816" max="13816" width="15.7109375" style="63" customWidth="1"/>
    <col min="13817" max="13817" width="13.7109375" style="63" customWidth="1"/>
    <col min="13818" max="13821" width="52.42578125" style="63"/>
    <col min="13822" max="13822" width="14.28515625" style="63" customWidth="1"/>
    <col min="13823" max="13823" width="12.42578125" style="63" customWidth="1"/>
    <col min="13824" max="13824" width="19.7109375" style="63" customWidth="1"/>
    <col min="13825" max="13825" width="17.42578125" style="63" customWidth="1"/>
    <col min="13826" max="13826" width="11.7109375" style="63" customWidth="1"/>
    <col min="13827" max="13827" width="10.5703125" style="63" customWidth="1"/>
    <col min="13828" max="13828" width="11.28515625" style="63" customWidth="1"/>
    <col min="13829" max="13831" width="52.42578125" style="63"/>
    <col min="13832" max="13833" width="52.42578125" style="63" customWidth="1"/>
    <col min="13834" max="13834" width="32.7109375" style="63" customWidth="1"/>
    <col min="13835" max="13835" width="22.5703125" style="63" customWidth="1"/>
    <col min="13836" max="14028" width="52.42578125" style="63"/>
    <col min="14029" max="14029" width="25.5703125" style="63" customWidth="1"/>
    <col min="14030" max="14030" width="12.5703125" style="63" customWidth="1"/>
    <col min="14031" max="14032" width="15.28515625" style="63" customWidth="1"/>
    <col min="14033" max="14033" width="28" style="63" bestFit="1" customWidth="1"/>
    <col min="14034" max="14034" width="21.42578125" style="63" bestFit="1" customWidth="1"/>
    <col min="14035" max="14035" width="35.5703125" style="63" bestFit="1" customWidth="1"/>
    <col min="14036" max="14036" width="35.28515625" style="63" customWidth="1"/>
    <col min="14037" max="14037" width="19.7109375" style="63" bestFit="1" customWidth="1"/>
    <col min="14038" max="14038" width="69.5703125" style="63" customWidth="1"/>
    <col min="14039" max="14039" width="14.7109375" style="63" bestFit="1" customWidth="1"/>
    <col min="14040" max="14040" width="23.28515625" style="63" bestFit="1" customWidth="1"/>
    <col min="14041" max="14041" width="24.7109375" style="63" customWidth="1"/>
    <col min="14042" max="14042" width="19.5703125" style="63" bestFit="1" customWidth="1"/>
    <col min="14043" max="14043" width="47.7109375" style="63" bestFit="1" customWidth="1"/>
    <col min="14044" max="14044" width="8.7109375" style="63" bestFit="1" customWidth="1"/>
    <col min="14045" max="14045" width="14" style="63" bestFit="1" customWidth="1"/>
    <col min="14046" max="14046" width="35.5703125" style="63" bestFit="1" customWidth="1"/>
    <col min="14047" max="14047" width="17.42578125" style="63" bestFit="1" customWidth="1"/>
    <col min="14048" max="14048" width="10.42578125" style="63" bestFit="1" customWidth="1"/>
    <col min="14049" max="14049" width="14.28515625" style="63" bestFit="1" customWidth="1"/>
    <col min="14050" max="14050" width="24.28515625" style="63" bestFit="1" customWidth="1"/>
    <col min="14051" max="14051" width="18" style="63" customWidth="1"/>
    <col min="14052" max="14052" width="18.42578125" style="63" bestFit="1" customWidth="1"/>
    <col min="14053" max="14053" width="16.7109375" style="63" bestFit="1" customWidth="1"/>
    <col min="14054" max="14054" width="19.5703125" style="63" customWidth="1"/>
    <col min="14055" max="14055" width="17.7109375" style="63" bestFit="1" customWidth="1"/>
    <col min="14056" max="14056" width="9.28515625" style="63" customWidth="1"/>
    <col min="14057" max="14057" width="20.7109375" style="63" bestFit="1" customWidth="1"/>
    <col min="14058" max="14058" width="26.28515625" style="63" customWidth="1"/>
    <col min="14059" max="14059" width="11.7109375" style="63" bestFit="1" customWidth="1"/>
    <col min="14060" max="14060" width="6.28515625" style="63" customWidth="1"/>
    <col min="14061" max="14061" width="8.42578125" style="63" customWidth="1"/>
    <col min="14062" max="14062" width="18.42578125" style="63" bestFit="1" customWidth="1"/>
    <col min="14063" max="14063" width="52.42578125" style="63"/>
    <col min="14064" max="14064" width="19.42578125" style="63" customWidth="1"/>
    <col min="14065" max="14066" width="23.7109375" style="63" customWidth="1"/>
    <col min="14067" max="14067" width="22" style="63" customWidth="1"/>
    <col min="14068" max="14068" width="12.42578125" style="63" customWidth="1"/>
    <col min="14069" max="14069" width="15.7109375" style="63" customWidth="1"/>
    <col min="14070" max="14070" width="13.28515625" style="63" customWidth="1"/>
    <col min="14071" max="14071" width="52.42578125" style="63"/>
    <col min="14072" max="14072" width="15.7109375" style="63" customWidth="1"/>
    <col min="14073" max="14073" width="13.7109375" style="63" customWidth="1"/>
    <col min="14074" max="14077" width="52.42578125" style="63"/>
    <col min="14078" max="14078" width="14.28515625" style="63" customWidth="1"/>
    <col min="14079" max="14079" width="12.42578125" style="63" customWidth="1"/>
    <col min="14080" max="14080" width="19.7109375" style="63" customWidth="1"/>
    <col min="14081" max="14081" width="17.42578125" style="63" customWidth="1"/>
    <col min="14082" max="14082" width="11.7109375" style="63" customWidth="1"/>
    <col min="14083" max="14083" width="10.5703125" style="63" customWidth="1"/>
    <col min="14084" max="14084" width="11.28515625" style="63" customWidth="1"/>
    <col min="14085" max="14087" width="52.42578125" style="63"/>
    <col min="14088" max="14089" width="52.42578125" style="63" customWidth="1"/>
    <col min="14090" max="14090" width="32.7109375" style="63" customWidth="1"/>
    <col min="14091" max="14091" width="22.5703125" style="63" customWidth="1"/>
    <col min="14092" max="14284" width="52.42578125" style="63"/>
    <col min="14285" max="14285" width="25.5703125" style="63" customWidth="1"/>
    <col min="14286" max="14286" width="12.5703125" style="63" customWidth="1"/>
    <col min="14287" max="14288" width="15.28515625" style="63" customWidth="1"/>
    <col min="14289" max="14289" width="28" style="63" bestFit="1" customWidth="1"/>
    <col min="14290" max="14290" width="21.42578125" style="63" bestFit="1" customWidth="1"/>
    <col min="14291" max="14291" width="35.5703125" style="63" bestFit="1" customWidth="1"/>
    <col min="14292" max="14292" width="35.28515625" style="63" customWidth="1"/>
    <col min="14293" max="14293" width="19.7109375" style="63" bestFit="1" customWidth="1"/>
    <col min="14294" max="14294" width="69.5703125" style="63" customWidth="1"/>
    <col min="14295" max="14295" width="14.7109375" style="63" bestFit="1" customWidth="1"/>
    <col min="14296" max="14296" width="23.28515625" style="63" bestFit="1" customWidth="1"/>
    <col min="14297" max="14297" width="24.7109375" style="63" customWidth="1"/>
    <col min="14298" max="14298" width="19.5703125" style="63" bestFit="1" customWidth="1"/>
    <col min="14299" max="14299" width="47.7109375" style="63" bestFit="1" customWidth="1"/>
    <col min="14300" max="14300" width="8.7109375" style="63" bestFit="1" customWidth="1"/>
    <col min="14301" max="14301" width="14" style="63" bestFit="1" customWidth="1"/>
    <col min="14302" max="14302" width="35.5703125" style="63" bestFit="1" customWidth="1"/>
    <col min="14303" max="14303" width="17.42578125" style="63" bestFit="1" customWidth="1"/>
    <col min="14304" max="14304" width="10.42578125" style="63" bestFit="1" customWidth="1"/>
    <col min="14305" max="14305" width="14.28515625" style="63" bestFit="1" customWidth="1"/>
    <col min="14306" max="14306" width="24.28515625" style="63" bestFit="1" customWidth="1"/>
    <col min="14307" max="14307" width="18" style="63" customWidth="1"/>
    <col min="14308" max="14308" width="18.42578125" style="63" bestFit="1" customWidth="1"/>
    <col min="14309" max="14309" width="16.7109375" style="63" bestFit="1" customWidth="1"/>
    <col min="14310" max="14310" width="19.5703125" style="63" customWidth="1"/>
    <col min="14311" max="14311" width="17.7109375" style="63" bestFit="1" customWidth="1"/>
    <col min="14312" max="14312" width="9.28515625" style="63" customWidth="1"/>
    <col min="14313" max="14313" width="20.7109375" style="63" bestFit="1" customWidth="1"/>
    <col min="14314" max="14314" width="26.28515625" style="63" customWidth="1"/>
    <col min="14315" max="14315" width="11.7109375" style="63" bestFit="1" customWidth="1"/>
    <col min="14316" max="14316" width="6.28515625" style="63" customWidth="1"/>
    <col min="14317" max="14317" width="8.42578125" style="63" customWidth="1"/>
    <col min="14318" max="14318" width="18.42578125" style="63" bestFit="1" customWidth="1"/>
    <col min="14319" max="14319" width="52.42578125" style="63"/>
    <col min="14320" max="14320" width="19.42578125" style="63" customWidth="1"/>
    <col min="14321" max="14322" width="23.7109375" style="63" customWidth="1"/>
    <col min="14323" max="14323" width="22" style="63" customWidth="1"/>
    <col min="14324" max="14324" width="12.42578125" style="63" customWidth="1"/>
    <col min="14325" max="14325" width="15.7109375" style="63" customWidth="1"/>
    <col min="14326" max="14326" width="13.28515625" style="63" customWidth="1"/>
    <col min="14327" max="14327" width="52.42578125" style="63"/>
    <col min="14328" max="14328" width="15.7109375" style="63" customWidth="1"/>
    <col min="14329" max="14329" width="13.7109375" style="63" customWidth="1"/>
    <col min="14330" max="14333" width="52.42578125" style="63"/>
    <col min="14334" max="14334" width="14.28515625" style="63" customWidth="1"/>
    <col min="14335" max="14335" width="12.42578125" style="63" customWidth="1"/>
    <col min="14336" max="14336" width="19.7109375" style="63" customWidth="1"/>
    <col min="14337" max="14337" width="17.42578125" style="63" customWidth="1"/>
    <col min="14338" max="14338" width="11.7109375" style="63" customWidth="1"/>
    <col min="14339" max="14339" width="10.5703125" style="63" customWidth="1"/>
    <col min="14340" max="14340" width="11.28515625" style="63" customWidth="1"/>
    <col min="14341" max="14343" width="52.42578125" style="63"/>
    <col min="14344" max="14345" width="52.42578125" style="63" customWidth="1"/>
    <col min="14346" max="14346" width="32.7109375" style="63" customWidth="1"/>
    <col min="14347" max="14347" width="22.5703125" style="63" customWidth="1"/>
    <col min="14348" max="14540" width="52.42578125" style="63"/>
    <col min="14541" max="14541" width="25.5703125" style="63" customWidth="1"/>
    <col min="14542" max="14542" width="12.5703125" style="63" customWidth="1"/>
    <col min="14543" max="14544" width="15.28515625" style="63" customWidth="1"/>
    <col min="14545" max="14545" width="28" style="63" bestFit="1" customWidth="1"/>
    <col min="14546" max="14546" width="21.42578125" style="63" bestFit="1" customWidth="1"/>
    <col min="14547" max="14547" width="35.5703125" style="63" bestFit="1" customWidth="1"/>
    <col min="14548" max="14548" width="35.28515625" style="63" customWidth="1"/>
    <col min="14549" max="14549" width="19.7109375" style="63" bestFit="1" customWidth="1"/>
    <col min="14550" max="14550" width="69.5703125" style="63" customWidth="1"/>
    <col min="14551" max="14551" width="14.7109375" style="63" bestFit="1" customWidth="1"/>
    <col min="14552" max="14552" width="23.28515625" style="63" bestFit="1" customWidth="1"/>
    <col min="14553" max="14553" width="24.7109375" style="63" customWidth="1"/>
    <col min="14554" max="14554" width="19.5703125" style="63" bestFit="1" customWidth="1"/>
    <col min="14555" max="14555" width="47.7109375" style="63" bestFit="1" customWidth="1"/>
    <col min="14556" max="14556" width="8.7109375" style="63" bestFit="1" customWidth="1"/>
    <col min="14557" max="14557" width="14" style="63" bestFit="1" customWidth="1"/>
    <col min="14558" max="14558" width="35.5703125" style="63" bestFit="1" customWidth="1"/>
    <col min="14559" max="14559" width="17.42578125" style="63" bestFit="1" customWidth="1"/>
    <col min="14560" max="14560" width="10.42578125" style="63" bestFit="1" customWidth="1"/>
    <col min="14561" max="14561" width="14.28515625" style="63" bestFit="1" customWidth="1"/>
    <col min="14562" max="14562" width="24.28515625" style="63" bestFit="1" customWidth="1"/>
    <col min="14563" max="14563" width="18" style="63" customWidth="1"/>
    <col min="14564" max="14564" width="18.42578125" style="63" bestFit="1" customWidth="1"/>
    <col min="14565" max="14565" width="16.7109375" style="63" bestFit="1" customWidth="1"/>
    <col min="14566" max="14566" width="19.5703125" style="63" customWidth="1"/>
    <col min="14567" max="14567" width="17.7109375" style="63" bestFit="1" customWidth="1"/>
    <col min="14568" max="14568" width="9.28515625" style="63" customWidth="1"/>
    <col min="14569" max="14569" width="20.7109375" style="63" bestFit="1" customWidth="1"/>
    <col min="14570" max="14570" width="26.28515625" style="63" customWidth="1"/>
    <col min="14571" max="14571" width="11.7109375" style="63" bestFit="1" customWidth="1"/>
    <col min="14572" max="14572" width="6.28515625" style="63" customWidth="1"/>
    <col min="14573" max="14573" width="8.42578125" style="63" customWidth="1"/>
    <col min="14574" max="14574" width="18.42578125" style="63" bestFit="1" customWidth="1"/>
    <col min="14575" max="14575" width="52.42578125" style="63"/>
    <col min="14576" max="14576" width="19.42578125" style="63" customWidth="1"/>
    <col min="14577" max="14578" width="23.7109375" style="63" customWidth="1"/>
    <col min="14579" max="14579" width="22" style="63" customWidth="1"/>
    <col min="14580" max="14580" width="12.42578125" style="63" customWidth="1"/>
    <col min="14581" max="14581" width="15.7109375" style="63" customWidth="1"/>
    <col min="14582" max="14582" width="13.28515625" style="63" customWidth="1"/>
    <col min="14583" max="14583" width="52.42578125" style="63"/>
    <col min="14584" max="14584" width="15.7109375" style="63" customWidth="1"/>
    <col min="14585" max="14585" width="13.7109375" style="63" customWidth="1"/>
    <col min="14586" max="14589" width="52.42578125" style="63"/>
    <col min="14590" max="14590" width="14.28515625" style="63" customWidth="1"/>
    <col min="14591" max="14591" width="12.42578125" style="63" customWidth="1"/>
    <col min="14592" max="14592" width="19.7109375" style="63" customWidth="1"/>
    <col min="14593" max="14593" width="17.42578125" style="63" customWidth="1"/>
    <col min="14594" max="14594" width="11.7109375" style="63" customWidth="1"/>
    <col min="14595" max="14595" width="10.5703125" style="63" customWidth="1"/>
    <col min="14596" max="14596" width="11.28515625" style="63" customWidth="1"/>
    <col min="14597" max="14599" width="52.42578125" style="63"/>
    <col min="14600" max="14601" width="52.42578125" style="63" customWidth="1"/>
    <col min="14602" max="14602" width="32.7109375" style="63" customWidth="1"/>
    <col min="14603" max="14603" width="22.5703125" style="63" customWidth="1"/>
    <col min="14604" max="14796" width="52.42578125" style="63"/>
    <col min="14797" max="14797" width="25.5703125" style="63" customWidth="1"/>
    <col min="14798" max="14798" width="12.5703125" style="63" customWidth="1"/>
    <col min="14799" max="14800" width="15.28515625" style="63" customWidth="1"/>
    <col min="14801" max="14801" width="28" style="63" bestFit="1" customWidth="1"/>
    <col min="14802" max="14802" width="21.42578125" style="63" bestFit="1" customWidth="1"/>
    <col min="14803" max="14803" width="35.5703125" style="63" bestFit="1" customWidth="1"/>
    <col min="14804" max="14804" width="35.28515625" style="63" customWidth="1"/>
    <col min="14805" max="14805" width="19.7109375" style="63" bestFit="1" customWidth="1"/>
    <col min="14806" max="14806" width="69.5703125" style="63" customWidth="1"/>
    <col min="14807" max="14807" width="14.7109375" style="63" bestFit="1" customWidth="1"/>
    <col min="14808" max="14808" width="23.28515625" style="63" bestFit="1" customWidth="1"/>
    <col min="14809" max="14809" width="24.7109375" style="63" customWidth="1"/>
    <col min="14810" max="14810" width="19.5703125" style="63" bestFit="1" customWidth="1"/>
    <col min="14811" max="14811" width="47.7109375" style="63" bestFit="1" customWidth="1"/>
    <col min="14812" max="14812" width="8.7109375" style="63" bestFit="1" customWidth="1"/>
    <col min="14813" max="14813" width="14" style="63" bestFit="1" customWidth="1"/>
    <col min="14814" max="14814" width="35.5703125" style="63" bestFit="1" customWidth="1"/>
    <col min="14815" max="14815" width="17.42578125" style="63" bestFit="1" customWidth="1"/>
    <col min="14816" max="14816" width="10.42578125" style="63" bestFit="1" customWidth="1"/>
    <col min="14817" max="14817" width="14.28515625" style="63" bestFit="1" customWidth="1"/>
    <col min="14818" max="14818" width="24.28515625" style="63" bestFit="1" customWidth="1"/>
    <col min="14819" max="14819" width="18" style="63" customWidth="1"/>
    <col min="14820" max="14820" width="18.42578125" style="63" bestFit="1" customWidth="1"/>
    <col min="14821" max="14821" width="16.7109375" style="63" bestFit="1" customWidth="1"/>
    <col min="14822" max="14822" width="19.5703125" style="63" customWidth="1"/>
    <col min="14823" max="14823" width="17.7109375" style="63" bestFit="1" customWidth="1"/>
    <col min="14824" max="14824" width="9.28515625" style="63" customWidth="1"/>
    <col min="14825" max="14825" width="20.7109375" style="63" bestFit="1" customWidth="1"/>
    <col min="14826" max="14826" width="26.28515625" style="63" customWidth="1"/>
    <col min="14827" max="14827" width="11.7109375" style="63" bestFit="1" customWidth="1"/>
    <col min="14828" max="14828" width="6.28515625" style="63" customWidth="1"/>
    <col min="14829" max="14829" width="8.42578125" style="63" customWidth="1"/>
    <col min="14830" max="14830" width="18.42578125" style="63" bestFit="1" customWidth="1"/>
    <col min="14831" max="14831" width="52.42578125" style="63"/>
    <col min="14832" max="14832" width="19.42578125" style="63" customWidth="1"/>
    <col min="14833" max="14834" width="23.7109375" style="63" customWidth="1"/>
    <col min="14835" max="14835" width="22" style="63" customWidth="1"/>
    <col min="14836" max="14836" width="12.42578125" style="63" customWidth="1"/>
    <col min="14837" max="14837" width="15.7109375" style="63" customWidth="1"/>
    <col min="14838" max="14838" width="13.28515625" style="63" customWidth="1"/>
    <col min="14839" max="14839" width="52.42578125" style="63"/>
    <col min="14840" max="14840" width="15.7109375" style="63" customWidth="1"/>
    <col min="14841" max="14841" width="13.7109375" style="63" customWidth="1"/>
    <col min="14842" max="14845" width="52.42578125" style="63"/>
    <col min="14846" max="14846" width="14.28515625" style="63" customWidth="1"/>
    <col min="14847" max="14847" width="12.42578125" style="63" customWidth="1"/>
    <col min="14848" max="14848" width="19.7109375" style="63" customWidth="1"/>
    <col min="14849" max="14849" width="17.42578125" style="63" customWidth="1"/>
    <col min="14850" max="14850" width="11.7109375" style="63" customWidth="1"/>
    <col min="14851" max="14851" width="10.5703125" style="63" customWidth="1"/>
    <col min="14852" max="14852" width="11.28515625" style="63" customWidth="1"/>
    <col min="14853" max="14855" width="52.42578125" style="63"/>
    <col min="14856" max="14857" width="52.42578125" style="63" customWidth="1"/>
    <col min="14858" max="14858" width="32.7109375" style="63" customWidth="1"/>
    <col min="14859" max="14859" width="22.5703125" style="63" customWidth="1"/>
    <col min="14860" max="15052" width="52.42578125" style="63"/>
    <col min="15053" max="15053" width="25.5703125" style="63" customWidth="1"/>
    <col min="15054" max="15054" width="12.5703125" style="63" customWidth="1"/>
    <col min="15055" max="15056" width="15.28515625" style="63" customWidth="1"/>
    <col min="15057" max="15057" width="28" style="63" bestFit="1" customWidth="1"/>
    <col min="15058" max="15058" width="21.42578125" style="63" bestFit="1" customWidth="1"/>
    <col min="15059" max="15059" width="35.5703125" style="63" bestFit="1" customWidth="1"/>
    <col min="15060" max="15060" width="35.28515625" style="63" customWidth="1"/>
    <col min="15061" max="15061" width="19.7109375" style="63" bestFit="1" customWidth="1"/>
    <col min="15062" max="15062" width="69.5703125" style="63" customWidth="1"/>
    <col min="15063" max="15063" width="14.7109375" style="63" bestFit="1" customWidth="1"/>
    <col min="15064" max="15064" width="23.28515625" style="63" bestFit="1" customWidth="1"/>
    <col min="15065" max="15065" width="24.7109375" style="63" customWidth="1"/>
    <col min="15066" max="15066" width="19.5703125" style="63" bestFit="1" customWidth="1"/>
    <col min="15067" max="15067" width="47.7109375" style="63" bestFit="1" customWidth="1"/>
    <col min="15068" max="15068" width="8.7109375" style="63" bestFit="1" customWidth="1"/>
    <col min="15069" max="15069" width="14" style="63" bestFit="1" customWidth="1"/>
    <col min="15070" max="15070" width="35.5703125" style="63" bestFit="1" customWidth="1"/>
    <col min="15071" max="15071" width="17.42578125" style="63" bestFit="1" customWidth="1"/>
    <col min="15072" max="15072" width="10.42578125" style="63" bestFit="1" customWidth="1"/>
    <col min="15073" max="15073" width="14.28515625" style="63" bestFit="1" customWidth="1"/>
    <col min="15074" max="15074" width="24.28515625" style="63" bestFit="1" customWidth="1"/>
    <col min="15075" max="15075" width="18" style="63" customWidth="1"/>
    <col min="15076" max="15076" width="18.42578125" style="63" bestFit="1" customWidth="1"/>
    <col min="15077" max="15077" width="16.7109375" style="63" bestFit="1" customWidth="1"/>
    <col min="15078" max="15078" width="19.5703125" style="63" customWidth="1"/>
    <col min="15079" max="15079" width="17.7109375" style="63" bestFit="1" customWidth="1"/>
    <col min="15080" max="15080" width="9.28515625" style="63" customWidth="1"/>
    <col min="15081" max="15081" width="20.7109375" style="63" bestFit="1" customWidth="1"/>
    <col min="15082" max="15082" width="26.28515625" style="63" customWidth="1"/>
    <col min="15083" max="15083" width="11.7109375" style="63" bestFit="1" customWidth="1"/>
    <col min="15084" max="15084" width="6.28515625" style="63" customWidth="1"/>
    <col min="15085" max="15085" width="8.42578125" style="63" customWidth="1"/>
    <col min="15086" max="15086" width="18.42578125" style="63" bestFit="1" customWidth="1"/>
    <col min="15087" max="15087" width="52.42578125" style="63"/>
    <col min="15088" max="15088" width="19.42578125" style="63" customWidth="1"/>
    <col min="15089" max="15090" width="23.7109375" style="63" customWidth="1"/>
    <col min="15091" max="15091" width="22" style="63" customWidth="1"/>
    <col min="15092" max="15092" width="12.42578125" style="63" customWidth="1"/>
    <col min="15093" max="15093" width="15.7109375" style="63" customWidth="1"/>
    <col min="15094" max="15094" width="13.28515625" style="63" customWidth="1"/>
    <col min="15095" max="15095" width="52.42578125" style="63"/>
    <col min="15096" max="15096" width="15.7109375" style="63" customWidth="1"/>
    <col min="15097" max="15097" width="13.7109375" style="63" customWidth="1"/>
    <col min="15098" max="15101" width="52.42578125" style="63"/>
    <col min="15102" max="15102" width="14.28515625" style="63" customWidth="1"/>
    <col min="15103" max="15103" width="12.42578125" style="63" customWidth="1"/>
    <col min="15104" max="15104" width="19.7109375" style="63" customWidth="1"/>
    <col min="15105" max="15105" width="17.42578125" style="63" customWidth="1"/>
    <col min="15106" max="15106" width="11.7109375" style="63" customWidth="1"/>
    <col min="15107" max="15107" width="10.5703125" style="63" customWidth="1"/>
    <col min="15108" max="15108" width="11.28515625" style="63" customWidth="1"/>
    <col min="15109" max="15111" width="52.42578125" style="63"/>
    <col min="15112" max="15113" width="52.42578125" style="63" customWidth="1"/>
    <col min="15114" max="15114" width="32.7109375" style="63" customWidth="1"/>
    <col min="15115" max="15115" width="22.5703125" style="63" customWidth="1"/>
    <col min="15116" max="15308" width="52.42578125" style="63"/>
    <col min="15309" max="15309" width="25.5703125" style="63" customWidth="1"/>
    <col min="15310" max="15310" width="12.5703125" style="63" customWidth="1"/>
    <col min="15311" max="15312" width="15.28515625" style="63" customWidth="1"/>
    <col min="15313" max="15313" width="28" style="63" bestFit="1" customWidth="1"/>
    <col min="15314" max="15314" width="21.42578125" style="63" bestFit="1" customWidth="1"/>
    <col min="15315" max="15315" width="35.5703125" style="63" bestFit="1" customWidth="1"/>
    <col min="15316" max="15316" width="35.28515625" style="63" customWidth="1"/>
    <col min="15317" max="15317" width="19.7109375" style="63" bestFit="1" customWidth="1"/>
    <col min="15318" max="15318" width="69.5703125" style="63" customWidth="1"/>
    <col min="15319" max="15319" width="14.7109375" style="63" bestFit="1" customWidth="1"/>
    <col min="15320" max="15320" width="23.28515625" style="63" bestFit="1" customWidth="1"/>
    <col min="15321" max="15321" width="24.7109375" style="63" customWidth="1"/>
    <col min="15322" max="15322" width="19.5703125" style="63" bestFit="1" customWidth="1"/>
    <col min="15323" max="15323" width="47.7109375" style="63" bestFit="1" customWidth="1"/>
    <col min="15324" max="15324" width="8.7109375" style="63" bestFit="1" customWidth="1"/>
    <col min="15325" max="15325" width="14" style="63" bestFit="1" customWidth="1"/>
    <col min="15326" max="15326" width="35.5703125" style="63" bestFit="1" customWidth="1"/>
    <col min="15327" max="15327" width="17.42578125" style="63" bestFit="1" customWidth="1"/>
    <col min="15328" max="15328" width="10.42578125" style="63" bestFit="1" customWidth="1"/>
    <col min="15329" max="15329" width="14.28515625" style="63" bestFit="1" customWidth="1"/>
    <col min="15330" max="15330" width="24.28515625" style="63" bestFit="1" customWidth="1"/>
    <col min="15331" max="15331" width="18" style="63" customWidth="1"/>
    <col min="15332" max="15332" width="18.42578125" style="63" bestFit="1" customWidth="1"/>
    <col min="15333" max="15333" width="16.7109375" style="63" bestFit="1" customWidth="1"/>
    <col min="15334" max="15334" width="19.5703125" style="63" customWidth="1"/>
    <col min="15335" max="15335" width="17.7109375" style="63" bestFit="1" customWidth="1"/>
    <col min="15336" max="15336" width="9.28515625" style="63" customWidth="1"/>
    <col min="15337" max="15337" width="20.7109375" style="63" bestFit="1" customWidth="1"/>
    <col min="15338" max="15338" width="26.28515625" style="63" customWidth="1"/>
    <col min="15339" max="15339" width="11.7109375" style="63" bestFit="1" customWidth="1"/>
    <col min="15340" max="15340" width="6.28515625" style="63" customWidth="1"/>
    <col min="15341" max="15341" width="8.42578125" style="63" customWidth="1"/>
    <col min="15342" max="15342" width="18.42578125" style="63" bestFit="1" customWidth="1"/>
    <col min="15343" max="15343" width="52.42578125" style="63"/>
    <col min="15344" max="15344" width="19.42578125" style="63" customWidth="1"/>
    <col min="15345" max="15346" width="23.7109375" style="63" customWidth="1"/>
    <col min="15347" max="15347" width="22" style="63" customWidth="1"/>
    <col min="15348" max="15348" width="12.42578125" style="63" customWidth="1"/>
    <col min="15349" max="15349" width="15.7109375" style="63" customWidth="1"/>
    <col min="15350" max="15350" width="13.28515625" style="63" customWidth="1"/>
    <col min="15351" max="15351" width="52.42578125" style="63"/>
    <col min="15352" max="15352" width="15.7109375" style="63" customWidth="1"/>
    <col min="15353" max="15353" width="13.7109375" style="63" customWidth="1"/>
    <col min="15354" max="15357" width="52.42578125" style="63"/>
    <col min="15358" max="15358" width="14.28515625" style="63" customWidth="1"/>
    <col min="15359" max="15359" width="12.42578125" style="63" customWidth="1"/>
    <col min="15360" max="15360" width="19.7109375" style="63" customWidth="1"/>
    <col min="15361" max="15361" width="17.42578125" style="63" customWidth="1"/>
    <col min="15362" max="15362" width="11.7109375" style="63" customWidth="1"/>
    <col min="15363" max="15363" width="10.5703125" style="63" customWidth="1"/>
    <col min="15364" max="15364" width="11.28515625" style="63" customWidth="1"/>
    <col min="15365" max="15367" width="52.42578125" style="63"/>
    <col min="15368" max="15369" width="52.42578125" style="63" customWidth="1"/>
    <col min="15370" max="15370" width="32.7109375" style="63" customWidth="1"/>
    <col min="15371" max="15371" width="22.5703125" style="63" customWidth="1"/>
    <col min="15372" max="15564" width="52.42578125" style="63"/>
    <col min="15565" max="15565" width="25.5703125" style="63" customWidth="1"/>
    <col min="15566" max="15566" width="12.5703125" style="63" customWidth="1"/>
    <col min="15567" max="15568" width="15.28515625" style="63" customWidth="1"/>
    <col min="15569" max="15569" width="28" style="63" bestFit="1" customWidth="1"/>
    <col min="15570" max="15570" width="21.42578125" style="63" bestFit="1" customWidth="1"/>
    <col min="15571" max="15571" width="35.5703125" style="63" bestFit="1" customWidth="1"/>
    <col min="15572" max="15572" width="35.28515625" style="63" customWidth="1"/>
    <col min="15573" max="15573" width="19.7109375" style="63" bestFit="1" customWidth="1"/>
    <col min="15574" max="15574" width="69.5703125" style="63" customWidth="1"/>
    <col min="15575" max="15575" width="14.7109375" style="63" bestFit="1" customWidth="1"/>
    <col min="15576" max="15576" width="23.28515625" style="63" bestFit="1" customWidth="1"/>
    <col min="15577" max="15577" width="24.7109375" style="63" customWidth="1"/>
    <col min="15578" max="15578" width="19.5703125" style="63" bestFit="1" customWidth="1"/>
    <col min="15579" max="15579" width="47.7109375" style="63" bestFit="1" customWidth="1"/>
    <col min="15580" max="15580" width="8.7109375" style="63" bestFit="1" customWidth="1"/>
    <col min="15581" max="15581" width="14" style="63" bestFit="1" customWidth="1"/>
    <col min="15582" max="15582" width="35.5703125" style="63" bestFit="1" customWidth="1"/>
    <col min="15583" max="15583" width="17.42578125" style="63" bestFit="1" customWidth="1"/>
    <col min="15584" max="15584" width="10.42578125" style="63" bestFit="1" customWidth="1"/>
    <col min="15585" max="15585" width="14.28515625" style="63" bestFit="1" customWidth="1"/>
    <col min="15586" max="15586" width="24.28515625" style="63" bestFit="1" customWidth="1"/>
    <col min="15587" max="15587" width="18" style="63" customWidth="1"/>
    <col min="15588" max="15588" width="18.42578125" style="63" bestFit="1" customWidth="1"/>
    <col min="15589" max="15589" width="16.7109375" style="63" bestFit="1" customWidth="1"/>
    <col min="15590" max="15590" width="19.5703125" style="63" customWidth="1"/>
    <col min="15591" max="15591" width="17.7109375" style="63" bestFit="1" customWidth="1"/>
    <col min="15592" max="15592" width="9.28515625" style="63" customWidth="1"/>
    <col min="15593" max="15593" width="20.7109375" style="63" bestFit="1" customWidth="1"/>
    <col min="15594" max="15594" width="26.28515625" style="63" customWidth="1"/>
    <col min="15595" max="15595" width="11.7109375" style="63" bestFit="1" customWidth="1"/>
    <col min="15596" max="15596" width="6.28515625" style="63" customWidth="1"/>
    <col min="15597" max="15597" width="8.42578125" style="63" customWidth="1"/>
    <col min="15598" max="15598" width="18.42578125" style="63" bestFit="1" customWidth="1"/>
    <col min="15599" max="15599" width="52.42578125" style="63"/>
    <col min="15600" max="15600" width="19.42578125" style="63" customWidth="1"/>
    <col min="15601" max="15602" width="23.7109375" style="63" customWidth="1"/>
    <col min="15603" max="15603" width="22" style="63" customWidth="1"/>
    <col min="15604" max="15604" width="12.42578125" style="63" customWidth="1"/>
    <col min="15605" max="15605" width="15.7109375" style="63" customWidth="1"/>
    <col min="15606" max="15606" width="13.28515625" style="63" customWidth="1"/>
    <col min="15607" max="15607" width="52.42578125" style="63"/>
    <col min="15608" max="15608" width="15.7109375" style="63" customWidth="1"/>
    <col min="15609" max="15609" width="13.7109375" style="63" customWidth="1"/>
    <col min="15610" max="15613" width="52.42578125" style="63"/>
    <col min="15614" max="15614" width="14.28515625" style="63" customWidth="1"/>
    <col min="15615" max="15615" width="12.42578125" style="63" customWidth="1"/>
    <col min="15616" max="15616" width="19.7109375" style="63" customWidth="1"/>
    <col min="15617" max="15617" width="17.42578125" style="63" customWidth="1"/>
    <col min="15618" max="15618" width="11.7109375" style="63" customWidth="1"/>
    <col min="15619" max="15619" width="10.5703125" style="63" customWidth="1"/>
    <col min="15620" max="15620" width="11.28515625" style="63" customWidth="1"/>
    <col min="15621" max="15623" width="52.42578125" style="63"/>
    <col min="15624" max="15625" width="52.42578125" style="63" customWidth="1"/>
    <col min="15626" max="15626" width="32.7109375" style="63" customWidth="1"/>
    <col min="15627" max="15627" width="22.5703125" style="63" customWidth="1"/>
    <col min="15628" max="15820" width="52.42578125" style="63"/>
    <col min="15821" max="15821" width="25.5703125" style="63" customWidth="1"/>
    <col min="15822" max="15822" width="12.5703125" style="63" customWidth="1"/>
    <col min="15823" max="15824" width="15.28515625" style="63" customWidth="1"/>
    <col min="15825" max="15825" width="28" style="63" bestFit="1" customWidth="1"/>
    <col min="15826" max="15826" width="21.42578125" style="63" bestFit="1" customWidth="1"/>
    <col min="15827" max="15827" width="35.5703125" style="63" bestFit="1" customWidth="1"/>
    <col min="15828" max="15828" width="35.28515625" style="63" customWidth="1"/>
    <col min="15829" max="15829" width="19.7109375" style="63" bestFit="1" customWidth="1"/>
    <col min="15830" max="15830" width="69.5703125" style="63" customWidth="1"/>
    <col min="15831" max="15831" width="14.7109375" style="63" bestFit="1" customWidth="1"/>
    <col min="15832" max="15832" width="23.28515625" style="63" bestFit="1" customWidth="1"/>
    <col min="15833" max="15833" width="24.7109375" style="63" customWidth="1"/>
    <col min="15834" max="15834" width="19.5703125" style="63" bestFit="1" customWidth="1"/>
    <col min="15835" max="15835" width="47.7109375" style="63" bestFit="1" customWidth="1"/>
    <col min="15836" max="15836" width="8.7109375" style="63" bestFit="1" customWidth="1"/>
    <col min="15837" max="15837" width="14" style="63" bestFit="1" customWidth="1"/>
    <col min="15838" max="15838" width="35.5703125" style="63" bestFit="1" customWidth="1"/>
    <col min="15839" max="15839" width="17.42578125" style="63" bestFit="1" customWidth="1"/>
    <col min="15840" max="15840" width="10.42578125" style="63" bestFit="1" customWidth="1"/>
    <col min="15841" max="15841" width="14.28515625" style="63" bestFit="1" customWidth="1"/>
    <col min="15842" max="15842" width="24.28515625" style="63" bestFit="1" customWidth="1"/>
    <col min="15843" max="15843" width="18" style="63" customWidth="1"/>
    <col min="15844" max="15844" width="18.42578125" style="63" bestFit="1" customWidth="1"/>
    <col min="15845" max="15845" width="16.7109375" style="63" bestFit="1" customWidth="1"/>
    <col min="15846" max="15846" width="19.5703125" style="63" customWidth="1"/>
    <col min="15847" max="15847" width="17.7109375" style="63" bestFit="1" customWidth="1"/>
    <col min="15848" max="15848" width="9.28515625" style="63" customWidth="1"/>
    <col min="15849" max="15849" width="20.7109375" style="63" bestFit="1" customWidth="1"/>
    <col min="15850" max="15850" width="26.28515625" style="63" customWidth="1"/>
    <col min="15851" max="15851" width="11.7109375" style="63" bestFit="1" customWidth="1"/>
    <col min="15852" max="15852" width="6.28515625" style="63" customWidth="1"/>
    <col min="15853" max="15853" width="8.42578125" style="63" customWidth="1"/>
    <col min="15854" max="15854" width="18.42578125" style="63" bestFit="1" customWidth="1"/>
    <col min="15855" max="15855" width="52.42578125" style="63"/>
    <col min="15856" max="15856" width="19.42578125" style="63" customWidth="1"/>
    <col min="15857" max="15858" width="23.7109375" style="63" customWidth="1"/>
    <col min="15859" max="15859" width="22" style="63" customWidth="1"/>
    <col min="15860" max="15860" width="12.42578125" style="63" customWidth="1"/>
    <col min="15861" max="15861" width="15.7109375" style="63" customWidth="1"/>
    <col min="15862" max="15862" width="13.28515625" style="63" customWidth="1"/>
    <col min="15863" max="15863" width="52.42578125" style="63"/>
    <col min="15864" max="15864" width="15.7109375" style="63" customWidth="1"/>
    <col min="15865" max="15865" width="13.7109375" style="63" customWidth="1"/>
    <col min="15866" max="15869" width="52.42578125" style="63"/>
    <col min="15870" max="15870" width="14.28515625" style="63" customWidth="1"/>
    <col min="15871" max="15871" width="12.42578125" style="63" customWidth="1"/>
    <col min="15872" max="15872" width="19.7109375" style="63" customWidth="1"/>
    <col min="15873" max="15873" width="17.42578125" style="63" customWidth="1"/>
    <col min="15874" max="15874" width="11.7109375" style="63" customWidth="1"/>
    <col min="15875" max="15875" width="10.5703125" style="63" customWidth="1"/>
    <col min="15876" max="15876" width="11.28515625" style="63" customWidth="1"/>
    <col min="15877" max="15879" width="52.42578125" style="63"/>
    <col min="15880" max="15881" width="52.42578125" style="63" customWidth="1"/>
    <col min="15882" max="15882" width="32.7109375" style="63" customWidth="1"/>
    <col min="15883" max="15883" width="22.5703125" style="63" customWidth="1"/>
    <col min="15884" max="16076" width="52.42578125" style="63"/>
    <col min="16077" max="16077" width="25.5703125" style="63" customWidth="1"/>
    <col min="16078" max="16078" width="12.5703125" style="63" customWidth="1"/>
    <col min="16079" max="16080" width="15.28515625" style="63" customWidth="1"/>
    <col min="16081" max="16081" width="28" style="63" bestFit="1" customWidth="1"/>
    <col min="16082" max="16082" width="21.42578125" style="63" bestFit="1" customWidth="1"/>
    <col min="16083" max="16083" width="35.5703125" style="63" bestFit="1" customWidth="1"/>
    <col min="16084" max="16084" width="35.28515625" style="63" customWidth="1"/>
    <col min="16085" max="16085" width="19.7109375" style="63" bestFit="1" customWidth="1"/>
    <col min="16086" max="16086" width="69.5703125" style="63" customWidth="1"/>
    <col min="16087" max="16087" width="14.7109375" style="63" bestFit="1" customWidth="1"/>
    <col min="16088" max="16088" width="23.28515625" style="63" bestFit="1" customWidth="1"/>
    <col min="16089" max="16089" width="24.7109375" style="63" customWidth="1"/>
    <col min="16090" max="16090" width="19.5703125" style="63" bestFit="1" customWidth="1"/>
    <col min="16091" max="16091" width="47.7109375" style="63" bestFit="1" customWidth="1"/>
    <col min="16092" max="16092" width="8.7109375" style="63" bestFit="1" customWidth="1"/>
    <col min="16093" max="16093" width="14" style="63" bestFit="1" customWidth="1"/>
    <col min="16094" max="16094" width="35.5703125" style="63" bestFit="1" customWidth="1"/>
    <col min="16095" max="16095" width="17.42578125" style="63" bestFit="1" customWidth="1"/>
    <col min="16096" max="16096" width="10.42578125" style="63" bestFit="1" customWidth="1"/>
    <col min="16097" max="16097" width="14.28515625" style="63" bestFit="1" customWidth="1"/>
    <col min="16098" max="16098" width="24.28515625" style="63" bestFit="1" customWidth="1"/>
    <col min="16099" max="16099" width="18" style="63" customWidth="1"/>
    <col min="16100" max="16100" width="18.42578125" style="63" bestFit="1" customWidth="1"/>
    <col min="16101" max="16101" width="16.7109375" style="63" bestFit="1" customWidth="1"/>
    <col min="16102" max="16102" width="19.5703125" style="63" customWidth="1"/>
    <col min="16103" max="16103" width="17.7109375" style="63" bestFit="1" customWidth="1"/>
    <col min="16104" max="16104" width="9.28515625" style="63" customWidth="1"/>
    <col min="16105" max="16105" width="20.7109375" style="63" bestFit="1" customWidth="1"/>
    <col min="16106" max="16106" width="26.28515625" style="63" customWidth="1"/>
    <col min="16107" max="16107" width="11.7109375" style="63" bestFit="1" customWidth="1"/>
    <col min="16108" max="16108" width="6.28515625" style="63" customWidth="1"/>
    <col min="16109" max="16109" width="8.42578125" style="63" customWidth="1"/>
    <col min="16110" max="16110" width="18.42578125" style="63" bestFit="1" customWidth="1"/>
    <col min="16111" max="16111" width="52.42578125" style="63"/>
    <col min="16112" max="16112" width="19.42578125" style="63" customWidth="1"/>
    <col min="16113" max="16114" width="23.7109375" style="63" customWidth="1"/>
    <col min="16115" max="16115" width="22" style="63" customWidth="1"/>
    <col min="16116" max="16116" width="12.42578125" style="63" customWidth="1"/>
    <col min="16117" max="16117" width="15.7109375" style="63" customWidth="1"/>
    <col min="16118" max="16118" width="13.28515625" style="63" customWidth="1"/>
    <col min="16119" max="16119" width="52.42578125" style="63"/>
    <col min="16120" max="16120" width="15.7109375" style="63" customWidth="1"/>
    <col min="16121" max="16121" width="13.7109375" style="63" customWidth="1"/>
    <col min="16122" max="16125" width="52.42578125" style="63"/>
    <col min="16126" max="16126" width="14.28515625" style="63" customWidth="1"/>
    <col min="16127" max="16127" width="12.42578125" style="63" customWidth="1"/>
    <col min="16128" max="16128" width="19.7109375" style="63" customWidth="1"/>
    <col min="16129" max="16129" width="17.42578125" style="63" customWidth="1"/>
    <col min="16130" max="16130" width="11.7109375" style="63" customWidth="1"/>
    <col min="16131" max="16131" width="10.5703125" style="63" customWidth="1"/>
    <col min="16132" max="16132" width="11.28515625" style="63" customWidth="1"/>
    <col min="16133" max="16135" width="52.42578125" style="63"/>
    <col min="16136" max="16137" width="52.42578125" style="63" customWidth="1"/>
    <col min="16138" max="16138" width="32.7109375" style="63" customWidth="1"/>
    <col min="16139" max="16139" width="22.5703125" style="63" customWidth="1"/>
    <col min="16140" max="16384" width="52.42578125" style="63"/>
  </cols>
  <sheetData>
    <row r="1" spans="1:41" s="80" customFormat="1" ht="79.5" customHeight="1">
      <c r="A1" s="57" t="s">
        <v>424</v>
      </c>
      <c r="B1" s="57" t="s">
        <v>124</v>
      </c>
      <c r="C1" s="57" t="s">
        <v>150</v>
      </c>
      <c r="D1" s="57" t="s">
        <v>1163</v>
      </c>
      <c r="E1" s="57" t="s">
        <v>1</v>
      </c>
      <c r="F1" s="152" t="s">
        <v>4388</v>
      </c>
      <c r="G1" s="57" t="s">
        <v>4389</v>
      </c>
      <c r="H1" s="163" t="s">
        <v>1164</v>
      </c>
      <c r="I1" s="57" t="s">
        <v>126</v>
      </c>
      <c r="J1" s="57" t="s">
        <v>429</v>
      </c>
      <c r="K1" s="57" t="s">
        <v>1041</v>
      </c>
      <c r="L1" s="57" t="s">
        <v>428</v>
      </c>
      <c r="M1" s="57" t="s">
        <v>427</v>
      </c>
      <c r="N1" s="57" t="s">
        <v>426</v>
      </c>
      <c r="O1" s="57" t="s">
        <v>4390</v>
      </c>
      <c r="P1" s="57" t="s">
        <v>1165</v>
      </c>
      <c r="Q1" s="57" t="s">
        <v>1166</v>
      </c>
      <c r="R1" s="57" t="s">
        <v>1167</v>
      </c>
      <c r="S1" s="57" t="s">
        <v>1168</v>
      </c>
      <c r="T1" s="57" t="s">
        <v>1169</v>
      </c>
      <c r="U1" s="57" t="s">
        <v>865</v>
      </c>
      <c r="V1" s="57" t="s">
        <v>864</v>
      </c>
      <c r="W1" s="57" t="s">
        <v>1043</v>
      </c>
      <c r="X1" s="57" t="s">
        <v>1044</v>
      </c>
      <c r="Y1" s="57" t="s">
        <v>863</v>
      </c>
      <c r="Z1" s="57" t="s">
        <v>13</v>
      </c>
      <c r="AA1" s="57" t="s">
        <v>14</v>
      </c>
      <c r="AB1" s="57" t="s">
        <v>430</v>
      </c>
      <c r="AC1" s="57" t="s">
        <v>1170</v>
      </c>
      <c r="AD1" s="57" t="s">
        <v>97</v>
      </c>
      <c r="AE1" s="57" t="s">
        <v>1171</v>
      </c>
      <c r="AF1" s="57" t="s">
        <v>1172</v>
      </c>
      <c r="AG1" s="57" t="s">
        <v>1173</v>
      </c>
      <c r="AH1" s="57" t="s">
        <v>1174</v>
      </c>
      <c r="AI1" s="57" t="s">
        <v>1175</v>
      </c>
      <c r="AJ1" s="57" t="s">
        <v>104</v>
      </c>
      <c r="AK1" s="57" t="s">
        <v>1050</v>
      </c>
      <c r="AL1" s="57" t="s">
        <v>105</v>
      </c>
      <c r="AM1" s="57" t="s">
        <v>144</v>
      </c>
      <c r="AN1" s="57" t="s">
        <v>151</v>
      </c>
      <c r="AO1" s="57" t="s">
        <v>152</v>
      </c>
    </row>
    <row r="2" spans="1:41" ht="38.25">
      <c r="A2" s="72" t="s">
        <v>1176</v>
      </c>
      <c r="B2" s="72" t="s">
        <v>0</v>
      </c>
      <c r="C2" s="72" t="s">
        <v>193</v>
      </c>
      <c r="D2" s="74" t="s">
        <v>668</v>
      </c>
      <c r="E2" s="74" t="s">
        <v>1079</v>
      </c>
      <c r="F2" s="60">
        <v>1</v>
      </c>
      <c r="G2" s="74" t="s">
        <v>29</v>
      </c>
      <c r="H2" s="72" t="s">
        <v>1461</v>
      </c>
      <c r="I2" s="74" t="s">
        <v>1177</v>
      </c>
      <c r="J2" s="74" t="s">
        <v>1178</v>
      </c>
      <c r="K2" s="74" t="s">
        <v>1179</v>
      </c>
      <c r="L2" s="74">
        <v>4</v>
      </c>
      <c r="M2" s="74" t="s">
        <v>59</v>
      </c>
      <c r="N2" s="74" t="s">
        <v>1180</v>
      </c>
      <c r="O2" s="74" t="s">
        <v>1181</v>
      </c>
      <c r="P2" s="74" t="s">
        <v>1182</v>
      </c>
      <c r="Q2" s="74" t="s">
        <v>49</v>
      </c>
      <c r="R2" s="74" t="s">
        <v>212</v>
      </c>
      <c r="S2" s="74" t="s">
        <v>212</v>
      </c>
      <c r="T2" s="74" t="s">
        <v>1183</v>
      </c>
      <c r="U2" s="74">
        <v>2</v>
      </c>
      <c r="V2" s="74">
        <v>1</v>
      </c>
      <c r="W2" s="74" t="s">
        <v>1184</v>
      </c>
      <c r="X2" s="74" t="s">
        <v>1184</v>
      </c>
      <c r="Y2" s="74">
        <v>1</v>
      </c>
      <c r="Z2" s="74">
        <v>1</v>
      </c>
      <c r="AA2" s="74" t="s">
        <v>1185</v>
      </c>
      <c r="AB2" s="70" t="s">
        <v>1186</v>
      </c>
      <c r="AC2" s="74" t="s">
        <v>193</v>
      </c>
      <c r="AD2" s="74" t="s">
        <v>1187</v>
      </c>
      <c r="AE2" s="74" t="s">
        <v>1188</v>
      </c>
      <c r="AF2" s="74" t="s">
        <v>1189</v>
      </c>
      <c r="AG2" s="74" t="s">
        <v>49</v>
      </c>
      <c r="AH2" s="74" t="s">
        <v>1190</v>
      </c>
      <c r="AI2" s="74" t="s">
        <v>49</v>
      </c>
      <c r="AJ2" s="74" t="s">
        <v>1191</v>
      </c>
      <c r="AK2" s="162" t="s">
        <v>1416</v>
      </c>
      <c r="AL2" s="74" t="s">
        <v>1192</v>
      </c>
      <c r="AM2" s="74"/>
      <c r="AN2" s="72"/>
      <c r="AO2" s="74"/>
    </row>
    <row r="3" spans="1:41" s="70" customFormat="1" ht="63.75">
      <c r="A3" s="65" t="s">
        <v>1389</v>
      </c>
      <c r="B3" s="65" t="s">
        <v>0</v>
      </c>
      <c r="C3" s="65" t="s">
        <v>193</v>
      </c>
      <c r="D3" s="65" t="s">
        <v>668</v>
      </c>
      <c r="E3" s="72" t="s">
        <v>1208</v>
      </c>
      <c r="F3" s="56">
        <v>1</v>
      </c>
      <c r="G3" s="66" t="s">
        <v>29</v>
      </c>
      <c r="H3" s="65" t="s">
        <v>1478</v>
      </c>
      <c r="I3" s="66" t="s">
        <v>1413</v>
      </c>
      <c r="J3" s="74" t="s">
        <v>3513</v>
      </c>
      <c r="K3" s="66" t="s">
        <v>1393</v>
      </c>
      <c r="L3" s="66">
        <v>4</v>
      </c>
      <c r="M3" s="66" t="s">
        <v>253</v>
      </c>
      <c r="N3" s="74" t="s">
        <v>1180</v>
      </c>
      <c r="O3" s="74" t="s">
        <v>1197</v>
      </c>
      <c r="P3" s="66" t="s">
        <v>1198</v>
      </c>
      <c r="Q3" s="66" t="s">
        <v>49</v>
      </c>
      <c r="R3" s="66" t="s">
        <v>1448</v>
      </c>
      <c r="S3" s="66" t="s">
        <v>3514</v>
      </c>
      <c r="T3" s="74" t="s">
        <v>3515</v>
      </c>
      <c r="U3" s="66">
        <v>1</v>
      </c>
      <c r="V3" s="66" t="s">
        <v>1184</v>
      </c>
      <c r="W3" s="66" t="s">
        <v>1184</v>
      </c>
      <c r="X3" s="74" t="s">
        <v>1468</v>
      </c>
      <c r="Y3" s="74" t="s">
        <v>1469</v>
      </c>
      <c r="Z3" s="66">
        <v>1</v>
      </c>
      <c r="AA3" s="66" t="s">
        <v>1185</v>
      </c>
      <c r="AB3" s="66" t="s">
        <v>1414</v>
      </c>
      <c r="AC3" s="66" t="s">
        <v>193</v>
      </c>
      <c r="AD3" s="66" t="s">
        <v>49</v>
      </c>
      <c r="AE3" s="66" t="s">
        <v>51</v>
      </c>
      <c r="AF3" s="66" t="s">
        <v>1203</v>
      </c>
      <c r="AG3" s="66" t="s">
        <v>646</v>
      </c>
      <c r="AH3" s="66" t="s">
        <v>1415</v>
      </c>
      <c r="AI3" s="66" t="s">
        <v>62</v>
      </c>
      <c r="AJ3" s="66" t="s">
        <v>2293</v>
      </c>
      <c r="AK3" s="463" t="s">
        <v>643</v>
      </c>
      <c r="AL3" s="66" t="s">
        <v>1417</v>
      </c>
      <c r="AM3" s="65"/>
      <c r="AN3" s="65" t="s">
        <v>3516</v>
      </c>
      <c r="AO3" s="66"/>
    </row>
    <row r="4" spans="1:41" s="470" customFormat="1" ht="51">
      <c r="A4" s="471" t="s">
        <v>4788</v>
      </c>
      <c r="B4" s="471" t="s">
        <v>0</v>
      </c>
      <c r="C4" s="471" t="s">
        <v>193</v>
      </c>
      <c r="D4" s="471" t="s">
        <v>4789</v>
      </c>
      <c r="E4" s="471" t="s">
        <v>4790</v>
      </c>
      <c r="F4" s="467">
        <v>1</v>
      </c>
      <c r="G4" s="471" t="s">
        <v>4791</v>
      </c>
      <c r="H4" s="471" t="s">
        <v>4792</v>
      </c>
      <c r="I4" s="472" t="s">
        <v>4793</v>
      </c>
      <c r="J4" s="471" t="s">
        <v>4794</v>
      </c>
      <c r="K4" s="472" t="s">
        <v>4795</v>
      </c>
      <c r="L4" s="472">
        <v>4</v>
      </c>
      <c r="M4" s="472" t="s">
        <v>4796</v>
      </c>
      <c r="N4" s="472" t="s">
        <v>4797</v>
      </c>
      <c r="O4" s="472" t="s">
        <v>4798</v>
      </c>
      <c r="P4" s="471" t="s">
        <v>4799</v>
      </c>
      <c r="Q4" s="471" t="s">
        <v>4800</v>
      </c>
      <c r="R4" s="472" t="s">
        <v>4801</v>
      </c>
      <c r="S4" s="471" t="s">
        <v>4802</v>
      </c>
      <c r="T4" s="472" t="s">
        <v>4803</v>
      </c>
      <c r="U4" s="472">
        <v>1</v>
      </c>
      <c r="V4" s="472">
        <v>1</v>
      </c>
      <c r="W4" s="472" t="s">
        <v>4804</v>
      </c>
      <c r="X4" s="472" t="s">
        <v>4804</v>
      </c>
      <c r="Y4" s="472" t="s">
        <v>4805</v>
      </c>
      <c r="Z4" s="472">
        <v>1</v>
      </c>
      <c r="AA4" s="472" t="s">
        <v>1185</v>
      </c>
      <c r="AB4" s="472" t="s">
        <v>1820</v>
      </c>
      <c r="AC4" s="472" t="s">
        <v>4806</v>
      </c>
      <c r="AD4" s="472" t="s">
        <v>4807</v>
      </c>
      <c r="AE4" s="472" t="s">
        <v>4808</v>
      </c>
      <c r="AF4" s="472" t="s">
        <v>4809</v>
      </c>
      <c r="AG4" s="472" t="s">
        <v>4800</v>
      </c>
      <c r="AH4" s="472" t="s">
        <v>4810</v>
      </c>
      <c r="AI4" s="472" t="s">
        <v>4800</v>
      </c>
      <c r="AJ4" s="472" t="s">
        <v>4811</v>
      </c>
      <c r="AK4" s="472" t="s">
        <v>1531</v>
      </c>
      <c r="AL4" s="472" t="s">
        <v>4812</v>
      </c>
      <c r="AM4" s="468"/>
      <c r="AN4" s="468"/>
      <c r="AO4" s="469"/>
    </row>
    <row r="5" spans="1:41" s="470" customFormat="1" ht="76.5">
      <c r="A5" s="471" t="s">
        <v>4813</v>
      </c>
      <c r="B5" s="471" t="s">
        <v>0</v>
      </c>
      <c r="C5" s="471" t="s">
        <v>193</v>
      </c>
      <c r="D5" s="471" t="s">
        <v>4814</v>
      </c>
      <c r="E5" s="471" t="s">
        <v>4790</v>
      </c>
      <c r="F5" s="467">
        <v>1</v>
      </c>
      <c r="G5" s="471" t="s">
        <v>4791</v>
      </c>
      <c r="H5" s="471" t="s">
        <v>2715</v>
      </c>
      <c r="I5" s="472" t="s">
        <v>4815</v>
      </c>
      <c r="J5" s="471" t="s">
        <v>4816</v>
      </c>
      <c r="K5" s="472" t="s">
        <v>4817</v>
      </c>
      <c r="L5" s="472">
        <v>4</v>
      </c>
      <c r="M5" s="472" t="s">
        <v>4796</v>
      </c>
      <c r="N5" s="472" t="s">
        <v>4818</v>
      </c>
      <c r="O5" s="472" t="s">
        <v>4819</v>
      </c>
      <c r="P5" s="471" t="s">
        <v>4820</v>
      </c>
      <c r="Q5" s="471" t="s">
        <v>4821</v>
      </c>
      <c r="R5" s="472" t="s">
        <v>4822</v>
      </c>
      <c r="S5" s="471" t="s">
        <v>4820</v>
      </c>
      <c r="T5" s="472" t="s">
        <v>4823</v>
      </c>
      <c r="U5" s="472">
        <v>1</v>
      </c>
      <c r="V5" s="472">
        <v>1</v>
      </c>
      <c r="W5" s="472" t="s">
        <v>4804</v>
      </c>
      <c r="X5" s="472" t="s">
        <v>4804</v>
      </c>
      <c r="Y5" s="472" t="s">
        <v>4805</v>
      </c>
      <c r="Z5" s="472">
        <v>1</v>
      </c>
      <c r="AA5" s="472" t="s">
        <v>1185</v>
      </c>
      <c r="AB5" s="472" t="s">
        <v>1820</v>
      </c>
      <c r="AC5" s="472" t="s">
        <v>4806</v>
      </c>
      <c r="AD5" s="472" t="s">
        <v>4807</v>
      </c>
      <c r="AE5" s="472" t="s">
        <v>4808</v>
      </c>
      <c r="AF5" s="472" t="s">
        <v>4809</v>
      </c>
      <c r="AG5" s="472" t="s">
        <v>4800</v>
      </c>
      <c r="AH5" s="472" t="s">
        <v>4824</v>
      </c>
      <c r="AI5" s="472" t="s">
        <v>4825</v>
      </c>
      <c r="AJ5" s="472" t="s">
        <v>4826</v>
      </c>
      <c r="AK5" s="472" t="s">
        <v>1531</v>
      </c>
      <c r="AL5" s="472" t="s">
        <v>4812</v>
      </c>
      <c r="AM5" s="468"/>
      <c r="AN5" s="468"/>
      <c r="AO5" s="469"/>
    </row>
    <row r="6" spans="1:41" ht="63.75">
      <c r="A6" s="507" t="s">
        <v>5192</v>
      </c>
      <c r="B6" s="507" t="s">
        <v>0</v>
      </c>
      <c r="C6" s="507" t="s">
        <v>193</v>
      </c>
      <c r="D6" s="507" t="s">
        <v>4766</v>
      </c>
      <c r="E6" s="507" t="s">
        <v>4025</v>
      </c>
      <c r="F6" s="467">
        <v>2</v>
      </c>
      <c r="G6" s="507" t="s">
        <v>4252</v>
      </c>
      <c r="H6" s="468" t="s">
        <v>1478</v>
      </c>
      <c r="I6" s="507" t="s">
        <v>5193</v>
      </c>
      <c r="J6" s="508" t="s">
        <v>3911</v>
      </c>
      <c r="K6" s="508" t="s">
        <v>3912</v>
      </c>
      <c r="L6" s="508">
        <v>12</v>
      </c>
      <c r="M6" s="508" t="s">
        <v>1944</v>
      </c>
      <c r="N6" s="508" t="s">
        <v>5194</v>
      </c>
      <c r="O6" s="508" t="s">
        <v>5195</v>
      </c>
      <c r="P6" s="507" t="s">
        <v>4764</v>
      </c>
      <c r="Q6" s="507" t="s">
        <v>51</v>
      </c>
      <c r="R6" s="508" t="s">
        <v>5196</v>
      </c>
      <c r="S6" s="507" t="s">
        <v>5197</v>
      </c>
      <c r="T6" s="508" t="s">
        <v>5198</v>
      </c>
      <c r="U6" s="469">
        <v>1</v>
      </c>
      <c r="V6" s="469" t="s">
        <v>212</v>
      </c>
      <c r="W6" s="469">
        <v>1</v>
      </c>
      <c r="X6" s="469">
        <v>3</v>
      </c>
      <c r="Y6" s="469">
        <v>1</v>
      </c>
      <c r="Z6" s="508">
        <v>1</v>
      </c>
      <c r="AA6" s="508" t="s">
        <v>1185</v>
      </c>
      <c r="AB6" s="508" t="s">
        <v>1414</v>
      </c>
      <c r="AC6" s="508" t="s">
        <v>193</v>
      </c>
      <c r="AD6" s="508" t="s">
        <v>49</v>
      </c>
      <c r="AE6" s="508" t="s">
        <v>51</v>
      </c>
      <c r="AF6" s="469" t="s">
        <v>1203</v>
      </c>
      <c r="AG6" s="508" t="s">
        <v>51</v>
      </c>
      <c r="AH6" s="507" t="s">
        <v>4785</v>
      </c>
      <c r="AI6" s="508" t="s">
        <v>51</v>
      </c>
      <c r="AJ6" s="508" t="s">
        <v>5199</v>
      </c>
      <c r="AK6" s="508" t="s">
        <v>1205</v>
      </c>
      <c r="AL6" s="508" t="s">
        <v>5200</v>
      </c>
      <c r="AM6" s="507" t="s">
        <v>5201</v>
      </c>
      <c r="AN6" s="507"/>
      <c r="AO6" s="508"/>
    </row>
    <row r="7" spans="1:41" ht="38.25">
      <c r="A7" s="72" t="s">
        <v>4251</v>
      </c>
      <c r="B7" s="72" t="s">
        <v>0</v>
      </c>
      <c r="C7" s="72" t="s">
        <v>193</v>
      </c>
      <c r="D7" s="72" t="s">
        <v>4766</v>
      </c>
      <c r="E7" s="72" t="s">
        <v>3908</v>
      </c>
      <c r="F7" s="60">
        <v>2</v>
      </c>
      <c r="G7" s="72" t="s">
        <v>4252</v>
      </c>
      <c r="H7" s="65" t="s">
        <v>1478</v>
      </c>
      <c r="I7" s="72" t="s">
        <v>4253</v>
      </c>
      <c r="J7" s="74" t="s">
        <v>3911</v>
      </c>
      <c r="K7" s="74" t="s">
        <v>3912</v>
      </c>
      <c r="L7" s="74">
        <v>12</v>
      </c>
      <c r="M7" s="74" t="s">
        <v>1944</v>
      </c>
      <c r="N7" s="74" t="s">
        <v>4254</v>
      </c>
      <c r="O7" s="74" t="s">
        <v>1819</v>
      </c>
      <c r="P7" s="72" t="s">
        <v>2290</v>
      </c>
      <c r="Q7" s="72" t="s">
        <v>49</v>
      </c>
      <c r="R7" s="74" t="s">
        <v>1448</v>
      </c>
      <c r="S7" s="72" t="s">
        <v>4255</v>
      </c>
      <c r="T7" s="74" t="s">
        <v>4256</v>
      </c>
      <c r="U7" s="74">
        <v>1</v>
      </c>
      <c r="V7" s="74">
        <v>0</v>
      </c>
      <c r="W7" s="74" t="s">
        <v>4257</v>
      </c>
      <c r="X7" s="74">
        <v>2</v>
      </c>
      <c r="Y7" s="74" t="s">
        <v>1469</v>
      </c>
      <c r="Z7" s="74">
        <v>1</v>
      </c>
      <c r="AA7" s="74" t="s">
        <v>49</v>
      </c>
      <c r="AB7" s="74" t="s">
        <v>1414</v>
      </c>
      <c r="AC7" s="74" t="s">
        <v>193</v>
      </c>
      <c r="AD7" s="74" t="s">
        <v>49</v>
      </c>
      <c r="AE7" s="74" t="s">
        <v>51</v>
      </c>
      <c r="AF7" s="66" t="s">
        <v>1203</v>
      </c>
      <c r="AG7" s="74" t="s">
        <v>51</v>
      </c>
      <c r="AH7" s="464" t="s">
        <v>4785</v>
      </c>
      <c r="AI7" s="74" t="s">
        <v>51</v>
      </c>
      <c r="AJ7" s="74" t="s">
        <v>4258</v>
      </c>
      <c r="AK7" s="74" t="s">
        <v>1205</v>
      </c>
      <c r="AL7" s="74" t="s">
        <v>4259</v>
      </c>
      <c r="AM7" s="72" t="s">
        <v>4260</v>
      </c>
      <c r="AN7" s="72"/>
      <c r="AO7" s="74"/>
    </row>
    <row r="8" spans="1:41" ht="36" customHeight="1">
      <c r="A8" s="507" t="s">
        <v>5202</v>
      </c>
      <c r="B8" s="507" t="s">
        <v>0</v>
      </c>
      <c r="C8" s="507" t="s">
        <v>5203</v>
      </c>
      <c r="D8" s="507" t="s">
        <v>4766</v>
      </c>
      <c r="E8" s="507" t="s">
        <v>4912</v>
      </c>
      <c r="F8" s="467">
        <v>1</v>
      </c>
      <c r="G8" s="507" t="s">
        <v>2705</v>
      </c>
      <c r="H8" s="468" t="s">
        <v>5204</v>
      </c>
      <c r="I8" s="507" t="s">
        <v>5205</v>
      </c>
      <c r="J8" s="508" t="s">
        <v>5206</v>
      </c>
      <c r="K8" s="508" t="s">
        <v>4757</v>
      </c>
      <c r="L8" s="508">
        <v>4</v>
      </c>
      <c r="M8" s="508" t="s">
        <v>253</v>
      </c>
      <c r="N8" s="508" t="s">
        <v>5207</v>
      </c>
      <c r="O8" s="508" t="s">
        <v>5208</v>
      </c>
      <c r="P8" s="507" t="s">
        <v>5209</v>
      </c>
      <c r="Q8" s="507" t="s">
        <v>49</v>
      </c>
      <c r="R8" s="508" t="s">
        <v>643</v>
      </c>
      <c r="S8" s="507" t="s">
        <v>5210</v>
      </c>
      <c r="T8" s="508" t="s">
        <v>1200</v>
      </c>
      <c r="U8" s="508" t="s">
        <v>212</v>
      </c>
      <c r="V8" s="508" t="s">
        <v>212</v>
      </c>
      <c r="W8" s="508" t="s">
        <v>212</v>
      </c>
      <c r="X8" s="508">
        <v>1</v>
      </c>
      <c r="Y8" s="508" t="s">
        <v>212</v>
      </c>
      <c r="Z8" s="508">
        <v>1</v>
      </c>
      <c r="AA8" s="508" t="s">
        <v>1185</v>
      </c>
      <c r="AB8" s="508" t="s">
        <v>5211</v>
      </c>
      <c r="AC8" s="508" t="s">
        <v>51</v>
      </c>
      <c r="AD8" s="508" t="s">
        <v>5212</v>
      </c>
      <c r="AE8" s="508" t="s">
        <v>49</v>
      </c>
      <c r="AF8" s="469" t="s">
        <v>5213</v>
      </c>
      <c r="AG8" s="508" t="s">
        <v>49</v>
      </c>
      <c r="AH8" s="507" t="s">
        <v>5214</v>
      </c>
      <c r="AI8" s="508" t="s">
        <v>49</v>
      </c>
      <c r="AJ8" s="508" t="s">
        <v>1205</v>
      </c>
      <c r="AK8" s="508" t="s">
        <v>1531</v>
      </c>
      <c r="AL8" s="508" t="s">
        <v>1206</v>
      </c>
      <c r="AM8" s="507"/>
      <c r="AN8" s="507"/>
      <c r="AO8" s="508"/>
    </row>
    <row r="9" spans="1:41" ht="51">
      <c r="A9" s="507" t="s">
        <v>5182</v>
      </c>
      <c r="B9" s="507" t="s">
        <v>0</v>
      </c>
      <c r="C9" s="507" t="s">
        <v>193</v>
      </c>
      <c r="D9" s="507" t="s">
        <v>4766</v>
      </c>
      <c r="E9" s="507" t="s">
        <v>4025</v>
      </c>
      <c r="F9" s="467">
        <v>2</v>
      </c>
      <c r="G9" s="507" t="s">
        <v>2705</v>
      </c>
      <c r="H9" s="468" t="s">
        <v>4026</v>
      </c>
      <c r="I9" s="507" t="s">
        <v>4027</v>
      </c>
      <c r="J9" s="508" t="s">
        <v>5183</v>
      </c>
      <c r="K9" s="508" t="s">
        <v>4757</v>
      </c>
      <c r="L9" s="508">
        <v>12</v>
      </c>
      <c r="M9" s="508" t="s">
        <v>1944</v>
      </c>
      <c r="N9" s="508" t="s">
        <v>4029</v>
      </c>
      <c r="O9" s="508" t="s">
        <v>1197</v>
      </c>
      <c r="P9" s="507" t="s">
        <v>5184</v>
      </c>
      <c r="Q9" s="507" t="s">
        <v>51</v>
      </c>
      <c r="R9" s="508" t="s">
        <v>5185</v>
      </c>
      <c r="S9" s="507" t="s">
        <v>5186</v>
      </c>
      <c r="T9" s="508" t="s">
        <v>1200</v>
      </c>
      <c r="U9" s="508" t="s">
        <v>212</v>
      </c>
      <c r="V9" s="508" t="s">
        <v>212</v>
      </c>
      <c r="W9" s="508" t="s">
        <v>212</v>
      </c>
      <c r="X9" s="508">
        <v>1</v>
      </c>
      <c r="Y9" s="508">
        <v>1</v>
      </c>
      <c r="Z9" s="508">
        <v>1</v>
      </c>
      <c r="AA9" s="508" t="s">
        <v>1185</v>
      </c>
      <c r="AB9" s="508" t="s">
        <v>4031</v>
      </c>
      <c r="AC9" s="508" t="s">
        <v>51</v>
      </c>
      <c r="AD9" s="508" t="s">
        <v>49</v>
      </c>
      <c r="AE9" s="508" t="s">
        <v>51</v>
      </c>
      <c r="AF9" s="469" t="s">
        <v>1203</v>
      </c>
      <c r="AG9" s="508" t="s">
        <v>646</v>
      </c>
      <c r="AH9" s="507" t="s">
        <v>4032</v>
      </c>
      <c r="AI9" s="508" t="s">
        <v>51</v>
      </c>
      <c r="AJ9" s="508" t="s">
        <v>4783</v>
      </c>
      <c r="AK9" s="508" t="s">
        <v>1531</v>
      </c>
      <c r="AL9" s="508" t="s">
        <v>5187</v>
      </c>
      <c r="AM9" s="507"/>
      <c r="AN9" s="507"/>
      <c r="AO9" s="508"/>
    </row>
    <row r="10" spans="1:41" ht="51">
      <c r="A10" s="72" t="s">
        <v>4024</v>
      </c>
      <c r="B10" s="65" t="s">
        <v>0</v>
      </c>
      <c r="C10" s="65" t="s">
        <v>193</v>
      </c>
      <c r="D10" s="72" t="s">
        <v>4766</v>
      </c>
      <c r="E10" s="65" t="s">
        <v>4025</v>
      </c>
      <c r="F10" s="56">
        <v>2</v>
      </c>
      <c r="G10" s="65" t="s">
        <v>2705</v>
      </c>
      <c r="H10" s="65" t="s">
        <v>4026</v>
      </c>
      <c r="I10" s="66" t="s">
        <v>4027</v>
      </c>
      <c r="J10" s="72" t="s">
        <v>4028</v>
      </c>
      <c r="K10" s="396" t="s">
        <v>4341</v>
      </c>
      <c r="L10" s="66">
        <v>12</v>
      </c>
      <c r="M10" s="66" t="s">
        <v>1944</v>
      </c>
      <c r="N10" s="66" t="s">
        <v>4029</v>
      </c>
      <c r="O10" s="66" t="s">
        <v>1197</v>
      </c>
      <c r="P10" s="66" t="s">
        <v>4030</v>
      </c>
      <c r="Q10" s="65" t="s">
        <v>51</v>
      </c>
      <c r="R10" s="463" t="s">
        <v>4780</v>
      </c>
      <c r="S10" s="462" t="s">
        <v>4781</v>
      </c>
      <c r="T10" s="74" t="s">
        <v>1200</v>
      </c>
      <c r="U10" s="66" t="s">
        <v>212</v>
      </c>
      <c r="V10" s="66" t="s">
        <v>212</v>
      </c>
      <c r="W10" s="66" t="s">
        <v>212</v>
      </c>
      <c r="X10" s="66">
        <v>1</v>
      </c>
      <c r="Y10" s="66">
        <v>1</v>
      </c>
      <c r="Z10" s="66">
        <v>1</v>
      </c>
      <c r="AA10" s="66" t="s">
        <v>1185</v>
      </c>
      <c r="AB10" s="66" t="s">
        <v>4031</v>
      </c>
      <c r="AC10" s="396" t="s">
        <v>51</v>
      </c>
      <c r="AD10" s="463" t="s">
        <v>49</v>
      </c>
      <c r="AE10" s="66" t="s">
        <v>51</v>
      </c>
      <c r="AF10" s="396" t="s">
        <v>4342</v>
      </c>
      <c r="AG10" s="396" t="s">
        <v>646</v>
      </c>
      <c r="AH10" s="66" t="s">
        <v>4032</v>
      </c>
      <c r="AI10" s="66" t="s">
        <v>51</v>
      </c>
      <c r="AJ10" s="463" t="s">
        <v>4783</v>
      </c>
      <c r="AK10" s="281" t="s">
        <v>1531</v>
      </c>
      <c r="AL10" s="463" t="s">
        <v>4762</v>
      </c>
      <c r="AM10" s="65"/>
      <c r="AN10" s="65"/>
      <c r="AO10" s="66"/>
    </row>
    <row r="11" spans="1:41" ht="51">
      <c r="A11" s="507" t="s">
        <v>5188</v>
      </c>
      <c r="B11" s="468" t="s">
        <v>0</v>
      </c>
      <c r="C11" s="468" t="s">
        <v>193</v>
      </c>
      <c r="D11" s="507" t="s">
        <v>4766</v>
      </c>
      <c r="E11" s="468" t="s">
        <v>4025</v>
      </c>
      <c r="F11" s="56">
        <v>2</v>
      </c>
      <c r="G11" s="468" t="s">
        <v>2714</v>
      </c>
      <c r="H11" s="468" t="s">
        <v>4034</v>
      </c>
      <c r="I11" s="469" t="s">
        <v>4035</v>
      </c>
      <c r="J11" s="507" t="s">
        <v>5183</v>
      </c>
      <c r="K11" s="396" t="s">
        <v>4757</v>
      </c>
      <c r="L11" s="469">
        <v>12</v>
      </c>
      <c r="M11" s="469" t="s">
        <v>1944</v>
      </c>
      <c r="N11" s="469" t="s">
        <v>4029</v>
      </c>
      <c r="O11" s="469" t="s">
        <v>4036</v>
      </c>
      <c r="P11" s="469" t="s">
        <v>5189</v>
      </c>
      <c r="Q11" s="468" t="s">
        <v>51</v>
      </c>
      <c r="R11" s="508" t="s">
        <v>5190</v>
      </c>
      <c r="S11" s="507" t="s">
        <v>5191</v>
      </c>
      <c r="T11" s="508" t="s">
        <v>1200</v>
      </c>
      <c r="U11" s="469" t="s">
        <v>212</v>
      </c>
      <c r="V11" s="469" t="s">
        <v>212</v>
      </c>
      <c r="W11" s="469" t="s">
        <v>212</v>
      </c>
      <c r="X11" s="469">
        <v>4</v>
      </c>
      <c r="Y11" s="469">
        <v>2</v>
      </c>
      <c r="Z11" s="469">
        <v>1</v>
      </c>
      <c r="AA11" s="469" t="s">
        <v>1185</v>
      </c>
      <c r="AB11" s="469" t="s">
        <v>4031</v>
      </c>
      <c r="AC11" s="396" t="s">
        <v>51</v>
      </c>
      <c r="AD11" s="508" t="s">
        <v>49</v>
      </c>
      <c r="AE11" s="469" t="s">
        <v>51</v>
      </c>
      <c r="AF11" s="396" t="s">
        <v>1203</v>
      </c>
      <c r="AG11" s="396" t="s">
        <v>646</v>
      </c>
      <c r="AH11" s="469" t="s">
        <v>4037</v>
      </c>
      <c r="AI11" s="469" t="s">
        <v>51</v>
      </c>
      <c r="AJ11" s="508" t="s">
        <v>4783</v>
      </c>
      <c r="AK11" s="503" t="s">
        <v>1531</v>
      </c>
      <c r="AL11" s="508" t="s">
        <v>5187</v>
      </c>
      <c r="AM11" s="468"/>
      <c r="AN11" s="468"/>
      <c r="AO11" s="469"/>
    </row>
    <row r="12" spans="1:41" ht="51">
      <c r="A12" s="72" t="s">
        <v>4033</v>
      </c>
      <c r="B12" s="65" t="s">
        <v>0</v>
      </c>
      <c r="C12" s="65" t="s">
        <v>193</v>
      </c>
      <c r="D12" s="72" t="s">
        <v>4766</v>
      </c>
      <c r="E12" s="65" t="s">
        <v>4025</v>
      </c>
      <c r="F12" s="56">
        <v>2</v>
      </c>
      <c r="G12" s="65" t="s">
        <v>2714</v>
      </c>
      <c r="H12" s="65" t="s">
        <v>4034</v>
      </c>
      <c r="I12" s="66" t="s">
        <v>4035</v>
      </c>
      <c r="J12" s="72" t="s">
        <v>4028</v>
      </c>
      <c r="K12" s="396" t="s">
        <v>4341</v>
      </c>
      <c r="L12" s="66">
        <v>12</v>
      </c>
      <c r="M12" s="66" t="s">
        <v>1944</v>
      </c>
      <c r="N12" s="66" t="s">
        <v>4029</v>
      </c>
      <c r="O12" s="66" t="s">
        <v>4036</v>
      </c>
      <c r="P12" s="65" t="s">
        <v>3514</v>
      </c>
      <c r="Q12" s="65" t="s">
        <v>51</v>
      </c>
      <c r="R12" s="463" t="s">
        <v>4782</v>
      </c>
      <c r="S12" s="462" t="s">
        <v>2719</v>
      </c>
      <c r="T12" s="74" t="s">
        <v>1200</v>
      </c>
      <c r="U12" s="66" t="s">
        <v>212</v>
      </c>
      <c r="V12" s="66" t="s">
        <v>212</v>
      </c>
      <c r="W12" s="66" t="s">
        <v>212</v>
      </c>
      <c r="X12" s="66">
        <v>2</v>
      </c>
      <c r="Y12" s="66">
        <v>1</v>
      </c>
      <c r="Z12" s="66">
        <v>1</v>
      </c>
      <c r="AA12" s="66" t="s">
        <v>1185</v>
      </c>
      <c r="AB12" s="66" t="s">
        <v>4031</v>
      </c>
      <c r="AC12" s="396" t="s">
        <v>51</v>
      </c>
      <c r="AD12" s="463" t="s">
        <v>49</v>
      </c>
      <c r="AE12" s="66" t="s">
        <v>51</v>
      </c>
      <c r="AF12" s="396" t="s">
        <v>4342</v>
      </c>
      <c r="AG12" s="396" t="s">
        <v>646</v>
      </c>
      <c r="AH12" s="66" t="s">
        <v>4037</v>
      </c>
      <c r="AI12" s="66" t="s">
        <v>51</v>
      </c>
      <c r="AJ12" s="463" t="s">
        <v>4783</v>
      </c>
      <c r="AK12" s="281" t="s">
        <v>1531</v>
      </c>
      <c r="AL12" s="463" t="s">
        <v>4762</v>
      </c>
      <c r="AM12" s="65"/>
      <c r="AN12" s="65"/>
      <c r="AO12" s="66"/>
    </row>
    <row r="13" spans="1:41" ht="51">
      <c r="A13" s="65" t="s">
        <v>2703</v>
      </c>
      <c r="B13" s="65" t="s">
        <v>0</v>
      </c>
      <c r="C13" s="65" t="s">
        <v>193</v>
      </c>
      <c r="D13" s="65" t="s">
        <v>4755</v>
      </c>
      <c r="E13" s="65" t="s">
        <v>2704</v>
      </c>
      <c r="F13" s="56">
        <v>2</v>
      </c>
      <c r="G13" s="65" t="s">
        <v>2705</v>
      </c>
      <c r="H13" s="65" t="s">
        <v>2706</v>
      </c>
      <c r="I13" s="396" t="s">
        <v>4038</v>
      </c>
      <c r="J13" s="65" t="s">
        <v>4767</v>
      </c>
      <c r="K13" s="396" t="s">
        <v>4341</v>
      </c>
      <c r="L13" s="66">
        <v>20</v>
      </c>
      <c r="M13" s="66" t="s">
        <v>2707</v>
      </c>
      <c r="N13" s="66" t="s">
        <v>2708</v>
      </c>
      <c r="O13" s="66" t="s">
        <v>2709</v>
      </c>
      <c r="P13" s="65" t="s">
        <v>2710</v>
      </c>
      <c r="Q13" s="65" t="s">
        <v>51</v>
      </c>
      <c r="R13" s="66" t="s">
        <v>1423</v>
      </c>
      <c r="S13" s="65" t="s">
        <v>2711</v>
      </c>
      <c r="T13" s="66" t="s">
        <v>2712</v>
      </c>
      <c r="U13" s="396" t="s">
        <v>212</v>
      </c>
      <c r="V13" s="396" t="s">
        <v>212</v>
      </c>
      <c r="W13" s="396" t="s">
        <v>212</v>
      </c>
      <c r="X13" s="66">
        <v>1</v>
      </c>
      <c r="Y13" s="66">
        <v>1</v>
      </c>
      <c r="Z13" s="66">
        <v>1</v>
      </c>
      <c r="AA13" s="66" t="s">
        <v>1185</v>
      </c>
      <c r="AB13" s="66" t="s">
        <v>1820</v>
      </c>
      <c r="AC13" s="396" t="s">
        <v>51</v>
      </c>
      <c r="AD13" s="66" t="s">
        <v>49</v>
      </c>
      <c r="AE13" s="396" t="s">
        <v>51</v>
      </c>
      <c r="AF13" s="396" t="s">
        <v>4342</v>
      </c>
      <c r="AG13" s="396" t="s">
        <v>646</v>
      </c>
      <c r="AH13" s="66" t="s">
        <v>4344</v>
      </c>
      <c r="AI13" s="396" t="s">
        <v>51</v>
      </c>
      <c r="AJ13" s="463" t="s">
        <v>4784</v>
      </c>
      <c r="AK13" s="281" t="s">
        <v>1531</v>
      </c>
      <c r="AL13" s="74" t="s">
        <v>4343</v>
      </c>
      <c r="AM13" s="65"/>
      <c r="AN13" s="65"/>
      <c r="AO13" s="66"/>
    </row>
    <row r="14" spans="1:41" ht="51">
      <c r="A14" s="65" t="s">
        <v>2713</v>
      </c>
      <c r="B14" s="65" t="s">
        <v>0</v>
      </c>
      <c r="C14" s="65" t="s">
        <v>193</v>
      </c>
      <c r="D14" s="65" t="s">
        <v>4755</v>
      </c>
      <c r="E14" s="65" t="s">
        <v>2704</v>
      </c>
      <c r="F14" s="56">
        <v>2</v>
      </c>
      <c r="G14" s="65" t="s">
        <v>2714</v>
      </c>
      <c r="H14" s="65" t="s">
        <v>2715</v>
      </c>
      <c r="I14" s="396" t="s">
        <v>4039</v>
      </c>
      <c r="J14" s="65" t="s">
        <v>4767</v>
      </c>
      <c r="K14" s="396" t="s">
        <v>4341</v>
      </c>
      <c r="L14" s="66">
        <v>20</v>
      </c>
      <c r="M14" s="66" t="s">
        <v>2707</v>
      </c>
      <c r="N14" s="66" t="s">
        <v>2708</v>
      </c>
      <c r="O14" s="66" t="s">
        <v>2716</v>
      </c>
      <c r="P14" s="65" t="s">
        <v>2717</v>
      </c>
      <c r="Q14" s="65" t="s">
        <v>51</v>
      </c>
      <c r="R14" s="66" t="s">
        <v>2718</v>
      </c>
      <c r="S14" s="65" t="s">
        <v>2719</v>
      </c>
      <c r="T14" s="66" t="s">
        <v>2712</v>
      </c>
      <c r="U14" s="396" t="s">
        <v>212</v>
      </c>
      <c r="V14" s="396" t="s">
        <v>212</v>
      </c>
      <c r="W14" s="396" t="s">
        <v>212</v>
      </c>
      <c r="X14" s="66" t="s">
        <v>2720</v>
      </c>
      <c r="Y14" s="66" t="s">
        <v>2721</v>
      </c>
      <c r="Z14" s="66">
        <v>1</v>
      </c>
      <c r="AA14" s="66" t="s">
        <v>1185</v>
      </c>
      <c r="AB14" s="66" t="s">
        <v>1820</v>
      </c>
      <c r="AC14" s="396" t="s">
        <v>51</v>
      </c>
      <c r="AD14" s="66" t="s">
        <v>49</v>
      </c>
      <c r="AE14" s="396" t="s">
        <v>51</v>
      </c>
      <c r="AF14" s="396" t="s">
        <v>4342</v>
      </c>
      <c r="AG14" s="396" t="s">
        <v>646</v>
      </c>
      <c r="AH14" s="66" t="s">
        <v>4344</v>
      </c>
      <c r="AI14" s="396" t="s">
        <v>51</v>
      </c>
      <c r="AJ14" s="463" t="s">
        <v>4784</v>
      </c>
      <c r="AK14" s="281" t="s">
        <v>1531</v>
      </c>
      <c r="AL14" s="74" t="s">
        <v>4343</v>
      </c>
      <c r="AM14" s="65"/>
      <c r="AN14" s="65"/>
      <c r="AO14" s="66"/>
    </row>
    <row r="15" spans="1:41" ht="76.5">
      <c r="A15" s="65" t="s">
        <v>4754</v>
      </c>
      <c r="B15" s="65" t="s">
        <v>0</v>
      </c>
      <c r="C15" s="65" t="s">
        <v>193</v>
      </c>
      <c r="D15" s="65" t="s">
        <v>4755</v>
      </c>
      <c r="E15" s="65" t="s">
        <v>2704</v>
      </c>
      <c r="F15" s="56">
        <v>2</v>
      </c>
      <c r="G15" s="65" t="s">
        <v>2705</v>
      </c>
      <c r="H15" s="65" t="s">
        <v>2706</v>
      </c>
      <c r="I15" s="396" t="s">
        <v>4038</v>
      </c>
      <c r="J15" s="65" t="s">
        <v>4756</v>
      </c>
      <c r="K15" s="396" t="s">
        <v>4757</v>
      </c>
      <c r="L15" s="66">
        <v>20</v>
      </c>
      <c r="M15" s="66" t="s">
        <v>2707</v>
      </c>
      <c r="N15" s="66" t="s">
        <v>4758</v>
      </c>
      <c r="O15" s="66" t="s">
        <v>2709</v>
      </c>
      <c r="P15" s="65" t="s">
        <v>4759</v>
      </c>
      <c r="Q15" s="65" t="s">
        <v>51</v>
      </c>
      <c r="R15" s="66" t="s">
        <v>1423</v>
      </c>
      <c r="S15" s="65" t="s">
        <v>2711</v>
      </c>
      <c r="T15" s="66" t="s">
        <v>4760</v>
      </c>
      <c r="U15" s="396" t="s">
        <v>212</v>
      </c>
      <c r="V15" s="396" t="s">
        <v>212</v>
      </c>
      <c r="W15" s="396" t="s">
        <v>212</v>
      </c>
      <c r="X15" s="66">
        <v>1</v>
      </c>
      <c r="Y15" s="66">
        <v>1</v>
      </c>
      <c r="Z15" s="66">
        <v>1</v>
      </c>
      <c r="AA15" s="66" t="s">
        <v>1185</v>
      </c>
      <c r="AB15" s="415" t="s">
        <v>1820</v>
      </c>
      <c r="AC15" s="396" t="s">
        <v>51</v>
      </c>
      <c r="AD15" s="66" t="s">
        <v>49</v>
      </c>
      <c r="AE15" s="396" t="s">
        <v>51</v>
      </c>
      <c r="AF15" s="396" t="s">
        <v>1203</v>
      </c>
      <c r="AG15" s="396" t="s">
        <v>646</v>
      </c>
      <c r="AH15" s="66" t="s">
        <v>4761</v>
      </c>
      <c r="AI15" s="396" t="s">
        <v>51</v>
      </c>
      <c r="AJ15" s="281" t="s">
        <v>2597</v>
      </c>
      <c r="AK15" s="281" t="s">
        <v>1531</v>
      </c>
      <c r="AL15" s="74" t="s">
        <v>4762</v>
      </c>
      <c r="AM15" s="65"/>
      <c r="AN15" s="65"/>
      <c r="AO15" s="66"/>
    </row>
    <row r="16" spans="1:41" ht="76.5">
      <c r="A16" s="65" t="s">
        <v>4763</v>
      </c>
      <c r="B16" s="65" t="s">
        <v>0</v>
      </c>
      <c r="C16" s="65" t="s">
        <v>193</v>
      </c>
      <c r="D16" s="65" t="s">
        <v>4755</v>
      </c>
      <c r="E16" s="65" t="s">
        <v>2704</v>
      </c>
      <c r="F16" s="56">
        <v>2</v>
      </c>
      <c r="G16" s="65" t="s">
        <v>2714</v>
      </c>
      <c r="H16" s="65" t="s">
        <v>2715</v>
      </c>
      <c r="I16" s="396" t="s">
        <v>4039</v>
      </c>
      <c r="J16" s="65" t="s">
        <v>4756</v>
      </c>
      <c r="K16" s="396" t="s">
        <v>4757</v>
      </c>
      <c r="L16" s="66">
        <v>20</v>
      </c>
      <c r="M16" s="66" t="s">
        <v>2707</v>
      </c>
      <c r="N16" s="66" t="s">
        <v>4758</v>
      </c>
      <c r="O16" s="66" t="s">
        <v>2716</v>
      </c>
      <c r="P16" s="65" t="s">
        <v>4764</v>
      </c>
      <c r="Q16" s="65" t="s">
        <v>51</v>
      </c>
      <c r="R16" s="66" t="s">
        <v>2718</v>
      </c>
      <c r="S16" s="65" t="s">
        <v>2719</v>
      </c>
      <c r="T16" s="66" t="s">
        <v>4760</v>
      </c>
      <c r="U16" s="396" t="s">
        <v>212</v>
      </c>
      <c r="V16" s="396" t="s">
        <v>212</v>
      </c>
      <c r="W16" s="396" t="s">
        <v>212</v>
      </c>
      <c r="X16" s="66" t="s">
        <v>4765</v>
      </c>
      <c r="Y16" s="66" t="s">
        <v>2721</v>
      </c>
      <c r="Z16" s="66">
        <v>1</v>
      </c>
      <c r="AA16" s="66" t="s">
        <v>1185</v>
      </c>
      <c r="AB16" s="415" t="s">
        <v>1820</v>
      </c>
      <c r="AC16" s="396" t="s">
        <v>51</v>
      </c>
      <c r="AD16" s="66" t="s">
        <v>49</v>
      </c>
      <c r="AE16" s="396" t="s">
        <v>51</v>
      </c>
      <c r="AF16" s="396" t="s">
        <v>1203</v>
      </c>
      <c r="AG16" s="396" t="s">
        <v>646</v>
      </c>
      <c r="AH16" s="66" t="s">
        <v>4761</v>
      </c>
      <c r="AI16" s="396" t="s">
        <v>51</v>
      </c>
      <c r="AJ16" s="281" t="s">
        <v>2597</v>
      </c>
      <c r="AK16" s="281" t="s">
        <v>1531</v>
      </c>
      <c r="AL16" s="74" t="s">
        <v>4762</v>
      </c>
      <c r="AM16" s="65"/>
      <c r="AN16" s="65"/>
      <c r="AO16" s="66"/>
    </row>
    <row r="17" spans="1:42" ht="165.75">
      <c r="A17" s="471" t="s">
        <v>4888</v>
      </c>
      <c r="B17" s="471" t="s">
        <v>0</v>
      </c>
      <c r="C17" s="471" t="s">
        <v>193</v>
      </c>
      <c r="D17" s="471" t="s">
        <v>4860</v>
      </c>
      <c r="E17" s="471" t="s">
        <v>4861</v>
      </c>
      <c r="F17" s="467">
        <v>4</v>
      </c>
      <c r="G17" s="471" t="s">
        <v>4862</v>
      </c>
      <c r="H17" s="468" t="s">
        <v>4863</v>
      </c>
      <c r="I17" s="471" t="s">
        <v>4864</v>
      </c>
      <c r="J17" s="472" t="s">
        <v>4865</v>
      </c>
      <c r="K17" s="472" t="s">
        <v>4866</v>
      </c>
      <c r="L17" s="472" t="s">
        <v>4867</v>
      </c>
      <c r="M17" s="472" t="s">
        <v>4868</v>
      </c>
      <c r="N17" s="472" t="s">
        <v>4869</v>
      </c>
      <c r="O17" s="472" t="s">
        <v>4870</v>
      </c>
      <c r="P17" s="472" t="s">
        <v>4871</v>
      </c>
      <c r="Q17" s="471" t="s">
        <v>4872</v>
      </c>
      <c r="R17" s="472" t="s">
        <v>4873</v>
      </c>
      <c r="S17" s="471" t="s">
        <v>4874</v>
      </c>
      <c r="T17" s="472" t="s">
        <v>4875</v>
      </c>
      <c r="U17" s="472" t="s">
        <v>4876</v>
      </c>
      <c r="V17" s="472" t="s">
        <v>4876</v>
      </c>
      <c r="W17" s="472" t="s">
        <v>4876</v>
      </c>
      <c r="X17" s="472">
        <v>8</v>
      </c>
      <c r="Y17" s="472">
        <v>2</v>
      </c>
      <c r="Z17" s="472">
        <v>1</v>
      </c>
      <c r="AA17" s="472">
        <v>0</v>
      </c>
      <c r="AB17" s="472" t="s">
        <v>4877</v>
      </c>
      <c r="AC17" s="472" t="s">
        <v>4878</v>
      </c>
      <c r="AD17" s="472" t="s">
        <v>4879</v>
      </c>
      <c r="AE17" s="472" t="s">
        <v>4880</v>
      </c>
      <c r="AF17" s="469" t="s">
        <v>4881</v>
      </c>
      <c r="AG17" s="472" t="s">
        <v>4882</v>
      </c>
      <c r="AH17" s="472" t="s">
        <v>4883</v>
      </c>
      <c r="AI17" s="472" t="s">
        <v>4884</v>
      </c>
      <c r="AJ17" s="472" t="s">
        <v>4885</v>
      </c>
      <c r="AK17" s="472" t="s">
        <v>4886</v>
      </c>
      <c r="AL17" s="472" t="s">
        <v>4887</v>
      </c>
      <c r="AM17" s="471" t="s">
        <v>4876</v>
      </c>
      <c r="AN17" s="471"/>
      <c r="AO17" s="472"/>
    </row>
    <row r="18" spans="1:42">
      <c r="A18" s="65"/>
      <c r="B18" s="65"/>
      <c r="C18" s="65"/>
      <c r="D18" s="65"/>
      <c r="E18" s="65"/>
      <c r="F18" s="56"/>
      <c r="G18" s="65"/>
      <c r="H18" s="65"/>
      <c r="I18" s="396"/>
      <c r="J18" s="65"/>
      <c r="K18" s="396"/>
      <c r="L18" s="66"/>
      <c r="M18" s="66"/>
      <c r="N18" s="66"/>
      <c r="O18" s="66"/>
      <c r="P18" s="65"/>
      <c r="Q18" s="65"/>
      <c r="R18" s="66"/>
      <c r="S18" s="65"/>
      <c r="T18" s="66"/>
      <c r="U18" s="396"/>
      <c r="V18" s="396"/>
      <c r="W18" s="396"/>
      <c r="X18" s="66"/>
      <c r="Y18" s="66"/>
      <c r="Z18" s="66"/>
      <c r="AA18" s="66"/>
      <c r="AB18" s="508"/>
      <c r="AC18" s="396"/>
      <c r="AD18" s="66"/>
      <c r="AE18" s="396"/>
      <c r="AF18" s="396"/>
      <c r="AG18" s="396"/>
      <c r="AH18" s="66"/>
      <c r="AI18" s="396"/>
      <c r="AJ18" s="281"/>
      <c r="AK18" s="281"/>
      <c r="AL18" s="74"/>
      <c r="AM18" s="65"/>
      <c r="AN18" s="65"/>
      <c r="AO18" s="66"/>
    </row>
    <row r="19" spans="1:42">
      <c r="A19" s="65"/>
      <c r="B19" s="65"/>
      <c r="C19" s="65"/>
      <c r="D19" s="65"/>
      <c r="E19" s="65"/>
      <c r="F19" s="56"/>
      <c r="G19" s="65"/>
      <c r="H19" s="65"/>
      <c r="I19" s="396"/>
      <c r="J19" s="65"/>
      <c r="K19" s="396"/>
      <c r="L19" s="66"/>
      <c r="M19" s="66"/>
      <c r="N19" s="66"/>
      <c r="O19" s="66"/>
      <c r="P19" s="65"/>
      <c r="Q19" s="65"/>
      <c r="R19" s="66"/>
      <c r="S19" s="65"/>
      <c r="T19" s="66"/>
      <c r="U19" s="396"/>
      <c r="V19" s="396"/>
      <c r="W19" s="396"/>
      <c r="X19" s="66"/>
      <c r="Y19" s="66"/>
      <c r="Z19" s="66"/>
      <c r="AA19" s="66"/>
      <c r="AB19" s="508"/>
      <c r="AC19" s="396"/>
      <c r="AD19" s="66"/>
      <c r="AE19" s="396"/>
      <c r="AF19" s="396"/>
      <c r="AG19" s="396"/>
      <c r="AH19" s="66"/>
      <c r="AI19" s="396"/>
      <c r="AJ19" s="281"/>
      <c r="AK19" s="281"/>
      <c r="AL19" s="74"/>
      <c r="AM19" s="65"/>
      <c r="AN19" s="65"/>
      <c r="AO19" s="66"/>
    </row>
    <row r="20" spans="1:42">
      <c r="A20" s="65"/>
      <c r="B20" s="65"/>
      <c r="C20" s="65"/>
      <c r="D20" s="65"/>
      <c r="E20" s="65"/>
      <c r="F20" s="56"/>
      <c r="G20" s="65"/>
      <c r="H20" s="65"/>
      <c r="I20" s="396"/>
      <c r="J20" s="65"/>
      <c r="K20" s="396"/>
      <c r="L20" s="66"/>
      <c r="M20" s="66"/>
      <c r="N20" s="66"/>
      <c r="O20" s="66"/>
      <c r="P20" s="65"/>
      <c r="Q20" s="65"/>
      <c r="R20" s="66"/>
      <c r="S20" s="65"/>
      <c r="T20" s="66"/>
      <c r="U20" s="396"/>
      <c r="V20" s="396"/>
      <c r="W20" s="396"/>
      <c r="X20" s="66"/>
      <c r="Y20" s="66"/>
      <c r="Z20" s="66"/>
      <c r="AA20" s="66"/>
      <c r="AB20" s="508"/>
      <c r="AC20" s="396"/>
      <c r="AD20" s="66"/>
      <c r="AE20" s="396"/>
      <c r="AF20" s="396"/>
      <c r="AG20" s="396"/>
      <c r="AH20" s="66"/>
      <c r="AI20" s="396"/>
      <c r="AJ20" s="281"/>
      <c r="AK20" s="281"/>
      <c r="AL20" s="74"/>
      <c r="AM20" s="65"/>
      <c r="AN20" s="65"/>
      <c r="AO20" s="66"/>
    </row>
    <row r="21" spans="1:42">
      <c r="A21" s="65" t="s">
        <v>52</v>
      </c>
      <c r="B21" s="65"/>
      <c r="C21" s="65"/>
      <c r="D21" s="72"/>
      <c r="E21" s="74"/>
      <c r="F21" s="60"/>
      <c r="G21" s="74"/>
      <c r="H21" s="72"/>
      <c r="I21" s="74"/>
      <c r="J21" s="74"/>
      <c r="K21" s="74"/>
      <c r="L21" s="74"/>
      <c r="M21" s="74"/>
      <c r="N21" s="74"/>
      <c r="O21" s="74"/>
      <c r="P21" s="74"/>
      <c r="Q21" s="74"/>
      <c r="R21" s="74"/>
      <c r="S21" s="74"/>
      <c r="T21" s="74"/>
      <c r="U21" s="74"/>
      <c r="V21" s="74"/>
      <c r="W21" s="74"/>
      <c r="X21" s="74"/>
      <c r="Y21" s="74"/>
      <c r="Z21" s="74"/>
      <c r="AA21" s="74"/>
      <c r="AB21" s="508"/>
      <c r="AC21" s="74"/>
      <c r="AD21" s="74"/>
      <c r="AE21" s="74"/>
      <c r="AF21" s="74"/>
      <c r="AG21" s="74"/>
      <c r="AH21" s="74"/>
      <c r="AI21" s="74"/>
      <c r="AJ21" s="74"/>
      <c r="AK21" s="74"/>
      <c r="AL21" s="74"/>
      <c r="AM21" s="72"/>
      <c r="AN21" s="72"/>
      <c r="AO21" s="74"/>
    </row>
    <row r="22" spans="1:42" ht="25.5">
      <c r="A22" s="468" t="s">
        <v>5215</v>
      </c>
      <c r="B22" s="468" t="s">
        <v>52</v>
      </c>
      <c r="C22" s="468" t="s">
        <v>5216</v>
      </c>
      <c r="D22" s="507" t="s">
        <v>668</v>
      </c>
      <c r="E22" s="508" t="s">
        <v>4368</v>
      </c>
      <c r="F22" s="467">
        <v>1</v>
      </c>
      <c r="G22" s="508" t="s">
        <v>5234</v>
      </c>
      <c r="H22" s="507" t="s">
        <v>5232</v>
      </c>
      <c r="I22" s="508" t="s">
        <v>5230</v>
      </c>
      <c r="J22" s="508" t="s">
        <v>5229</v>
      </c>
      <c r="K22" s="508" t="s">
        <v>1179</v>
      </c>
      <c r="L22" s="508">
        <v>4</v>
      </c>
      <c r="M22" s="508" t="s">
        <v>253</v>
      </c>
      <c r="N22" s="508" t="s">
        <v>5233</v>
      </c>
      <c r="O22" s="508" t="s">
        <v>4373</v>
      </c>
      <c r="P22" s="508" t="s">
        <v>1198</v>
      </c>
      <c r="Q22" s="508" t="s">
        <v>1199</v>
      </c>
      <c r="R22" s="508" t="s">
        <v>5235</v>
      </c>
      <c r="S22" s="508" t="s">
        <v>1198</v>
      </c>
      <c r="T22" s="508" t="s">
        <v>5244</v>
      </c>
      <c r="U22" s="508" t="s">
        <v>4876</v>
      </c>
      <c r="V22" s="508">
        <v>1</v>
      </c>
      <c r="W22" s="508">
        <v>2</v>
      </c>
      <c r="X22" s="508" t="s">
        <v>4876</v>
      </c>
      <c r="Y22" s="508">
        <v>1</v>
      </c>
      <c r="Z22" s="508">
        <v>0</v>
      </c>
      <c r="AA22" s="508">
        <v>0</v>
      </c>
      <c r="AB22" s="168" t="s">
        <v>5236</v>
      </c>
      <c r="AC22" s="508" t="s">
        <v>193</v>
      </c>
      <c r="AD22" s="508" t="s">
        <v>49</v>
      </c>
      <c r="AE22" s="508" t="s">
        <v>1202</v>
      </c>
      <c r="AF22" s="508" t="s">
        <v>1203</v>
      </c>
      <c r="AG22" s="508" t="s">
        <v>49</v>
      </c>
      <c r="AH22" s="508" t="s">
        <v>5237</v>
      </c>
      <c r="AI22" s="508" t="s">
        <v>49</v>
      </c>
      <c r="AJ22" s="508" t="s">
        <v>5238</v>
      </c>
      <c r="AK22" s="508" t="s">
        <v>1206</v>
      </c>
      <c r="AL22" s="508" t="s">
        <v>1206</v>
      </c>
      <c r="AM22" s="507"/>
      <c r="AN22" s="507"/>
      <c r="AO22" s="508"/>
      <c r="AP22" s="63" t="s">
        <v>5217</v>
      </c>
    </row>
    <row r="23" spans="1:42" ht="25.5">
      <c r="A23" s="65" t="s">
        <v>5219</v>
      </c>
      <c r="B23" s="65" t="s">
        <v>52</v>
      </c>
      <c r="C23" s="65" t="s">
        <v>1193</v>
      </c>
      <c r="D23" s="72" t="s">
        <v>668</v>
      </c>
      <c r="E23" s="74" t="s">
        <v>1194</v>
      </c>
      <c r="F23" s="60">
        <v>1</v>
      </c>
      <c r="G23" s="74" t="s">
        <v>29</v>
      </c>
      <c r="H23" s="72" t="s">
        <v>1477</v>
      </c>
      <c r="I23" s="74" t="s">
        <v>5231</v>
      </c>
      <c r="J23" s="74" t="s">
        <v>1195</v>
      </c>
      <c r="K23" s="74" t="s">
        <v>1179</v>
      </c>
      <c r="L23" s="74">
        <v>4</v>
      </c>
      <c r="M23" s="74" t="s">
        <v>59</v>
      </c>
      <c r="N23" s="74" t="s">
        <v>1196</v>
      </c>
      <c r="O23" s="74" t="s">
        <v>1197</v>
      </c>
      <c r="P23" s="74" t="s">
        <v>1198</v>
      </c>
      <c r="Q23" s="74" t="s">
        <v>1199</v>
      </c>
      <c r="R23" s="74" t="s">
        <v>212</v>
      </c>
      <c r="S23" s="74" t="s">
        <v>212</v>
      </c>
      <c r="T23" s="74" t="s">
        <v>1200</v>
      </c>
      <c r="U23" s="74" t="s">
        <v>1184</v>
      </c>
      <c r="V23" s="74">
        <v>1</v>
      </c>
      <c r="W23" s="74" t="s">
        <v>1184</v>
      </c>
      <c r="X23" s="74" t="s">
        <v>1467</v>
      </c>
      <c r="Y23" s="74">
        <v>1</v>
      </c>
      <c r="Z23" s="74">
        <v>1</v>
      </c>
      <c r="AA23" s="74" t="s">
        <v>1185</v>
      </c>
      <c r="AB23" s="74" t="s">
        <v>1201</v>
      </c>
      <c r="AC23" s="74" t="s">
        <v>193</v>
      </c>
      <c r="AD23" s="74" t="s">
        <v>49</v>
      </c>
      <c r="AE23" s="74" t="s">
        <v>1202</v>
      </c>
      <c r="AF23" s="74" t="s">
        <v>1203</v>
      </c>
      <c r="AG23" s="74" t="s">
        <v>49</v>
      </c>
      <c r="AH23" s="74" t="s">
        <v>1204</v>
      </c>
      <c r="AI23" s="74" t="s">
        <v>62</v>
      </c>
      <c r="AJ23" s="74" t="s">
        <v>1205</v>
      </c>
      <c r="AK23" s="74" t="s">
        <v>1206</v>
      </c>
      <c r="AL23" s="74" t="s">
        <v>1206</v>
      </c>
      <c r="AM23" s="72"/>
      <c r="AN23" s="72"/>
      <c r="AO23" s="74"/>
    </row>
    <row r="24" spans="1:42" ht="38.25">
      <c r="A24" s="468" t="s">
        <v>5218</v>
      </c>
      <c r="B24" s="468" t="s">
        <v>52</v>
      </c>
      <c r="C24" s="468" t="s">
        <v>5220</v>
      </c>
      <c r="D24" s="507" t="s">
        <v>4814</v>
      </c>
      <c r="E24" s="508" t="s">
        <v>4368</v>
      </c>
      <c r="F24" s="467">
        <v>1</v>
      </c>
      <c r="G24" s="508" t="s">
        <v>5234</v>
      </c>
      <c r="H24" s="507" t="s">
        <v>5239</v>
      </c>
      <c r="I24" s="508" t="s">
        <v>5241</v>
      </c>
      <c r="J24" s="508" t="s">
        <v>5242</v>
      </c>
      <c r="K24" s="508" t="s">
        <v>3912</v>
      </c>
      <c r="L24" s="508">
        <v>4</v>
      </c>
      <c r="M24" s="508" t="s">
        <v>253</v>
      </c>
      <c r="N24" s="508" t="s">
        <v>5233</v>
      </c>
      <c r="O24" s="508" t="s">
        <v>1197</v>
      </c>
      <c r="P24" s="508" t="s">
        <v>2290</v>
      </c>
      <c r="Q24" s="508" t="s">
        <v>5243</v>
      </c>
      <c r="R24" s="508" t="s">
        <v>4000</v>
      </c>
      <c r="S24" s="508" t="s">
        <v>3972</v>
      </c>
      <c r="T24" s="508" t="s">
        <v>1200</v>
      </c>
      <c r="U24" s="508" t="s">
        <v>4876</v>
      </c>
      <c r="V24" s="508">
        <v>0</v>
      </c>
      <c r="W24" s="508" t="s">
        <v>1470</v>
      </c>
      <c r="X24" s="508" t="s">
        <v>5245</v>
      </c>
      <c r="Y24" s="508" t="s">
        <v>1469</v>
      </c>
      <c r="Z24" s="508">
        <v>1</v>
      </c>
      <c r="AA24" s="508" t="s">
        <v>1185</v>
      </c>
      <c r="AB24" s="508" t="s">
        <v>3919</v>
      </c>
      <c r="AC24" s="508" t="s">
        <v>193</v>
      </c>
      <c r="AD24" s="508" t="s">
        <v>49</v>
      </c>
      <c r="AE24" s="508" t="s">
        <v>1202</v>
      </c>
      <c r="AF24" s="508" t="s">
        <v>1203</v>
      </c>
      <c r="AG24" s="508" t="s">
        <v>49</v>
      </c>
      <c r="AH24" s="508" t="s">
        <v>1204</v>
      </c>
      <c r="AI24" s="508" t="s">
        <v>62</v>
      </c>
      <c r="AJ24" s="508" t="s">
        <v>5240</v>
      </c>
      <c r="AK24" s="508" t="s">
        <v>1206</v>
      </c>
      <c r="AL24" s="508" t="s">
        <v>1206</v>
      </c>
      <c r="AM24" s="507"/>
      <c r="AN24" s="507"/>
      <c r="AO24" s="508"/>
    </row>
    <row r="25" spans="1:42" ht="44.25" customHeight="1">
      <c r="A25" s="72" t="s">
        <v>3906</v>
      </c>
      <c r="B25" s="65" t="s">
        <v>52</v>
      </c>
      <c r="C25" s="65" t="s">
        <v>3907</v>
      </c>
      <c r="D25" s="72" t="s">
        <v>4766</v>
      </c>
      <c r="E25" s="72" t="s">
        <v>3908</v>
      </c>
      <c r="F25" s="60">
        <v>2</v>
      </c>
      <c r="G25" s="72" t="s">
        <v>29</v>
      </c>
      <c r="H25" s="72" t="s">
        <v>3909</v>
      </c>
      <c r="I25" s="72" t="s">
        <v>3910</v>
      </c>
      <c r="J25" s="74" t="s">
        <v>3911</v>
      </c>
      <c r="K25" s="74" t="s">
        <v>3912</v>
      </c>
      <c r="L25" s="74">
        <v>12</v>
      </c>
      <c r="M25" s="74" t="s">
        <v>3913</v>
      </c>
      <c r="N25" s="74" t="s">
        <v>3898</v>
      </c>
      <c r="O25" s="74" t="s">
        <v>1819</v>
      </c>
      <c r="P25" s="72" t="s">
        <v>3914</v>
      </c>
      <c r="Q25" s="72" t="s">
        <v>3915</v>
      </c>
      <c r="R25" s="74" t="s">
        <v>3916</v>
      </c>
      <c r="S25" s="72" t="s">
        <v>3917</v>
      </c>
      <c r="T25" s="74" t="s">
        <v>3918</v>
      </c>
      <c r="U25" s="74" t="s">
        <v>212</v>
      </c>
      <c r="V25" s="74">
        <v>1</v>
      </c>
      <c r="W25" s="74">
        <v>2</v>
      </c>
      <c r="X25" s="74">
        <v>1</v>
      </c>
      <c r="Y25" s="74">
        <v>2</v>
      </c>
      <c r="Z25" s="74">
        <v>1</v>
      </c>
      <c r="AA25" s="74" t="s">
        <v>49</v>
      </c>
      <c r="AB25" s="74" t="s">
        <v>3919</v>
      </c>
      <c r="AC25" s="74" t="s">
        <v>193</v>
      </c>
      <c r="AD25" s="74" t="s">
        <v>49</v>
      </c>
      <c r="AE25" s="74" t="s">
        <v>51</v>
      </c>
      <c r="AF25" s="74" t="s">
        <v>1203</v>
      </c>
      <c r="AG25" s="465" t="s">
        <v>4786</v>
      </c>
      <c r="AH25" s="74" t="s">
        <v>3904</v>
      </c>
      <c r="AI25" s="74" t="s">
        <v>3261</v>
      </c>
      <c r="AJ25" s="74" t="s">
        <v>2033</v>
      </c>
      <c r="AK25" s="74" t="s">
        <v>1205</v>
      </c>
      <c r="AL25" s="74" t="s">
        <v>1531</v>
      </c>
      <c r="AM25" s="72"/>
      <c r="AN25" s="72"/>
      <c r="AO25" s="74"/>
    </row>
    <row r="26" spans="1:42" ht="114.75">
      <c r="A26" s="72" t="s">
        <v>3920</v>
      </c>
      <c r="B26" s="65" t="s">
        <v>52</v>
      </c>
      <c r="C26" s="65" t="s">
        <v>3921</v>
      </c>
      <c r="D26" s="72" t="s">
        <v>4768</v>
      </c>
      <c r="E26" s="72" t="s">
        <v>3908</v>
      </c>
      <c r="F26" s="60">
        <v>2</v>
      </c>
      <c r="G26" s="72" t="s">
        <v>3922</v>
      </c>
      <c r="H26" s="72" t="s">
        <v>3909</v>
      </c>
      <c r="I26" s="72" t="s">
        <v>3923</v>
      </c>
      <c r="J26" s="74" t="s">
        <v>3924</v>
      </c>
      <c r="K26" s="74" t="s">
        <v>2770</v>
      </c>
      <c r="L26" s="74">
        <v>24</v>
      </c>
      <c r="M26" s="74" t="s">
        <v>3925</v>
      </c>
      <c r="N26" s="74" t="s">
        <v>3926</v>
      </c>
      <c r="O26" s="74" t="s">
        <v>3927</v>
      </c>
      <c r="P26" s="72" t="s">
        <v>3928</v>
      </c>
      <c r="Q26" s="72" t="s">
        <v>51</v>
      </c>
      <c r="R26" s="74" t="s">
        <v>3916</v>
      </c>
      <c r="S26" s="72" t="s">
        <v>3917</v>
      </c>
      <c r="T26" s="74" t="s">
        <v>3929</v>
      </c>
      <c r="U26" s="74" t="s">
        <v>212</v>
      </c>
      <c r="V26" s="74" t="s">
        <v>212</v>
      </c>
      <c r="W26" s="74">
        <v>5</v>
      </c>
      <c r="X26" s="74">
        <v>1</v>
      </c>
      <c r="Y26" s="74">
        <v>3</v>
      </c>
      <c r="Z26" s="74">
        <v>1</v>
      </c>
      <c r="AA26" s="74" t="s">
        <v>49</v>
      </c>
      <c r="AB26" s="74" t="s">
        <v>3919</v>
      </c>
      <c r="AC26" s="74" t="s">
        <v>49</v>
      </c>
      <c r="AD26" s="74" t="s">
        <v>49</v>
      </c>
      <c r="AE26" s="74" t="s">
        <v>51</v>
      </c>
      <c r="AF26" s="74" t="s">
        <v>1203</v>
      </c>
      <c r="AG26" s="465" t="s">
        <v>4786</v>
      </c>
      <c r="AH26" s="74" t="s">
        <v>3930</v>
      </c>
      <c r="AI26" s="74" t="s">
        <v>51</v>
      </c>
      <c r="AJ26" s="74" t="s">
        <v>2005</v>
      </c>
      <c r="AK26" s="74" t="s">
        <v>1205</v>
      </c>
      <c r="AL26" s="74" t="s">
        <v>1412</v>
      </c>
      <c r="AM26" s="72"/>
      <c r="AN26" s="72"/>
      <c r="AO26" s="74"/>
    </row>
    <row r="27" spans="1:42">
      <c r="A27" s="65" t="s">
        <v>4345</v>
      </c>
      <c r="B27" s="65"/>
      <c r="C27" s="65"/>
      <c r="D27" s="72"/>
      <c r="E27" s="74"/>
      <c r="F27" s="60"/>
      <c r="G27" s="74"/>
      <c r="H27" s="72"/>
      <c r="I27" s="74"/>
      <c r="J27" s="74"/>
      <c r="K27" s="74"/>
      <c r="L27" s="74"/>
      <c r="M27" s="74"/>
      <c r="N27" s="74"/>
      <c r="O27" s="74"/>
      <c r="P27" s="74"/>
      <c r="Q27" s="74"/>
      <c r="R27" s="74"/>
      <c r="S27" s="74"/>
      <c r="T27" s="74"/>
      <c r="U27" s="74"/>
      <c r="V27" s="74"/>
      <c r="W27" s="74"/>
      <c r="X27" s="74"/>
      <c r="Y27" s="74"/>
      <c r="Z27" s="74"/>
      <c r="AA27" s="74"/>
      <c r="AB27" s="508"/>
      <c r="AC27" s="74"/>
      <c r="AD27" s="74"/>
      <c r="AE27" s="74"/>
      <c r="AF27" s="74"/>
      <c r="AG27" s="74"/>
      <c r="AH27" s="74"/>
      <c r="AI27" s="74"/>
      <c r="AJ27" s="74"/>
      <c r="AK27" s="74"/>
      <c r="AL27" s="74"/>
      <c r="AM27" s="72"/>
      <c r="AN27" s="72"/>
      <c r="AO27" s="74"/>
    </row>
    <row r="28" spans="1:42">
      <c r="A28" s="65" t="s">
        <v>4346</v>
      </c>
      <c r="B28" s="65"/>
      <c r="C28" s="65"/>
      <c r="D28" s="72"/>
      <c r="E28" s="74"/>
      <c r="F28" s="60"/>
      <c r="G28" s="74"/>
      <c r="H28" s="72"/>
      <c r="I28" s="74"/>
      <c r="J28" s="74"/>
      <c r="K28" s="74"/>
      <c r="L28" s="74"/>
      <c r="M28" s="74"/>
      <c r="N28" s="74"/>
      <c r="O28" s="74"/>
      <c r="P28" s="74"/>
      <c r="Q28" s="74"/>
      <c r="R28" s="74"/>
      <c r="S28" s="74"/>
      <c r="T28" s="74"/>
      <c r="U28" s="74"/>
      <c r="V28" s="74"/>
      <c r="W28" s="74"/>
      <c r="X28" s="74"/>
      <c r="Y28" s="74"/>
      <c r="Z28" s="74"/>
      <c r="AA28" s="74"/>
      <c r="AB28" s="508"/>
      <c r="AC28" s="74"/>
      <c r="AD28" s="74"/>
      <c r="AE28" s="74"/>
      <c r="AF28" s="74"/>
      <c r="AG28" s="74"/>
      <c r="AH28" s="74"/>
      <c r="AI28" s="74"/>
      <c r="AJ28" s="74"/>
      <c r="AK28" s="74"/>
      <c r="AL28" s="74"/>
      <c r="AM28" s="72"/>
      <c r="AN28" s="72"/>
      <c r="AO28" s="74"/>
    </row>
    <row r="29" spans="1:42">
      <c r="A29" s="468"/>
      <c r="B29" s="468"/>
      <c r="C29" s="468"/>
      <c r="D29" s="507"/>
      <c r="E29" s="508"/>
      <c r="F29" s="467"/>
      <c r="G29" s="508"/>
      <c r="H29" s="507"/>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7"/>
      <c r="AN29" s="507"/>
      <c r="AO29" s="508"/>
    </row>
    <row r="30" spans="1:42" ht="25.5">
      <c r="A30" s="468" t="s">
        <v>5221</v>
      </c>
      <c r="B30" s="468" t="s">
        <v>52</v>
      </c>
      <c r="C30" s="468" t="s">
        <v>5222</v>
      </c>
      <c r="D30" s="507"/>
      <c r="E30" s="508"/>
      <c r="F30" s="467"/>
      <c r="G30" s="508"/>
      <c r="H30" s="507"/>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7"/>
      <c r="AN30" s="507"/>
      <c r="AO30" s="508"/>
      <c r="AP30" s="63" t="s">
        <v>5223</v>
      </c>
    </row>
    <row r="31" spans="1:42" ht="114.75">
      <c r="A31" s="72" t="s">
        <v>5226</v>
      </c>
      <c r="B31" s="65" t="s">
        <v>52</v>
      </c>
      <c r="C31" s="65" t="s">
        <v>5225</v>
      </c>
      <c r="D31" s="72" t="s">
        <v>4766</v>
      </c>
      <c r="E31" s="72" t="s">
        <v>3908</v>
      </c>
      <c r="F31" s="60">
        <v>2</v>
      </c>
      <c r="G31" s="72" t="s">
        <v>2705</v>
      </c>
      <c r="H31" s="72" t="s">
        <v>3977</v>
      </c>
      <c r="I31" s="72" t="s">
        <v>3978</v>
      </c>
      <c r="J31" s="74" t="s">
        <v>3911</v>
      </c>
      <c r="K31" s="74" t="s">
        <v>3979</v>
      </c>
      <c r="L31" s="74">
        <v>12</v>
      </c>
      <c r="M31" s="74" t="s">
        <v>1944</v>
      </c>
      <c r="N31" s="74" t="s">
        <v>3947</v>
      </c>
      <c r="O31" s="74" t="s">
        <v>1819</v>
      </c>
      <c r="P31" s="72" t="s">
        <v>2290</v>
      </c>
      <c r="Q31" s="72" t="s">
        <v>51</v>
      </c>
      <c r="R31" s="74" t="s">
        <v>3980</v>
      </c>
      <c r="S31" s="72" t="s">
        <v>3981</v>
      </c>
      <c r="T31" s="74" t="s">
        <v>3982</v>
      </c>
      <c r="U31" s="74" t="s">
        <v>212</v>
      </c>
      <c r="V31" s="74" t="s">
        <v>212</v>
      </c>
      <c r="W31" s="74">
        <v>1</v>
      </c>
      <c r="X31" s="74" t="s">
        <v>212</v>
      </c>
      <c r="Y31" s="74">
        <v>1</v>
      </c>
      <c r="Z31" s="74">
        <v>1</v>
      </c>
      <c r="AA31" s="74" t="s">
        <v>49</v>
      </c>
      <c r="AB31" s="74" t="s">
        <v>3939</v>
      </c>
      <c r="AC31" s="74" t="s">
        <v>49</v>
      </c>
      <c r="AD31" s="74" t="s">
        <v>49</v>
      </c>
      <c r="AE31" s="74" t="s">
        <v>51</v>
      </c>
      <c r="AF31" s="74" t="s">
        <v>1203</v>
      </c>
      <c r="AG31" s="74" t="s">
        <v>51</v>
      </c>
      <c r="AH31" s="74" t="s">
        <v>3983</v>
      </c>
      <c r="AI31" s="74" t="s">
        <v>51</v>
      </c>
      <c r="AJ31" s="74" t="s">
        <v>3984</v>
      </c>
      <c r="AK31" s="74" t="s">
        <v>1205</v>
      </c>
      <c r="AL31" s="74" t="s">
        <v>1412</v>
      </c>
      <c r="AM31" s="72"/>
      <c r="AN31" s="72"/>
      <c r="AO31" s="74"/>
    </row>
    <row r="32" spans="1:42" ht="76.5">
      <c r="A32" s="72" t="s">
        <v>5227</v>
      </c>
      <c r="B32" s="65" t="s">
        <v>52</v>
      </c>
      <c r="C32" s="65" t="s">
        <v>5228</v>
      </c>
      <c r="D32" s="72" t="s">
        <v>4766</v>
      </c>
      <c r="E32" s="72" t="s">
        <v>3908</v>
      </c>
      <c r="F32" s="60">
        <v>2</v>
      </c>
      <c r="G32" s="72" t="s">
        <v>2714</v>
      </c>
      <c r="H32" s="72" t="s">
        <v>3986</v>
      </c>
      <c r="I32" s="72" t="s">
        <v>3987</v>
      </c>
      <c r="J32" s="74" t="s">
        <v>3911</v>
      </c>
      <c r="K32" s="74" t="s">
        <v>2770</v>
      </c>
      <c r="L32" s="74">
        <v>12</v>
      </c>
      <c r="M32" s="74" t="s">
        <v>2728</v>
      </c>
      <c r="N32" s="74" t="s">
        <v>3988</v>
      </c>
      <c r="O32" s="74" t="s">
        <v>3963</v>
      </c>
      <c r="P32" s="72" t="s">
        <v>3900</v>
      </c>
      <c r="Q32" s="72" t="s">
        <v>51</v>
      </c>
      <c r="R32" s="74" t="s">
        <v>3989</v>
      </c>
      <c r="S32" s="72" t="s">
        <v>3990</v>
      </c>
      <c r="T32" s="74" t="s">
        <v>3991</v>
      </c>
      <c r="U32" s="74" t="s">
        <v>212</v>
      </c>
      <c r="V32" s="74" t="s">
        <v>212</v>
      </c>
      <c r="W32" s="74" t="s">
        <v>212</v>
      </c>
      <c r="X32" s="74">
        <v>3</v>
      </c>
      <c r="Y32" s="74" t="s">
        <v>3992</v>
      </c>
      <c r="Z32" s="74">
        <v>1</v>
      </c>
      <c r="AA32" s="74" t="s">
        <v>49</v>
      </c>
      <c r="AB32" s="74" t="s">
        <v>3939</v>
      </c>
      <c r="AC32" s="74" t="s">
        <v>49</v>
      </c>
      <c r="AD32" s="74" t="s">
        <v>49</v>
      </c>
      <c r="AE32" s="74" t="s">
        <v>51</v>
      </c>
      <c r="AF32" s="74" t="s">
        <v>1203</v>
      </c>
      <c r="AG32" s="74" t="s">
        <v>51</v>
      </c>
      <c r="AH32" s="74" t="s">
        <v>3983</v>
      </c>
      <c r="AI32" s="74" t="s">
        <v>51</v>
      </c>
      <c r="AJ32" s="74" t="s">
        <v>2011</v>
      </c>
      <c r="AK32" s="74" t="s">
        <v>1205</v>
      </c>
      <c r="AL32" s="74" t="s">
        <v>1412</v>
      </c>
      <c r="AM32" s="72" t="s">
        <v>3993</v>
      </c>
      <c r="AN32" s="72"/>
      <c r="AO32" s="74"/>
    </row>
    <row r="33" spans="1:41">
      <c r="A33" s="507"/>
      <c r="B33" s="468"/>
      <c r="C33" s="468"/>
      <c r="D33" s="507"/>
      <c r="E33" s="507"/>
      <c r="F33" s="467"/>
      <c r="G33" s="507"/>
      <c r="H33" s="507"/>
      <c r="I33" s="507"/>
      <c r="J33" s="508"/>
      <c r="K33" s="508"/>
      <c r="L33" s="508"/>
      <c r="M33" s="508"/>
      <c r="N33" s="508"/>
      <c r="O33" s="508"/>
      <c r="P33" s="507"/>
      <c r="Q33" s="507"/>
      <c r="R33" s="508"/>
      <c r="S33" s="507"/>
      <c r="T33" s="508"/>
      <c r="U33" s="508"/>
      <c r="V33" s="508"/>
      <c r="W33" s="508"/>
      <c r="X33" s="508"/>
      <c r="Y33" s="508"/>
      <c r="Z33" s="508"/>
      <c r="AA33" s="508"/>
      <c r="AB33" s="508"/>
      <c r="AC33" s="508"/>
      <c r="AD33" s="508"/>
      <c r="AE33" s="508"/>
      <c r="AF33" s="508"/>
      <c r="AG33" s="508"/>
      <c r="AH33" s="508"/>
      <c r="AI33" s="508"/>
      <c r="AJ33" s="508"/>
      <c r="AK33" s="508"/>
      <c r="AL33" s="508"/>
      <c r="AM33" s="507"/>
      <c r="AN33" s="507"/>
      <c r="AO33" s="508"/>
    </row>
    <row r="34" spans="1:41" ht="76.5">
      <c r="A34" s="65" t="s">
        <v>2813</v>
      </c>
      <c r="B34" s="65" t="s">
        <v>52</v>
      </c>
      <c r="C34" s="65" t="s">
        <v>5224</v>
      </c>
      <c r="D34" s="72" t="s">
        <v>4755</v>
      </c>
      <c r="E34" s="72" t="s">
        <v>3908</v>
      </c>
      <c r="F34" s="56">
        <v>2</v>
      </c>
      <c r="G34" s="65" t="s">
        <v>2705</v>
      </c>
      <c r="H34" s="65" t="s">
        <v>2815</v>
      </c>
      <c r="I34" s="396" t="s">
        <v>2816</v>
      </c>
      <c r="J34" s="65" t="s">
        <v>2790</v>
      </c>
      <c r="K34" s="74" t="s">
        <v>2817</v>
      </c>
      <c r="L34" s="66">
        <v>24</v>
      </c>
      <c r="M34" s="66" t="s">
        <v>2792</v>
      </c>
      <c r="N34" s="66" t="s">
        <v>2818</v>
      </c>
      <c r="O34" s="66" t="s">
        <v>2819</v>
      </c>
      <c r="P34" s="65" t="s">
        <v>2820</v>
      </c>
      <c r="Q34" s="65" t="s">
        <v>51</v>
      </c>
      <c r="R34" s="66" t="s">
        <v>1531</v>
      </c>
      <c r="S34" s="66" t="s">
        <v>1531</v>
      </c>
      <c r="T34" s="66" t="s">
        <v>2821</v>
      </c>
      <c r="U34" s="396" t="s">
        <v>212</v>
      </c>
      <c r="V34" s="396" t="s">
        <v>212</v>
      </c>
      <c r="W34" s="396" t="s">
        <v>212</v>
      </c>
      <c r="X34" s="66">
        <v>1</v>
      </c>
      <c r="Y34" s="66">
        <v>1</v>
      </c>
      <c r="Z34" s="66">
        <v>1</v>
      </c>
      <c r="AA34" s="66" t="s">
        <v>49</v>
      </c>
      <c r="AB34" s="66" t="s">
        <v>1414</v>
      </c>
      <c r="AC34" s="396" t="s">
        <v>4347</v>
      </c>
      <c r="AD34" s="66" t="s">
        <v>49</v>
      </c>
      <c r="AE34" s="396" t="s">
        <v>4347</v>
      </c>
      <c r="AF34" s="396" t="s">
        <v>2733</v>
      </c>
      <c r="AG34" s="396" t="s">
        <v>2822</v>
      </c>
      <c r="AH34" s="66" t="s">
        <v>2823</v>
      </c>
      <c r="AI34" s="396" t="s">
        <v>51</v>
      </c>
      <c r="AJ34" s="396" t="s">
        <v>2824</v>
      </c>
      <c r="AK34" s="74" t="s">
        <v>1531</v>
      </c>
      <c r="AL34" s="74" t="s">
        <v>1531</v>
      </c>
      <c r="AM34" s="65"/>
      <c r="AN34" s="65"/>
      <c r="AO34" s="66"/>
    </row>
    <row r="35" spans="1:41" ht="76.5">
      <c r="A35" s="65" t="s">
        <v>2825</v>
      </c>
      <c r="B35" s="65" t="s">
        <v>52</v>
      </c>
      <c r="C35" s="65" t="s">
        <v>4770</v>
      </c>
      <c r="D35" s="72" t="s">
        <v>4755</v>
      </c>
      <c r="E35" s="72" t="s">
        <v>3908</v>
      </c>
      <c r="F35" s="56">
        <v>2</v>
      </c>
      <c r="G35" s="65" t="s">
        <v>2714</v>
      </c>
      <c r="H35" s="65" t="s">
        <v>2826</v>
      </c>
      <c r="I35" s="396" t="s">
        <v>2827</v>
      </c>
      <c r="J35" s="65" t="s">
        <v>2790</v>
      </c>
      <c r="K35" s="74" t="s">
        <v>2817</v>
      </c>
      <c r="L35" s="66">
        <v>24</v>
      </c>
      <c r="M35" s="66" t="s">
        <v>2792</v>
      </c>
      <c r="N35" s="66" t="s">
        <v>2818</v>
      </c>
      <c r="O35" s="66" t="s">
        <v>2819</v>
      </c>
      <c r="P35" s="65" t="s">
        <v>2820</v>
      </c>
      <c r="Q35" s="65" t="s">
        <v>51</v>
      </c>
      <c r="R35" s="66" t="s">
        <v>2828</v>
      </c>
      <c r="S35" s="65" t="s">
        <v>2829</v>
      </c>
      <c r="T35" s="66" t="s">
        <v>2821</v>
      </c>
      <c r="U35" s="396" t="s">
        <v>212</v>
      </c>
      <c r="V35" s="396" t="s">
        <v>212</v>
      </c>
      <c r="W35" s="396">
        <v>1</v>
      </c>
      <c r="X35" s="396" t="s">
        <v>2830</v>
      </c>
      <c r="Y35" s="396" t="s">
        <v>2831</v>
      </c>
      <c r="Z35" s="66">
        <v>1</v>
      </c>
      <c r="AA35" s="66" t="s">
        <v>1185</v>
      </c>
      <c r="AB35" s="66" t="s">
        <v>1414</v>
      </c>
      <c r="AC35" s="396" t="s">
        <v>4347</v>
      </c>
      <c r="AD35" s="66" t="s">
        <v>49</v>
      </c>
      <c r="AE35" s="396" t="s">
        <v>4347</v>
      </c>
      <c r="AF35" s="396" t="s">
        <v>2733</v>
      </c>
      <c r="AG35" s="396" t="s">
        <v>2822</v>
      </c>
      <c r="AH35" s="66" t="s">
        <v>2823</v>
      </c>
      <c r="AI35" s="396" t="s">
        <v>51</v>
      </c>
      <c r="AJ35" s="396" t="s">
        <v>2832</v>
      </c>
      <c r="AK35" s="74" t="s">
        <v>1531</v>
      </c>
      <c r="AL35" s="74" t="s">
        <v>1531</v>
      </c>
      <c r="AM35" s="65"/>
      <c r="AN35" s="65"/>
      <c r="AO35" s="66"/>
    </row>
    <row r="36" spans="1:41">
      <c r="A36" s="474" t="s">
        <v>4893</v>
      </c>
      <c r="B36" s="474" t="s">
        <v>52</v>
      </c>
      <c r="C36" s="474" t="s">
        <v>4888</v>
      </c>
      <c r="D36" s="471"/>
      <c r="E36" s="471"/>
      <c r="F36" s="56"/>
      <c r="G36" s="468"/>
      <c r="H36" s="468"/>
      <c r="I36" s="396"/>
      <c r="J36" s="468"/>
      <c r="K36" s="472"/>
      <c r="L36" s="469"/>
      <c r="M36" s="469"/>
      <c r="N36" s="469"/>
      <c r="O36" s="469"/>
      <c r="P36" s="468"/>
      <c r="Q36" s="468"/>
      <c r="R36" s="469"/>
      <c r="S36" s="468"/>
      <c r="T36" s="469"/>
      <c r="U36" s="396"/>
      <c r="V36" s="396"/>
      <c r="W36" s="396"/>
      <c r="X36" s="396"/>
      <c r="Y36" s="396"/>
      <c r="Z36" s="469"/>
      <c r="AA36" s="469"/>
      <c r="AB36" s="415"/>
      <c r="AC36" s="396"/>
      <c r="AD36" s="469"/>
      <c r="AE36" s="396"/>
      <c r="AF36" s="396"/>
      <c r="AG36" s="396"/>
      <c r="AH36" s="469"/>
      <c r="AI36" s="396"/>
      <c r="AJ36" s="396"/>
      <c r="AK36" s="472"/>
      <c r="AL36" s="472"/>
      <c r="AM36" s="468"/>
      <c r="AN36" s="468"/>
      <c r="AO36" s="469"/>
    </row>
    <row r="37" spans="1:41">
      <c r="A37" s="474" t="s">
        <v>4894</v>
      </c>
      <c r="B37" s="474" t="s">
        <v>52</v>
      </c>
      <c r="C37" s="474" t="s">
        <v>4888</v>
      </c>
      <c r="D37" s="471"/>
      <c r="E37" s="471"/>
      <c r="F37" s="56"/>
      <c r="G37" s="468"/>
      <c r="H37" s="468"/>
      <c r="I37" s="396"/>
      <c r="J37" s="468"/>
      <c r="K37" s="472"/>
      <c r="L37" s="469"/>
      <c r="M37" s="469"/>
      <c r="N37" s="469"/>
      <c r="O37" s="469"/>
      <c r="P37" s="468"/>
      <c r="Q37" s="468"/>
      <c r="R37" s="469"/>
      <c r="S37" s="468"/>
      <c r="T37" s="469"/>
      <c r="U37" s="396"/>
      <c r="V37" s="396"/>
      <c r="W37" s="396"/>
      <c r="X37" s="396"/>
      <c r="Y37" s="396"/>
      <c r="Z37" s="469"/>
      <c r="AA37" s="469"/>
      <c r="AB37" s="415"/>
      <c r="AC37" s="396"/>
      <c r="AD37" s="469"/>
      <c r="AE37" s="396"/>
      <c r="AF37" s="396"/>
      <c r="AG37" s="396"/>
      <c r="AH37" s="469"/>
      <c r="AI37" s="396"/>
      <c r="AJ37" s="396"/>
      <c r="AK37" s="472"/>
      <c r="AL37" s="472"/>
      <c r="AM37" s="468"/>
      <c r="AN37" s="468"/>
      <c r="AO37" s="469"/>
    </row>
    <row r="38" spans="1:41">
      <c r="A38" s="468"/>
      <c r="B38" s="468"/>
      <c r="C38" s="468"/>
      <c r="D38" s="471"/>
      <c r="E38" s="471"/>
      <c r="F38" s="56"/>
      <c r="G38" s="468"/>
      <c r="H38" s="468"/>
      <c r="I38" s="396"/>
      <c r="J38" s="468"/>
      <c r="K38" s="472"/>
      <c r="L38" s="469"/>
      <c r="M38" s="469"/>
      <c r="N38" s="469"/>
      <c r="O38" s="469"/>
      <c r="P38" s="468"/>
      <c r="Q38" s="468"/>
      <c r="R38" s="469"/>
      <c r="S38" s="468"/>
      <c r="T38" s="469"/>
      <c r="U38" s="396"/>
      <c r="V38" s="396"/>
      <c r="W38" s="396"/>
      <c r="X38" s="396"/>
      <c r="Y38" s="396"/>
      <c r="Z38" s="469"/>
      <c r="AA38" s="469"/>
      <c r="AB38" s="415"/>
      <c r="AC38" s="396"/>
      <c r="AD38" s="469"/>
      <c r="AE38" s="396"/>
      <c r="AF38" s="396"/>
      <c r="AG38" s="396"/>
      <c r="AH38" s="469"/>
      <c r="AI38" s="396"/>
      <c r="AJ38" s="396"/>
      <c r="AK38" s="472"/>
      <c r="AL38" s="472"/>
      <c r="AM38" s="468"/>
      <c r="AN38" s="468"/>
      <c r="AO38" s="469"/>
    </row>
    <row r="39" spans="1:41">
      <c r="A39" s="72"/>
      <c r="B39" s="65"/>
      <c r="C39" s="65"/>
      <c r="D39" s="315"/>
      <c r="E39" s="72"/>
      <c r="F39" s="60"/>
      <c r="G39" s="72"/>
      <c r="H39" s="72"/>
      <c r="I39" s="72"/>
      <c r="J39" s="74"/>
      <c r="K39" s="74"/>
      <c r="L39" s="74"/>
      <c r="M39" s="74"/>
      <c r="N39" s="74"/>
      <c r="O39" s="74"/>
      <c r="P39" s="72"/>
      <c r="Q39" s="72"/>
      <c r="R39" s="74"/>
      <c r="S39" s="72"/>
      <c r="T39" s="74"/>
      <c r="U39" s="74"/>
      <c r="V39" s="74"/>
      <c r="W39" s="74"/>
      <c r="X39" s="74"/>
      <c r="Y39" s="74"/>
      <c r="Z39" s="74"/>
      <c r="AA39" s="74"/>
      <c r="AB39" s="168"/>
      <c r="AC39" s="74"/>
      <c r="AD39" s="74"/>
      <c r="AE39" s="74"/>
      <c r="AF39" s="74"/>
      <c r="AG39" s="74"/>
      <c r="AH39" s="74"/>
      <c r="AI39" s="74"/>
      <c r="AJ39" s="74"/>
      <c r="AK39" s="74"/>
      <c r="AL39" s="74"/>
      <c r="AM39" s="72"/>
      <c r="AN39" s="72"/>
      <c r="AO39" s="74"/>
    </row>
    <row r="40" spans="1:41">
      <c r="A40" s="72" t="s">
        <v>1420</v>
      </c>
      <c r="B40" s="65"/>
      <c r="C40" s="65"/>
      <c r="D40" s="315"/>
      <c r="E40" s="72"/>
      <c r="F40" s="60"/>
      <c r="G40" s="72"/>
      <c r="H40" s="72"/>
      <c r="I40" s="72"/>
      <c r="J40" s="74"/>
      <c r="K40" s="74"/>
      <c r="L40" s="74"/>
      <c r="M40" s="74"/>
      <c r="N40" s="74"/>
      <c r="O40" s="74"/>
      <c r="P40" s="72"/>
      <c r="Q40" s="72"/>
      <c r="R40" s="74"/>
      <c r="S40" s="72"/>
      <c r="T40" s="74"/>
      <c r="U40" s="74"/>
      <c r="V40" s="74"/>
      <c r="W40" s="74"/>
      <c r="X40" s="74"/>
      <c r="Y40" s="74"/>
      <c r="Z40" s="74"/>
      <c r="AA40" s="74"/>
      <c r="AB40" s="168"/>
      <c r="AC40" s="74"/>
      <c r="AD40" s="74"/>
      <c r="AE40" s="74"/>
      <c r="AF40" s="74"/>
      <c r="AG40" s="74"/>
      <c r="AH40" s="74"/>
      <c r="AI40" s="74"/>
      <c r="AJ40" s="74"/>
      <c r="AK40" s="74"/>
      <c r="AL40" s="74"/>
      <c r="AM40" s="72"/>
      <c r="AN40" s="72"/>
      <c r="AO40" s="74"/>
    </row>
    <row r="41" spans="1:41" ht="89.25">
      <c r="A41" s="468" t="s">
        <v>5246</v>
      </c>
      <c r="B41" s="468" t="s">
        <v>1420</v>
      </c>
      <c r="C41" s="468" t="s">
        <v>5247</v>
      </c>
      <c r="D41" s="507" t="s">
        <v>4814</v>
      </c>
      <c r="E41" s="507" t="s">
        <v>5248</v>
      </c>
      <c r="F41" s="467">
        <v>1</v>
      </c>
      <c r="G41" s="507" t="s">
        <v>5249</v>
      </c>
      <c r="H41" s="521" t="s">
        <v>5250</v>
      </c>
      <c r="I41" s="507" t="s">
        <v>5251</v>
      </c>
      <c r="J41" s="508" t="s">
        <v>5252</v>
      </c>
      <c r="K41" s="469" t="s">
        <v>1393</v>
      </c>
      <c r="L41" s="508">
        <v>4</v>
      </c>
      <c r="M41" s="469" t="s">
        <v>253</v>
      </c>
      <c r="N41" s="508" t="s">
        <v>5253</v>
      </c>
      <c r="O41" s="508" t="s">
        <v>5254</v>
      </c>
      <c r="P41" s="507" t="s">
        <v>5256</v>
      </c>
      <c r="Q41" s="507" t="s">
        <v>5255</v>
      </c>
      <c r="R41" s="507" t="s">
        <v>5257</v>
      </c>
      <c r="S41" s="507" t="s">
        <v>5258</v>
      </c>
      <c r="T41" s="508" t="s">
        <v>1200</v>
      </c>
      <c r="U41" s="508" t="s">
        <v>1184</v>
      </c>
      <c r="V41" s="508" t="s">
        <v>1184</v>
      </c>
      <c r="W41" s="508" t="s">
        <v>1470</v>
      </c>
      <c r="X41" s="508" t="s">
        <v>5259</v>
      </c>
      <c r="Y41" s="508" t="s">
        <v>1469</v>
      </c>
      <c r="Z41" s="508">
        <v>1</v>
      </c>
      <c r="AA41" s="508" t="s">
        <v>49</v>
      </c>
      <c r="AB41" s="168" t="s">
        <v>5260</v>
      </c>
      <c r="AC41" s="508" t="s">
        <v>193</v>
      </c>
      <c r="AD41" s="469" t="s">
        <v>49</v>
      </c>
      <c r="AE41" s="508" t="s">
        <v>51</v>
      </c>
      <c r="AF41" s="469" t="s">
        <v>1203</v>
      </c>
      <c r="AG41" s="508" t="s">
        <v>49</v>
      </c>
      <c r="AH41" s="507" t="s">
        <v>5261</v>
      </c>
      <c r="AI41" s="508" t="s">
        <v>5262</v>
      </c>
      <c r="AJ41" s="508" t="s">
        <v>5263</v>
      </c>
      <c r="AK41" s="469" t="s">
        <v>1206</v>
      </c>
      <c r="AL41" s="469" t="s">
        <v>1206</v>
      </c>
      <c r="AM41" s="507"/>
      <c r="AN41" s="507"/>
      <c r="AO41" s="508"/>
    </row>
    <row r="42" spans="1:41" ht="89.25">
      <c r="A42" s="65" t="s">
        <v>2287</v>
      </c>
      <c r="B42" s="65" t="s">
        <v>1420</v>
      </c>
      <c r="C42" s="65" t="s">
        <v>2288</v>
      </c>
      <c r="D42" s="507" t="s">
        <v>4814</v>
      </c>
      <c r="E42" s="72" t="s">
        <v>1208</v>
      </c>
      <c r="F42" s="56">
        <v>1</v>
      </c>
      <c r="G42" s="66" t="s">
        <v>29</v>
      </c>
      <c r="H42" s="65" t="s">
        <v>2289</v>
      </c>
      <c r="I42" s="66" t="s">
        <v>2291</v>
      </c>
      <c r="J42" s="74" t="s">
        <v>1178</v>
      </c>
      <c r="K42" s="66" t="s">
        <v>1393</v>
      </c>
      <c r="L42" s="66">
        <v>4</v>
      </c>
      <c r="M42" s="66" t="s">
        <v>253</v>
      </c>
      <c r="N42" s="74" t="s">
        <v>1180</v>
      </c>
      <c r="O42" s="74" t="s">
        <v>1819</v>
      </c>
      <c r="P42" s="66" t="s">
        <v>2290</v>
      </c>
      <c r="Q42" s="66" t="s">
        <v>49</v>
      </c>
      <c r="R42" s="66" t="s">
        <v>212</v>
      </c>
      <c r="S42" s="66" t="s">
        <v>212</v>
      </c>
      <c r="T42" s="74" t="s">
        <v>1200</v>
      </c>
      <c r="U42" s="66" t="s">
        <v>1184</v>
      </c>
      <c r="V42" s="66">
        <v>1</v>
      </c>
      <c r="W42" s="66">
        <v>1</v>
      </c>
      <c r="X42" s="74">
        <v>1</v>
      </c>
      <c r="Y42" s="74" t="s">
        <v>1469</v>
      </c>
      <c r="Z42" s="66">
        <v>1</v>
      </c>
      <c r="AA42" s="66" t="s">
        <v>1185</v>
      </c>
      <c r="AB42" s="66" t="s">
        <v>1414</v>
      </c>
      <c r="AC42" s="66" t="s">
        <v>193</v>
      </c>
      <c r="AD42" s="66" t="s">
        <v>49</v>
      </c>
      <c r="AE42" s="66" t="s">
        <v>51</v>
      </c>
      <c r="AF42" s="66" t="s">
        <v>1203</v>
      </c>
      <c r="AG42" s="66" t="s">
        <v>49</v>
      </c>
      <c r="AH42" s="66" t="s">
        <v>2292</v>
      </c>
      <c r="AI42" s="66" t="s">
        <v>49</v>
      </c>
      <c r="AJ42" s="66" t="s">
        <v>1488</v>
      </c>
      <c r="AK42" s="66" t="s">
        <v>1206</v>
      </c>
      <c r="AL42" s="66" t="s">
        <v>1206</v>
      </c>
      <c r="AM42" s="65"/>
      <c r="AN42" s="65" t="s">
        <v>2294</v>
      </c>
      <c r="AO42" s="66"/>
    </row>
    <row r="43" spans="1:41">
      <c r="A43" s="72"/>
      <c r="B43" s="65"/>
      <c r="C43" s="65"/>
      <c r="D43" s="315"/>
      <c r="E43" s="72"/>
      <c r="F43" s="60"/>
      <c r="G43" s="72"/>
      <c r="H43" s="72"/>
      <c r="I43" s="72"/>
      <c r="J43" s="74"/>
      <c r="K43" s="74"/>
      <c r="L43" s="74"/>
      <c r="M43" s="74"/>
      <c r="N43" s="74"/>
      <c r="O43" s="74"/>
      <c r="P43" s="72"/>
      <c r="Q43" s="72"/>
      <c r="R43" s="74"/>
      <c r="S43" s="72"/>
      <c r="T43" s="74"/>
      <c r="U43" s="74"/>
      <c r="V43" s="74"/>
      <c r="W43" s="74"/>
      <c r="X43" s="74"/>
      <c r="Y43" s="74"/>
      <c r="Z43" s="74"/>
      <c r="AA43" s="74"/>
      <c r="AB43" s="168"/>
      <c r="AC43" s="74"/>
      <c r="AD43" s="74"/>
      <c r="AE43" s="74"/>
      <c r="AF43" s="74"/>
      <c r="AG43" s="74"/>
      <c r="AH43" s="74"/>
      <c r="AI43" s="74"/>
      <c r="AJ43" s="74"/>
      <c r="AK43" s="74"/>
      <c r="AL43" s="74"/>
      <c r="AM43" s="72"/>
      <c r="AN43" s="72"/>
      <c r="AO43" s="74"/>
    </row>
    <row r="44" spans="1:41" ht="51">
      <c r="A44" s="507" t="s">
        <v>5264</v>
      </c>
      <c r="B44" s="468" t="s">
        <v>1420</v>
      </c>
      <c r="C44" s="468" t="s">
        <v>5222</v>
      </c>
      <c r="D44" s="507" t="s">
        <v>4766</v>
      </c>
      <c r="E44" s="507" t="s">
        <v>4912</v>
      </c>
      <c r="F44" s="467">
        <v>1</v>
      </c>
      <c r="G44" s="507" t="s">
        <v>2705</v>
      </c>
      <c r="H44" s="507" t="s">
        <v>5265</v>
      </c>
      <c r="I44" s="507" t="s">
        <v>5266</v>
      </c>
      <c r="J44" s="508" t="s">
        <v>5267</v>
      </c>
      <c r="K44" s="469" t="s">
        <v>5268</v>
      </c>
      <c r="L44" s="508">
        <v>4</v>
      </c>
      <c r="M44" s="469" t="s">
        <v>253</v>
      </c>
      <c r="N44" s="508" t="s">
        <v>5253</v>
      </c>
      <c r="O44" s="508" t="s">
        <v>5269</v>
      </c>
      <c r="P44" s="507" t="s">
        <v>2290</v>
      </c>
      <c r="Q44" s="507" t="s">
        <v>5270</v>
      </c>
      <c r="R44" s="508" t="s">
        <v>5271</v>
      </c>
      <c r="S44" s="507" t="s">
        <v>5272</v>
      </c>
      <c r="T44" s="508" t="s">
        <v>1200</v>
      </c>
      <c r="U44" s="508" t="s">
        <v>212</v>
      </c>
      <c r="V44" s="508" t="s">
        <v>212</v>
      </c>
      <c r="W44" s="508" t="s">
        <v>5273</v>
      </c>
      <c r="X44" s="508">
        <v>1</v>
      </c>
      <c r="Y44" s="508" t="s">
        <v>1184</v>
      </c>
      <c r="Z44" s="508">
        <v>1</v>
      </c>
      <c r="AA44" s="508" t="s">
        <v>49</v>
      </c>
      <c r="AB44" s="469" t="s">
        <v>5274</v>
      </c>
      <c r="AC44" s="508" t="s">
        <v>3953</v>
      </c>
      <c r="AD44" s="508" t="s">
        <v>49</v>
      </c>
      <c r="AE44" s="508" t="s">
        <v>51</v>
      </c>
      <c r="AF44" s="508" t="s">
        <v>1203</v>
      </c>
      <c r="AG44" s="508" t="s">
        <v>51</v>
      </c>
      <c r="AH44" s="508" t="s">
        <v>5275</v>
      </c>
      <c r="AI44" s="508" t="s">
        <v>5276</v>
      </c>
      <c r="AJ44" s="469" t="s">
        <v>1488</v>
      </c>
      <c r="AK44" s="469" t="s">
        <v>1206</v>
      </c>
      <c r="AL44" s="469" t="s">
        <v>1206</v>
      </c>
      <c r="AM44" s="507"/>
      <c r="AN44" s="507"/>
      <c r="AO44" s="508"/>
    </row>
    <row r="45" spans="1:41">
      <c r="A45" s="507"/>
      <c r="B45" s="468"/>
      <c r="C45" s="468"/>
      <c r="D45" s="315"/>
      <c r="E45" s="507"/>
      <c r="F45" s="467"/>
      <c r="G45" s="507"/>
      <c r="H45" s="507"/>
      <c r="I45" s="507"/>
      <c r="J45" s="508"/>
      <c r="K45" s="508"/>
      <c r="L45" s="508"/>
      <c r="M45" s="508"/>
      <c r="N45" s="508"/>
      <c r="O45" s="508"/>
      <c r="P45" s="507"/>
      <c r="Q45" s="507"/>
      <c r="R45" s="508"/>
      <c r="S45" s="507"/>
      <c r="T45" s="508"/>
      <c r="U45" s="508"/>
      <c r="V45" s="508"/>
      <c r="W45" s="508"/>
      <c r="X45" s="508"/>
      <c r="Y45" s="508"/>
      <c r="Z45" s="508"/>
      <c r="AA45" s="508"/>
      <c r="AB45" s="168"/>
      <c r="AC45" s="508"/>
      <c r="AD45" s="508"/>
      <c r="AE45" s="508"/>
      <c r="AF45" s="508"/>
      <c r="AG45" s="508"/>
      <c r="AH45" s="508"/>
      <c r="AI45" s="508"/>
      <c r="AJ45" s="508"/>
      <c r="AK45" s="508"/>
      <c r="AL45" s="508"/>
      <c r="AM45" s="507"/>
      <c r="AN45" s="507"/>
      <c r="AO45" s="508"/>
    </row>
    <row r="46" spans="1:41" ht="38.25">
      <c r="A46" s="72" t="s">
        <v>3943</v>
      </c>
      <c r="B46" s="65" t="s">
        <v>1420</v>
      </c>
      <c r="C46" s="65" t="s">
        <v>3921</v>
      </c>
      <c r="D46" s="460" t="s">
        <v>4766</v>
      </c>
      <c r="E46" s="72" t="s">
        <v>2803</v>
      </c>
      <c r="F46" s="60">
        <v>2</v>
      </c>
      <c r="G46" s="72" t="s">
        <v>3922</v>
      </c>
      <c r="H46" s="72" t="s">
        <v>3944</v>
      </c>
      <c r="I46" s="72" t="s">
        <v>3945</v>
      </c>
      <c r="J46" s="74" t="s">
        <v>3924</v>
      </c>
      <c r="K46" s="74" t="s">
        <v>2770</v>
      </c>
      <c r="L46" s="74">
        <v>24</v>
      </c>
      <c r="M46" s="74" t="s">
        <v>3946</v>
      </c>
      <c r="N46" s="74" t="s">
        <v>3947</v>
      </c>
      <c r="O46" s="74" t="s">
        <v>5269</v>
      </c>
      <c r="P46" s="72" t="s">
        <v>3900</v>
      </c>
      <c r="Q46" s="72" t="s">
        <v>51</v>
      </c>
      <c r="R46" s="74" t="s">
        <v>3949</v>
      </c>
      <c r="S46" s="72" t="s">
        <v>3950</v>
      </c>
      <c r="T46" s="74" t="s">
        <v>3951</v>
      </c>
      <c r="U46" s="74" t="s">
        <v>212</v>
      </c>
      <c r="V46" s="74" t="s">
        <v>212</v>
      </c>
      <c r="W46" s="74" t="s">
        <v>212</v>
      </c>
      <c r="X46" s="74">
        <v>5</v>
      </c>
      <c r="Y46" s="74">
        <v>3</v>
      </c>
      <c r="Z46" s="74">
        <v>1</v>
      </c>
      <c r="AA46" s="74" t="s">
        <v>49</v>
      </c>
      <c r="AB46" s="74" t="s">
        <v>3903</v>
      </c>
      <c r="AC46" s="74" t="s">
        <v>49</v>
      </c>
      <c r="AD46" s="74" t="s">
        <v>49</v>
      </c>
      <c r="AE46" s="74" t="s">
        <v>51</v>
      </c>
      <c r="AF46" s="74" t="s">
        <v>1203</v>
      </c>
      <c r="AG46" s="74" t="s">
        <v>51</v>
      </c>
      <c r="AH46" s="74" t="s">
        <v>3952</v>
      </c>
      <c r="AI46" s="74" t="s">
        <v>51</v>
      </c>
      <c r="AJ46" s="281" t="s">
        <v>3953</v>
      </c>
      <c r="AK46" s="74" t="s">
        <v>1205</v>
      </c>
      <c r="AL46" s="74" t="s">
        <v>1205</v>
      </c>
      <c r="AM46" s="72"/>
      <c r="AN46" s="72"/>
      <c r="AO46" s="74"/>
    </row>
    <row r="47" spans="1:41">
      <c r="A47" s="72"/>
      <c r="B47" s="65"/>
      <c r="C47" s="65"/>
      <c r="D47" s="315"/>
      <c r="E47" s="72"/>
      <c r="F47" s="60"/>
      <c r="G47" s="72"/>
      <c r="H47" s="72"/>
      <c r="I47" s="72"/>
      <c r="J47" s="74"/>
      <c r="K47" s="74"/>
      <c r="L47" s="74"/>
      <c r="M47" s="74"/>
      <c r="N47" s="74"/>
      <c r="O47" s="74"/>
      <c r="P47" s="72"/>
      <c r="Q47" s="72"/>
      <c r="R47" s="74"/>
      <c r="S47" s="72"/>
      <c r="T47" s="74"/>
      <c r="U47" s="74"/>
      <c r="V47" s="74"/>
      <c r="W47" s="74"/>
      <c r="X47" s="74"/>
      <c r="Y47" s="74"/>
      <c r="Z47" s="74"/>
      <c r="AA47" s="74"/>
      <c r="AB47" s="168"/>
      <c r="AC47" s="74"/>
      <c r="AD47" s="74"/>
      <c r="AE47" s="74"/>
      <c r="AF47" s="74"/>
      <c r="AG47" s="74"/>
      <c r="AH47" s="74"/>
      <c r="AI47" s="74"/>
      <c r="AJ47" s="74"/>
      <c r="AK47" s="74"/>
      <c r="AL47" s="74"/>
      <c r="AM47" s="72"/>
      <c r="AN47" s="72"/>
      <c r="AO47" s="74"/>
    </row>
    <row r="48" spans="1:41" ht="51">
      <c r="A48" s="72" t="s">
        <v>3994</v>
      </c>
      <c r="B48" s="65" t="s">
        <v>1420</v>
      </c>
      <c r="C48" s="65" t="s">
        <v>3976</v>
      </c>
      <c r="D48" s="462" t="s">
        <v>4766</v>
      </c>
      <c r="E48" s="72" t="s">
        <v>3908</v>
      </c>
      <c r="F48" s="60">
        <v>2</v>
      </c>
      <c r="G48" s="72" t="s">
        <v>2705</v>
      </c>
      <c r="H48" s="72" t="s">
        <v>3995</v>
      </c>
      <c r="I48" s="72" t="s">
        <v>3996</v>
      </c>
      <c r="J48" s="74" t="s">
        <v>3997</v>
      </c>
      <c r="K48" s="74" t="s">
        <v>3998</v>
      </c>
      <c r="L48" s="74">
        <v>12</v>
      </c>
      <c r="M48" s="74" t="s">
        <v>1944</v>
      </c>
      <c r="N48" s="74" t="s">
        <v>3999</v>
      </c>
      <c r="O48" s="74" t="s">
        <v>1819</v>
      </c>
      <c r="P48" s="72" t="s">
        <v>2290</v>
      </c>
      <c r="Q48" s="72" t="s">
        <v>3935</v>
      </c>
      <c r="R48" s="74" t="s">
        <v>4000</v>
      </c>
      <c r="S48" s="72" t="s">
        <v>4001</v>
      </c>
      <c r="T48" s="74" t="s">
        <v>3951</v>
      </c>
      <c r="U48" s="74" t="s">
        <v>212</v>
      </c>
      <c r="V48" s="74" t="s">
        <v>212</v>
      </c>
      <c r="W48" s="74">
        <v>1</v>
      </c>
      <c r="X48" s="74" t="s">
        <v>212</v>
      </c>
      <c r="Y48" s="74">
        <v>2</v>
      </c>
      <c r="Z48" s="74">
        <v>1</v>
      </c>
      <c r="AA48" s="74" t="s">
        <v>49</v>
      </c>
      <c r="AB48" s="74" t="s">
        <v>3939</v>
      </c>
      <c r="AC48" s="74" t="s">
        <v>49</v>
      </c>
      <c r="AD48" s="74" t="s">
        <v>49</v>
      </c>
      <c r="AE48" s="74" t="s">
        <v>51</v>
      </c>
      <c r="AF48" s="74" t="s">
        <v>1203</v>
      </c>
      <c r="AG48" s="74" t="s">
        <v>1203</v>
      </c>
      <c r="AH48" s="281" t="s">
        <v>4002</v>
      </c>
      <c r="AI48" s="74" t="s">
        <v>1203</v>
      </c>
      <c r="AJ48" s="74" t="s">
        <v>4003</v>
      </c>
      <c r="AK48" s="74" t="s">
        <v>1205</v>
      </c>
      <c r="AL48" s="74" t="s">
        <v>1531</v>
      </c>
      <c r="AM48" s="72"/>
      <c r="AN48" s="72"/>
      <c r="AO48" s="74"/>
    </row>
    <row r="49" spans="1:41" ht="122.25" customHeight="1">
      <c r="A49" s="72" t="s">
        <v>4004</v>
      </c>
      <c r="B49" s="65" t="s">
        <v>1420</v>
      </c>
      <c r="C49" s="65" t="s">
        <v>3985</v>
      </c>
      <c r="D49" s="462" t="s">
        <v>4766</v>
      </c>
      <c r="E49" s="72" t="s">
        <v>3908</v>
      </c>
      <c r="F49" s="60">
        <v>2</v>
      </c>
      <c r="G49" s="72" t="s">
        <v>2714</v>
      </c>
      <c r="H49" s="72" t="s">
        <v>4005</v>
      </c>
      <c r="I49" s="72" t="s">
        <v>4006</v>
      </c>
      <c r="J49" s="74" t="s">
        <v>3997</v>
      </c>
      <c r="K49" s="74" t="s">
        <v>3998</v>
      </c>
      <c r="L49" s="74">
        <v>12</v>
      </c>
      <c r="M49" s="74" t="s">
        <v>1944</v>
      </c>
      <c r="N49" s="74" t="s">
        <v>3999</v>
      </c>
      <c r="O49" s="74" t="s">
        <v>4007</v>
      </c>
      <c r="P49" s="72" t="s">
        <v>3900</v>
      </c>
      <c r="Q49" s="72" t="s">
        <v>3935</v>
      </c>
      <c r="R49" s="74" t="s">
        <v>4008</v>
      </c>
      <c r="S49" s="72" t="s">
        <v>4009</v>
      </c>
      <c r="T49" s="74" t="s">
        <v>4010</v>
      </c>
      <c r="U49" s="74" t="s">
        <v>212</v>
      </c>
      <c r="V49" s="74" t="s">
        <v>212</v>
      </c>
      <c r="W49" s="74" t="s">
        <v>212</v>
      </c>
      <c r="X49" s="74">
        <v>1</v>
      </c>
      <c r="Y49" s="74">
        <v>4</v>
      </c>
      <c r="Z49" s="74">
        <v>1</v>
      </c>
      <c r="AA49" s="74" t="s">
        <v>49</v>
      </c>
      <c r="AB49" s="74" t="s">
        <v>3903</v>
      </c>
      <c r="AC49" s="74" t="s">
        <v>49</v>
      </c>
      <c r="AD49" s="74" t="s">
        <v>49</v>
      </c>
      <c r="AE49" s="74" t="s">
        <v>51</v>
      </c>
      <c r="AF49" s="74" t="s">
        <v>1203</v>
      </c>
      <c r="AG49" s="74" t="s">
        <v>1203</v>
      </c>
      <c r="AH49" s="74" t="s">
        <v>4011</v>
      </c>
      <c r="AI49" s="74" t="s">
        <v>51</v>
      </c>
      <c r="AJ49" s="74" t="s">
        <v>4012</v>
      </c>
      <c r="AK49" s="74" t="s">
        <v>1205</v>
      </c>
      <c r="AL49" s="74" t="s">
        <v>1531</v>
      </c>
      <c r="AM49" s="72"/>
      <c r="AN49" s="72"/>
      <c r="AO49" s="74"/>
    </row>
    <row r="50" spans="1:41" ht="51">
      <c r="A50" s="65" t="s">
        <v>2786</v>
      </c>
      <c r="B50" s="65" t="s">
        <v>1420</v>
      </c>
      <c r="C50" s="65" t="s">
        <v>2723</v>
      </c>
      <c r="D50" s="65" t="s">
        <v>4755</v>
      </c>
      <c r="E50" s="65" t="s">
        <v>2787</v>
      </c>
      <c r="F50" s="56">
        <v>2</v>
      </c>
      <c r="G50" s="65" t="s">
        <v>2705</v>
      </c>
      <c r="H50" s="65" t="s">
        <v>2788</v>
      </c>
      <c r="I50" s="396" t="s">
        <v>2789</v>
      </c>
      <c r="J50" s="65" t="s">
        <v>2790</v>
      </c>
      <c r="K50" s="396" t="s">
        <v>2791</v>
      </c>
      <c r="L50" s="66">
        <v>24</v>
      </c>
      <c r="M50" s="66" t="s">
        <v>2792</v>
      </c>
      <c r="N50" s="66" t="s">
        <v>2793</v>
      </c>
      <c r="O50" s="66" t="s">
        <v>2794</v>
      </c>
      <c r="P50" s="65" t="s">
        <v>2795</v>
      </c>
      <c r="Q50" s="65" t="s">
        <v>51</v>
      </c>
      <c r="R50" s="66" t="s">
        <v>2796</v>
      </c>
      <c r="S50" s="65" t="s">
        <v>2797</v>
      </c>
      <c r="T50" s="66" t="s">
        <v>2798</v>
      </c>
      <c r="U50" s="396" t="s">
        <v>212</v>
      </c>
      <c r="V50" s="396" t="s">
        <v>212</v>
      </c>
      <c r="W50" s="396" t="s">
        <v>212</v>
      </c>
      <c r="X50" s="66">
        <v>1</v>
      </c>
      <c r="Y50" s="66" t="s">
        <v>2799</v>
      </c>
      <c r="Z50" s="66">
        <v>1</v>
      </c>
      <c r="AA50" s="66" t="s">
        <v>49</v>
      </c>
      <c r="AB50" s="66" t="s">
        <v>2800</v>
      </c>
      <c r="AC50" s="396" t="s">
        <v>4347</v>
      </c>
      <c r="AD50" s="66" t="s">
        <v>49</v>
      </c>
      <c r="AE50" s="396" t="s">
        <v>51</v>
      </c>
      <c r="AF50" s="396" t="s">
        <v>2733</v>
      </c>
      <c r="AG50" s="396" t="s">
        <v>4348</v>
      </c>
      <c r="AH50" s="66" t="s">
        <v>2801</v>
      </c>
      <c r="AI50" s="396" t="s">
        <v>51</v>
      </c>
      <c r="AJ50" s="396" t="s">
        <v>4349</v>
      </c>
      <c r="AK50" s="396" t="s">
        <v>1531</v>
      </c>
      <c r="AL50" s="74" t="s">
        <v>1531</v>
      </c>
      <c r="AM50" s="65"/>
      <c r="AN50" s="65"/>
      <c r="AO50" s="66"/>
    </row>
    <row r="51" spans="1:41" ht="51">
      <c r="A51" s="65" t="s">
        <v>2802</v>
      </c>
      <c r="B51" s="65" t="s">
        <v>1420</v>
      </c>
      <c r="C51" s="65" t="s">
        <v>2738</v>
      </c>
      <c r="D51" s="65" t="s">
        <v>4755</v>
      </c>
      <c r="E51" s="65" t="s">
        <v>2803</v>
      </c>
      <c r="F51" s="56">
        <v>2</v>
      </c>
      <c r="G51" s="65" t="s">
        <v>2714</v>
      </c>
      <c r="H51" s="65" t="s">
        <v>2804</v>
      </c>
      <c r="I51" s="396" t="s">
        <v>2805</v>
      </c>
      <c r="J51" s="65" t="s">
        <v>2790</v>
      </c>
      <c r="K51" s="396" t="s">
        <v>2791</v>
      </c>
      <c r="L51" s="66">
        <v>24</v>
      </c>
      <c r="M51" s="66" t="s">
        <v>2792</v>
      </c>
      <c r="N51" s="66" t="s">
        <v>2793</v>
      </c>
      <c r="O51" s="66" t="s">
        <v>2806</v>
      </c>
      <c r="P51" s="65" t="s">
        <v>2807</v>
      </c>
      <c r="Q51" s="65" t="s">
        <v>51</v>
      </c>
      <c r="R51" s="66" t="s">
        <v>2780</v>
      </c>
      <c r="S51" s="65" t="s">
        <v>2808</v>
      </c>
      <c r="T51" s="66" t="s">
        <v>2798</v>
      </c>
      <c r="U51" s="396" t="s">
        <v>212</v>
      </c>
      <c r="V51" s="396" t="s">
        <v>212</v>
      </c>
      <c r="W51" s="396" t="s">
        <v>212</v>
      </c>
      <c r="X51" s="66" t="s">
        <v>2809</v>
      </c>
      <c r="Y51" s="66" t="s">
        <v>2810</v>
      </c>
      <c r="Z51" s="66">
        <v>1</v>
      </c>
      <c r="AA51" s="66" t="s">
        <v>49</v>
      </c>
      <c r="AB51" s="66" t="s">
        <v>2811</v>
      </c>
      <c r="AC51" s="396" t="s">
        <v>4347</v>
      </c>
      <c r="AD51" s="66" t="s">
        <v>49</v>
      </c>
      <c r="AE51" s="396" t="s">
        <v>51</v>
      </c>
      <c r="AF51" s="396" t="s">
        <v>2733</v>
      </c>
      <c r="AG51" s="396" t="s">
        <v>4348</v>
      </c>
      <c r="AH51" s="66" t="s">
        <v>2812</v>
      </c>
      <c r="AI51" s="396" t="s">
        <v>51</v>
      </c>
      <c r="AJ51" s="396" t="s">
        <v>4350</v>
      </c>
      <c r="AK51" s="396" t="s">
        <v>1531</v>
      </c>
      <c r="AL51" s="74" t="s">
        <v>1531</v>
      </c>
      <c r="AM51" s="65"/>
      <c r="AN51" s="65"/>
      <c r="AO51" s="66"/>
    </row>
    <row r="52" spans="1:41" ht="51">
      <c r="A52" s="65" t="s">
        <v>4769</v>
      </c>
      <c r="B52" s="65" t="s">
        <v>1420</v>
      </c>
      <c r="C52" s="65" t="s">
        <v>4770</v>
      </c>
      <c r="D52" s="65" t="s">
        <v>4755</v>
      </c>
      <c r="E52" s="65" t="s">
        <v>2803</v>
      </c>
      <c r="F52" s="56">
        <v>2</v>
      </c>
      <c r="G52" s="65" t="s">
        <v>2714</v>
      </c>
      <c r="H52" s="65" t="s">
        <v>2804</v>
      </c>
      <c r="I52" s="396" t="s">
        <v>2805</v>
      </c>
      <c r="J52" s="65" t="s">
        <v>4771</v>
      </c>
      <c r="K52" s="396" t="s">
        <v>2791</v>
      </c>
      <c r="L52" s="66">
        <v>24</v>
      </c>
      <c r="M52" s="66" t="s">
        <v>2792</v>
      </c>
      <c r="N52" s="66" t="s">
        <v>4772</v>
      </c>
      <c r="O52" s="66" t="s">
        <v>4773</v>
      </c>
      <c r="P52" s="65" t="s">
        <v>4774</v>
      </c>
      <c r="Q52" s="65" t="s">
        <v>51</v>
      </c>
      <c r="R52" s="66" t="s">
        <v>4775</v>
      </c>
      <c r="S52" s="65" t="s">
        <v>4776</v>
      </c>
      <c r="T52" s="66" t="s">
        <v>2798</v>
      </c>
      <c r="U52" s="396" t="s">
        <v>212</v>
      </c>
      <c r="V52" s="396" t="s">
        <v>212</v>
      </c>
      <c r="W52" s="396" t="s">
        <v>212</v>
      </c>
      <c r="X52" s="66" t="s">
        <v>2809</v>
      </c>
      <c r="Y52" s="66" t="s">
        <v>2810</v>
      </c>
      <c r="Z52" s="66">
        <v>1</v>
      </c>
      <c r="AA52" s="66" t="s">
        <v>49</v>
      </c>
      <c r="AB52" s="415" t="s">
        <v>2811</v>
      </c>
      <c r="AC52" s="396" t="s">
        <v>51</v>
      </c>
      <c r="AD52" s="66" t="s">
        <v>49</v>
      </c>
      <c r="AE52" s="396" t="s">
        <v>51</v>
      </c>
      <c r="AF52" s="396" t="s">
        <v>2733</v>
      </c>
      <c r="AG52" s="396" t="s">
        <v>4777</v>
      </c>
      <c r="AH52" s="66" t="s">
        <v>2812</v>
      </c>
      <c r="AI52" s="396" t="s">
        <v>51</v>
      </c>
      <c r="AJ52" s="396" t="s">
        <v>4778</v>
      </c>
      <c r="AK52" s="396" t="s">
        <v>1531</v>
      </c>
      <c r="AL52" s="74" t="s">
        <v>1531</v>
      </c>
      <c r="AM52" s="65"/>
      <c r="AN52" s="65"/>
      <c r="AO52" s="66"/>
    </row>
    <row r="53" spans="1:41" ht="51">
      <c r="A53" s="462" t="s">
        <v>4769</v>
      </c>
      <c r="B53" s="462" t="s">
        <v>1420</v>
      </c>
      <c r="C53" s="462" t="s">
        <v>4770</v>
      </c>
      <c r="D53" s="462" t="s">
        <v>4755</v>
      </c>
      <c r="E53" s="462" t="s">
        <v>2803</v>
      </c>
      <c r="F53" s="461">
        <v>2</v>
      </c>
      <c r="G53" s="462" t="s">
        <v>2714</v>
      </c>
      <c r="H53" s="462" t="s">
        <v>2804</v>
      </c>
      <c r="I53" s="463" t="s">
        <v>2805</v>
      </c>
      <c r="J53" s="462" t="s">
        <v>4771</v>
      </c>
      <c r="K53" s="463" t="s">
        <v>2791</v>
      </c>
      <c r="L53" s="463">
        <v>24</v>
      </c>
      <c r="M53" s="463" t="s">
        <v>2792</v>
      </c>
      <c r="N53" s="463" t="s">
        <v>4772</v>
      </c>
      <c r="O53" s="463" t="s">
        <v>4773</v>
      </c>
      <c r="P53" s="462" t="s">
        <v>4774</v>
      </c>
      <c r="Q53" s="462" t="s">
        <v>51</v>
      </c>
      <c r="R53" s="463" t="s">
        <v>4775</v>
      </c>
      <c r="S53" s="462" t="s">
        <v>4776</v>
      </c>
      <c r="T53" s="463" t="s">
        <v>2798</v>
      </c>
      <c r="U53" s="463" t="s">
        <v>212</v>
      </c>
      <c r="V53" s="463" t="s">
        <v>212</v>
      </c>
      <c r="W53" s="463" t="s">
        <v>212</v>
      </c>
      <c r="X53" s="463" t="s">
        <v>2809</v>
      </c>
      <c r="Y53" s="463" t="s">
        <v>2810</v>
      </c>
      <c r="Z53" s="463">
        <v>1</v>
      </c>
      <c r="AA53" s="463" t="s">
        <v>49</v>
      </c>
      <c r="AB53" s="463" t="s">
        <v>2811</v>
      </c>
      <c r="AC53" s="463" t="s">
        <v>51</v>
      </c>
      <c r="AD53" s="463" t="s">
        <v>49</v>
      </c>
      <c r="AE53" s="463" t="s">
        <v>51</v>
      </c>
      <c r="AF53" s="463" t="s">
        <v>2733</v>
      </c>
      <c r="AG53" s="463" t="s">
        <v>4777</v>
      </c>
      <c r="AH53" s="463" t="s">
        <v>2812</v>
      </c>
      <c r="AI53" s="463" t="s">
        <v>51</v>
      </c>
      <c r="AJ53" s="463" t="s">
        <v>4778</v>
      </c>
      <c r="AK53" s="463" t="s">
        <v>1531</v>
      </c>
      <c r="AL53" s="463" t="s">
        <v>1531</v>
      </c>
      <c r="AM53" s="462"/>
      <c r="AN53" s="462"/>
      <c r="AO53" s="463"/>
    </row>
    <row r="54" spans="1:41">
      <c r="A54" s="474" t="s">
        <v>4891</v>
      </c>
      <c r="B54" s="474" t="s">
        <v>1420</v>
      </c>
      <c r="C54" s="474" t="s">
        <v>4888</v>
      </c>
      <c r="D54" s="471"/>
      <c r="E54" s="471"/>
      <c r="F54" s="467"/>
      <c r="G54" s="471"/>
      <c r="H54" s="471"/>
      <c r="I54" s="472"/>
      <c r="J54" s="471"/>
      <c r="K54" s="472"/>
      <c r="L54" s="472"/>
      <c r="M54" s="472"/>
      <c r="N54" s="472"/>
      <c r="O54" s="472"/>
      <c r="P54" s="471"/>
      <c r="Q54" s="471"/>
      <c r="R54" s="472"/>
      <c r="S54" s="471"/>
      <c r="T54" s="472"/>
      <c r="U54" s="472"/>
      <c r="V54" s="472"/>
      <c r="W54" s="472"/>
      <c r="X54" s="472"/>
      <c r="Y54" s="472"/>
      <c r="Z54" s="472"/>
      <c r="AA54" s="472"/>
      <c r="AB54" s="168"/>
      <c r="AC54" s="472"/>
      <c r="AD54" s="472"/>
      <c r="AE54" s="472"/>
      <c r="AF54" s="472"/>
      <c r="AG54" s="472"/>
      <c r="AH54" s="472"/>
      <c r="AI54" s="472"/>
      <c r="AJ54" s="472"/>
      <c r="AK54" s="472"/>
      <c r="AL54" s="472"/>
      <c r="AM54" s="471"/>
      <c r="AN54" s="471"/>
      <c r="AO54" s="472"/>
    </row>
    <row r="55" spans="1:41">
      <c r="A55" s="474" t="s">
        <v>4892</v>
      </c>
      <c r="B55" s="474" t="s">
        <v>1420</v>
      </c>
      <c r="C55" s="474" t="s">
        <v>4888</v>
      </c>
      <c r="D55" s="471"/>
      <c r="E55" s="471"/>
      <c r="F55" s="467"/>
      <c r="G55" s="471"/>
      <c r="H55" s="471"/>
      <c r="I55" s="472"/>
      <c r="J55" s="471"/>
      <c r="K55" s="472"/>
      <c r="L55" s="472"/>
      <c r="M55" s="472"/>
      <c r="N55" s="472"/>
      <c r="O55" s="472"/>
      <c r="P55" s="471"/>
      <c r="Q55" s="471"/>
      <c r="R55" s="472"/>
      <c r="S55" s="471"/>
      <c r="T55" s="472"/>
      <c r="U55" s="472"/>
      <c r="V55" s="472"/>
      <c r="W55" s="472"/>
      <c r="X55" s="472"/>
      <c r="Y55" s="472"/>
      <c r="Z55" s="472"/>
      <c r="AA55" s="472"/>
      <c r="AB55" s="168"/>
      <c r="AC55" s="472"/>
      <c r="AD55" s="472"/>
      <c r="AE55" s="472"/>
      <c r="AF55" s="472"/>
      <c r="AG55" s="472"/>
      <c r="AH55" s="472"/>
      <c r="AI55" s="472"/>
      <c r="AJ55" s="472"/>
      <c r="AK55" s="472"/>
      <c r="AL55" s="472"/>
      <c r="AM55" s="471"/>
      <c r="AN55" s="471"/>
      <c r="AO55" s="472"/>
    </row>
    <row r="56" spans="1:41">
      <c r="A56" s="65"/>
      <c r="B56" s="65"/>
      <c r="C56" s="65"/>
      <c r="D56" s="65"/>
      <c r="E56" s="65"/>
      <c r="F56" s="56"/>
      <c r="G56" s="65"/>
      <c r="H56" s="65"/>
      <c r="I56" s="396"/>
      <c r="J56" s="65"/>
      <c r="K56" s="396"/>
      <c r="L56" s="66"/>
      <c r="M56" s="66"/>
      <c r="N56" s="66"/>
      <c r="O56" s="66"/>
      <c r="P56" s="65"/>
      <c r="Q56" s="65"/>
      <c r="R56" s="66"/>
      <c r="S56" s="65"/>
      <c r="T56" s="66"/>
      <c r="U56" s="396"/>
      <c r="V56" s="396"/>
      <c r="W56" s="396"/>
      <c r="X56" s="66"/>
      <c r="Y56" s="66"/>
      <c r="Z56" s="66"/>
      <c r="AA56" s="66"/>
      <c r="AB56" s="415"/>
      <c r="AC56" s="396"/>
      <c r="AD56" s="66"/>
      <c r="AE56" s="396"/>
      <c r="AF56" s="396"/>
      <c r="AG56" s="396"/>
      <c r="AH56" s="66"/>
      <c r="AI56" s="396"/>
      <c r="AJ56" s="396"/>
      <c r="AK56" s="396"/>
      <c r="AL56" s="74"/>
      <c r="AM56" s="65"/>
      <c r="AN56" s="65"/>
      <c r="AO56" s="66"/>
    </row>
    <row r="57" spans="1:41">
      <c r="A57" s="65"/>
      <c r="B57" s="65"/>
      <c r="C57" s="65"/>
      <c r="D57" s="65"/>
      <c r="E57" s="65"/>
      <c r="F57" s="56"/>
      <c r="G57" s="65"/>
      <c r="H57" s="65"/>
      <c r="I57" s="396"/>
      <c r="J57" s="65"/>
      <c r="K57" s="396"/>
      <c r="L57" s="66"/>
      <c r="M57" s="66"/>
      <c r="N57" s="66"/>
      <c r="O57" s="66"/>
      <c r="P57" s="65"/>
      <c r="Q57" s="65"/>
      <c r="R57" s="66"/>
      <c r="S57" s="65"/>
      <c r="T57" s="66"/>
      <c r="U57" s="396"/>
      <c r="V57" s="396"/>
      <c r="W57" s="396"/>
      <c r="X57" s="66"/>
      <c r="Y57" s="66"/>
      <c r="Z57" s="66"/>
      <c r="AA57" s="66"/>
      <c r="AB57" s="415"/>
      <c r="AC57" s="396"/>
      <c r="AD57" s="66"/>
      <c r="AE57" s="396"/>
      <c r="AF57" s="396"/>
      <c r="AG57" s="396"/>
      <c r="AH57" s="66"/>
      <c r="AI57" s="396"/>
      <c r="AJ57" s="396"/>
      <c r="AK57" s="396"/>
      <c r="AL57" s="74"/>
      <c r="AM57" s="65"/>
      <c r="AN57" s="65"/>
      <c r="AO57" s="66"/>
    </row>
    <row r="58" spans="1:41">
      <c r="A58" s="65" t="s">
        <v>53</v>
      </c>
      <c r="B58" s="65"/>
      <c r="C58" s="65"/>
      <c r="D58" s="65"/>
      <c r="E58" s="65"/>
      <c r="F58" s="56"/>
      <c r="G58" s="65"/>
      <c r="H58" s="65"/>
      <c r="I58" s="396"/>
      <c r="J58" s="65"/>
      <c r="K58" s="396"/>
      <c r="L58" s="66"/>
      <c r="M58" s="66"/>
      <c r="N58" s="66"/>
      <c r="O58" s="66"/>
      <c r="P58" s="65"/>
      <c r="Q58" s="65"/>
      <c r="R58" s="66"/>
      <c r="S58" s="65"/>
      <c r="T58" s="66"/>
      <c r="U58" s="396"/>
      <c r="V58" s="396"/>
      <c r="W58" s="396"/>
      <c r="X58" s="66"/>
      <c r="Y58" s="66"/>
      <c r="Z58" s="66"/>
      <c r="AA58" s="66"/>
      <c r="AB58" s="415"/>
      <c r="AC58" s="396"/>
      <c r="AD58" s="66"/>
      <c r="AE58" s="396"/>
      <c r="AF58" s="396"/>
      <c r="AG58" s="396"/>
      <c r="AH58" s="66"/>
      <c r="AI58" s="396"/>
      <c r="AJ58" s="396"/>
      <c r="AK58" s="396"/>
      <c r="AL58" s="74"/>
      <c r="AM58" s="65"/>
      <c r="AN58" s="65"/>
      <c r="AO58" s="66"/>
    </row>
    <row r="59" spans="1:41" ht="51">
      <c r="A59" s="65" t="s">
        <v>1207</v>
      </c>
      <c r="B59" s="65" t="s">
        <v>53</v>
      </c>
      <c r="C59" s="65" t="s">
        <v>1193</v>
      </c>
      <c r="D59" s="72" t="s">
        <v>668</v>
      </c>
      <c r="E59" s="72" t="s">
        <v>1208</v>
      </c>
      <c r="F59" s="60">
        <v>1</v>
      </c>
      <c r="G59" s="74" t="s">
        <v>29</v>
      </c>
      <c r="H59" s="72" t="s">
        <v>1476</v>
      </c>
      <c r="I59" s="74" t="s">
        <v>1209</v>
      </c>
      <c r="J59" s="74" t="s">
        <v>1195</v>
      </c>
      <c r="K59" s="74" t="s">
        <v>1179</v>
      </c>
      <c r="L59" s="74">
        <v>4</v>
      </c>
      <c r="M59" s="74" t="s">
        <v>253</v>
      </c>
      <c r="N59" s="74" t="s">
        <v>1180</v>
      </c>
      <c r="O59" s="74" t="s">
        <v>1197</v>
      </c>
      <c r="P59" s="74" t="s">
        <v>1198</v>
      </c>
      <c r="Q59" s="74" t="s">
        <v>49</v>
      </c>
      <c r="R59" s="74" t="s">
        <v>212</v>
      </c>
      <c r="S59" s="74" t="s">
        <v>212</v>
      </c>
      <c r="T59" s="74" t="s">
        <v>1200</v>
      </c>
      <c r="U59" s="74" t="s">
        <v>1184</v>
      </c>
      <c r="V59" s="74">
        <v>1</v>
      </c>
      <c r="W59" s="74" t="s">
        <v>1184</v>
      </c>
      <c r="X59" s="74" t="s">
        <v>1468</v>
      </c>
      <c r="Y59" s="74" t="s">
        <v>1469</v>
      </c>
      <c r="Z59" s="74">
        <v>1</v>
      </c>
      <c r="AA59" s="74" t="s">
        <v>1185</v>
      </c>
      <c r="AB59" s="74" t="s">
        <v>1210</v>
      </c>
      <c r="AC59" s="74" t="s">
        <v>193</v>
      </c>
      <c r="AD59" s="74" t="s">
        <v>49</v>
      </c>
      <c r="AE59" s="74" t="s">
        <v>49</v>
      </c>
      <c r="AF59" s="74" t="s">
        <v>49</v>
      </c>
      <c r="AG59" s="74" t="s">
        <v>1203</v>
      </c>
      <c r="AH59" s="74" t="s">
        <v>1211</v>
      </c>
      <c r="AI59" s="74" t="s">
        <v>49</v>
      </c>
      <c r="AJ59" s="74" t="s">
        <v>1212</v>
      </c>
      <c r="AK59" s="74" t="s">
        <v>1206</v>
      </c>
      <c r="AL59" s="74" t="s">
        <v>1206</v>
      </c>
      <c r="AM59" s="72"/>
      <c r="AN59" s="72" t="s">
        <v>1213</v>
      </c>
      <c r="AO59" s="74"/>
    </row>
    <row r="60" spans="1:41" ht="63.75">
      <c r="A60" s="72" t="s">
        <v>4351</v>
      </c>
      <c r="B60" s="65" t="s">
        <v>53</v>
      </c>
      <c r="C60" s="72" t="s">
        <v>1390</v>
      </c>
      <c r="D60" s="460" t="s">
        <v>668</v>
      </c>
      <c r="E60" s="72" t="s">
        <v>3908</v>
      </c>
      <c r="F60" s="60">
        <v>1</v>
      </c>
      <c r="G60" s="72" t="s">
        <v>3922</v>
      </c>
      <c r="H60" s="72" t="s">
        <v>4352</v>
      </c>
      <c r="I60" s="72" t="s">
        <v>4353</v>
      </c>
      <c r="J60" s="74" t="s">
        <v>4354</v>
      </c>
      <c r="K60" s="74" t="s">
        <v>3912</v>
      </c>
      <c r="L60" s="74">
        <v>6</v>
      </c>
      <c r="M60" s="74" t="s">
        <v>1944</v>
      </c>
      <c r="N60" s="74" t="s">
        <v>3947</v>
      </c>
      <c r="O60" s="63" t="s">
        <v>1819</v>
      </c>
      <c r="P60" s="72" t="s">
        <v>3972</v>
      </c>
      <c r="Q60" s="72" t="s">
        <v>49</v>
      </c>
      <c r="R60" s="74" t="s">
        <v>4355</v>
      </c>
      <c r="S60" s="72" t="s">
        <v>4356</v>
      </c>
      <c r="T60" s="74" t="s">
        <v>3957</v>
      </c>
      <c r="U60" s="466" t="s">
        <v>212</v>
      </c>
      <c r="V60" s="466" t="s">
        <v>212</v>
      </c>
      <c r="W60" s="466" t="s">
        <v>212</v>
      </c>
      <c r="X60" s="466">
        <v>5</v>
      </c>
      <c r="Y60" s="466">
        <v>1</v>
      </c>
      <c r="Z60" s="74">
        <v>1</v>
      </c>
      <c r="AA60" s="74" t="s">
        <v>49</v>
      </c>
      <c r="AB60" s="472" t="s">
        <v>4787</v>
      </c>
      <c r="AC60" s="74" t="s">
        <v>49</v>
      </c>
      <c r="AD60" s="74" t="s">
        <v>49</v>
      </c>
      <c r="AE60" s="74" t="s">
        <v>51</v>
      </c>
      <c r="AF60" s="74" t="s">
        <v>1203</v>
      </c>
      <c r="AG60" s="74" t="s">
        <v>51</v>
      </c>
      <c r="AH60" s="74" t="s">
        <v>4357</v>
      </c>
      <c r="AI60" s="74" t="s">
        <v>51</v>
      </c>
      <c r="AJ60" s="281" t="s">
        <v>4358</v>
      </c>
      <c r="AK60" s="74" t="s">
        <v>1205</v>
      </c>
      <c r="AL60" s="281" t="s">
        <v>3960</v>
      </c>
      <c r="AM60" s="72"/>
      <c r="AN60" s="72"/>
      <c r="AO60" s="74"/>
    </row>
    <row r="61" spans="1:41" ht="63.75">
      <c r="A61" s="72" t="s">
        <v>4359</v>
      </c>
      <c r="B61" s="65" t="s">
        <v>53</v>
      </c>
      <c r="C61" s="65" t="s">
        <v>3907</v>
      </c>
      <c r="D61" s="460" t="s">
        <v>4766</v>
      </c>
      <c r="E61" s="72" t="s">
        <v>3908</v>
      </c>
      <c r="F61" s="60">
        <v>2</v>
      </c>
      <c r="G61" s="72" t="s">
        <v>29</v>
      </c>
      <c r="H61" s="72" t="s">
        <v>3954</v>
      </c>
      <c r="I61" s="72" t="s">
        <v>3955</v>
      </c>
      <c r="J61" s="74" t="s">
        <v>3911</v>
      </c>
      <c r="K61" s="74" t="s">
        <v>3912</v>
      </c>
      <c r="L61" s="74">
        <v>12</v>
      </c>
      <c r="M61" s="74" t="s">
        <v>1944</v>
      </c>
      <c r="N61" s="74" t="s">
        <v>3898</v>
      </c>
      <c r="O61" s="74" t="s">
        <v>1819</v>
      </c>
      <c r="P61" s="72" t="s">
        <v>2290</v>
      </c>
      <c r="Q61" s="72" t="s">
        <v>3935</v>
      </c>
      <c r="R61" s="74" t="s">
        <v>3936</v>
      </c>
      <c r="S61" s="72" t="s">
        <v>3956</v>
      </c>
      <c r="T61" s="74" t="s">
        <v>3957</v>
      </c>
      <c r="U61" s="74" t="s">
        <v>212</v>
      </c>
      <c r="V61" s="74" t="s">
        <v>212</v>
      </c>
      <c r="W61" s="74" t="s">
        <v>212</v>
      </c>
      <c r="X61" s="74">
        <v>5</v>
      </c>
      <c r="Y61" s="74">
        <v>1</v>
      </c>
      <c r="Z61" s="74">
        <v>1</v>
      </c>
      <c r="AA61" s="74" t="s">
        <v>49</v>
      </c>
      <c r="AB61" s="472" t="s">
        <v>4787</v>
      </c>
      <c r="AC61" s="74" t="s">
        <v>49</v>
      </c>
      <c r="AD61" s="74" t="s">
        <v>49</v>
      </c>
      <c r="AE61" s="74" t="s">
        <v>51</v>
      </c>
      <c r="AF61" s="74" t="s">
        <v>1203</v>
      </c>
      <c r="AG61" s="74" t="s">
        <v>51</v>
      </c>
      <c r="AH61" s="74" t="s">
        <v>3958</v>
      </c>
      <c r="AI61" s="74" t="s">
        <v>3261</v>
      </c>
      <c r="AJ61" s="74" t="s">
        <v>3959</v>
      </c>
      <c r="AK61" s="74" t="s">
        <v>1205</v>
      </c>
      <c r="AL61" s="281" t="s">
        <v>3960</v>
      </c>
      <c r="AM61" s="72"/>
      <c r="AN61" s="72"/>
      <c r="AO61" s="74"/>
    </row>
    <row r="62" spans="1:41" ht="63.75">
      <c r="A62" s="72" t="s">
        <v>4360</v>
      </c>
      <c r="B62" s="65" t="s">
        <v>53</v>
      </c>
      <c r="C62" s="65" t="s">
        <v>4779</v>
      </c>
      <c r="D62" s="460" t="s">
        <v>4768</v>
      </c>
      <c r="E62" s="72" t="s">
        <v>3908</v>
      </c>
      <c r="F62" s="60">
        <v>2</v>
      </c>
      <c r="G62" s="72" t="s">
        <v>3922</v>
      </c>
      <c r="H62" s="72" t="s">
        <v>3961</v>
      </c>
      <c r="I62" s="72" t="s">
        <v>3962</v>
      </c>
      <c r="J62" s="74" t="s">
        <v>3924</v>
      </c>
      <c r="K62" s="74" t="s">
        <v>3912</v>
      </c>
      <c r="L62" s="74">
        <v>24</v>
      </c>
      <c r="M62" s="74" t="s">
        <v>2792</v>
      </c>
      <c r="N62" s="74" t="s">
        <v>3947</v>
      </c>
      <c r="O62" s="74" t="s">
        <v>3963</v>
      </c>
      <c r="P62" s="72" t="s">
        <v>3900</v>
      </c>
      <c r="Q62" s="72" t="s">
        <v>51</v>
      </c>
      <c r="R62" s="74" t="s">
        <v>3964</v>
      </c>
      <c r="S62" s="72" t="s">
        <v>3965</v>
      </c>
      <c r="T62" s="74" t="s">
        <v>3957</v>
      </c>
      <c r="U62" s="74" t="s">
        <v>212</v>
      </c>
      <c r="V62" s="74" t="s">
        <v>212</v>
      </c>
      <c r="W62" s="74" t="s">
        <v>212</v>
      </c>
      <c r="X62" s="74">
        <v>3</v>
      </c>
      <c r="Y62" s="74">
        <v>4</v>
      </c>
      <c r="Z62" s="74">
        <v>1</v>
      </c>
      <c r="AA62" s="74" t="s">
        <v>49</v>
      </c>
      <c r="AB62" s="472" t="s">
        <v>4787</v>
      </c>
      <c r="AC62" s="74" t="s">
        <v>49</v>
      </c>
      <c r="AD62" s="74" t="s">
        <v>49</v>
      </c>
      <c r="AE62" s="74" t="s">
        <v>51</v>
      </c>
      <c r="AF62" s="74" t="s">
        <v>1203</v>
      </c>
      <c r="AG62" s="74" t="s">
        <v>51</v>
      </c>
      <c r="AH62" s="74" t="s">
        <v>3966</v>
      </c>
      <c r="AI62" s="74" t="s">
        <v>51</v>
      </c>
      <c r="AJ62" s="281" t="s">
        <v>3953</v>
      </c>
      <c r="AK62" s="74" t="s">
        <v>1205</v>
      </c>
      <c r="AL62" s="281" t="s">
        <v>3960</v>
      </c>
      <c r="AM62" s="315" t="s">
        <v>3967</v>
      </c>
      <c r="AN62" s="72"/>
      <c r="AO62" s="74"/>
    </row>
    <row r="63" spans="1:41" ht="38.25">
      <c r="A63" s="72" t="s">
        <v>4361</v>
      </c>
      <c r="B63" s="65" t="s">
        <v>53</v>
      </c>
      <c r="C63" s="65" t="s">
        <v>3921</v>
      </c>
      <c r="D63" s="460" t="s">
        <v>4768</v>
      </c>
      <c r="E63" s="72" t="s">
        <v>1931</v>
      </c>
      <c r="F63" s="60">
        <v>2</v>
      </c>
      <c r="G63" s="72" t="s">
        <v>29</v>
      </c>
      <c r="H63" s="72" t="s">
        <v>3968</v>
      </c>
      <c r="I63" s="72" t="s">
        <v>3969</v>
      </c>
      <c r="J63" s="74" t="s">
        <v>3970</v>
      </c>
      <c r="K63" s="74" t="s">
        <v>2770</v>
      </c>
      <c r="L63" s="74">
        <v>18</v>
      </c>
      <c r="M63" s="74" t="s">
        <v>1944</v>
      </c>
      <c r="N63" s="74" t="s">
        <v>3898</v>
      </c>
      <c r="O63" s="74" t="s">
        <v>3963</v>
      </c>
      <c r="P63" s="72" t="s">
        <v>3900</v>
      </c>
      <c r="Q63" s="72" t="s">
        <v>51</v>
      </c>
      <c r="R63" s="74" t="s">
        <v>3971</v>
      </c>
      <c r="S63" s="72" t="s">
        <v>3972</v>
      </c>
      <c r="T63" s="281" t="s">
        <v>2597</v>
      </c>
      <c r="U63" s="74" t="s">
        <v>212</v>
      </c>
      <c r="V63" s="74" t="s">
        <v>212</v>
      </c>
      <c r="W63" s="74">
        <v>1</v>
      </c>
      <c r="X63" s="74">
        <v>4</v>
      </c>
      <c r="Y63" s="74">
        <v>1</v>
      </c>
      <c r="Z63" s="74">
        <v>1</v>
      </c>
      <c r="AA63" s="74" t="s">
        <v>49</v>
      </c>
      <c r="AB63" s="74" t="s">
        <v>3973</v>
      </c>
      <c r="AC63" s="74" t="s">
        <v>643</v>
      </c>
      <c r="AD63" s="74" t="s">
        <v>49</v>
      </c>
      <c r="AE63" s="74" t="s">
        <v>51</v>
      </c>
      <c r="AF63" s="74" t="s">
        <v>1203</v>
      </c>
      <c r="AG63" s="74" t="s">
        <v>51</v>
      </c>
      <c r="AH63" s="281" t="s">
        <v>3974</v>
      </c>
      <c r="AI63" s="74" t="s">
        <v>51</v>
      </c>
      <c r="AJ63" s="74" t="s">
        <v>3959</v>
      </c>
      <c r="AK63" s="74" t="s">
        <v>1205</v>
      </c>
      <c r="AL63" s="281" t="s">
        <v>3960</v>
      </c>
      <c r="AM63" s="315"/>
      <c r="AN63" s="72"/>
      <c r="AO63" s="74"/>
    </row>
    <row r="64" spans="1:41" ht="38.25">
      <c r="A64" s="507" t="s">
        <v>5277</v>
      </c>
      <c r="B64" s="468" t="s">
        <v>53</v>
      </c>
      <c r="C64" s="468" t="s">
        <v>5222</v>
      </c>
      <c r="D64" s="507" t="s">
        <v>4766</v>
      </c>
      <c r="E64" s="507" t="s">
        <v>5278</v>
      </c>
      <c r="F64" s="467">
        <v>1</v>
      </c>
      <c r="G64" s="72" t="s">
        <v>2705</v>
      </c>
      <c r="H64" s="507" t="s">
        <v>5279</v>
      </c>
      <c r="I64" s="507" t="s">
        <v>5280</v>
      </c>
      <c r="J64" s="508" t="s">
        <v>5281</v>
      </c>
      <c r="K64" s="508" t="s">
        <v>3912</v>
      </c>
      <c r="L64" s="508">
        <v>4</v>
      </c>
      <c r="M64" s="508" t="s">
        <v>253</v>
      </c>
      <c r="N64" s="469" t="s">
        <v>5282</v>
      </c>
      <c r="O64" s="508" t="s">
        <v>5283</v>
      </c>
      <c r="P64" s="507"/>
      <c r="Q64" s="507" t="s">
        <v>51</v>
      </c>
      <c r="R64" s="508" t="s">
        <v>212</v>
      </c>
      <c r="S64" s="507"/>
      <c r="T64" s="503"/>
      <c r="U64" s="508" t="s">
        <v>212</v>
      </c>
      <c r="V64" s="508" t="s">
        <v>5284</v>
      </c>
      <c r="W64" s="508" t="s">
        <v>212</v>
      </c>
      <c r="X64" s="508" t="s">
        <v>212</v>
      </c>
      <c r="Y64" s="508">
        <v>1</v>
      </c>
      <c r="Z64" s="508">
        <v>1</v>
      </c>
      <c r="AA64" s="508" t="s">
        <v>49</v>
      </c>
      <c r="AB64" s="508" t="s">
        <v>5285</v>
      </c>
      <c r="AC64" s="508" t="s">
        <v>1205</v>
      </c>
      <c r="AD64" s="508" t="s">
        <v>49</v>
      </c>
      <c r="AE64" s="508" t="s">
        <v>51</v>
      </c>
      <c r="AF64" s="508" t="s">
        <v>1203</v>
      </c>
      <c r="AG64" s="508" t="s">
        <v>51</v>
      </c>
      <c r="AH64" s="503" t="s">
        <v>5287</v>
      </c>
      <c r="AI64" s="508" t="s">
        <v>49</v>
      </c>
      <c r="AJ64" s="508" t="s">
        <v>5288</v>
      </c>
      <c r="AK64" s="508" t="s">
        <v>1205</v>
      </c>
      <c r="AL64" s="508" t="s">
        <v>5289</v>
      </c>
      <c r="AM64" s="315"/>
      <c r="AN64" s="507" t="s">
        <v>5286</v>
      </c>
      <c r="AO64" s="508"/>
    </row>
    <row r="65" spans="1:41" ht="51">
      <c r="A65" s="72" t="s">
        <v>4362</v>
      </c>
      <c r="B65" s="65" t="s">
        <v>53</v>
      </c>
      <c r="C65" s="65" t="s">
        <v>3976</v>
      </c>
      <c r="D65" s="460" t="s">
        <v>4766</v>
      </c>
      <c r="E65" s="72" t="s">
        <v>3908</v>
      </c>
      <c r="F65" s="60">
        <v>2</v>
      </c>
      <c r="H65" s="72" t="s">
        <v>4013</v>
      </c>
      <c r="I65" s="72" t="s">
        <v>4014</v>
      </c>
      <c r="J65" s="74" t="s">
        <v>3911</v>
      </c>
      <c r="K65" s="74" t="s">
        <v>3912</v>
      </c>
      <c r="L65" s="74">
        <v>12</v>
      </c>
      <c r="M65" s="74" t="s">
        <v>1944</v>
      </c>
      <c r="N65" s="74" t="s">
        <v>3999</v>
      </c>
      <c r="O65" s="74" t="s">
        <v>1819</v>
      </c>
      <c r="P65" s="72" t="s">
        <v>1198</v>
      </c>
      <c r="Q65" s="72" t="s">
        <v>49</v>
      </c>
      <c r="R65" s="74" t="s">
        <v>4000</v>
      </c>
      <c r="S65" s="72" t="s">
        <v>4001</v>
      </c>
      <c r="T65" s="74" t="s">
        <v>3957</v>
      </c>
      <c r="U65" s="74" t="s">
        <v>212</v>
      </c>
      <c r="V65" s="74" t="s">
        <v>212</v>
      </c>
      <c r="W65" s="74" t="s">
        <v>212</v>
      </c>
      <c r="X65" s="388" t="s">
        <v>4015</v>
      </c>
      <c r="Y65" s="389" t="s">
        <v>4016</v>
      </c>
      <c r="Z65" s="74">
        <v>1</v>
      </c>
      <c r="AA65" s="74" t="s">
        <v>49</v>
      </c>
      <c r="AB65" s="74" t="s">
        <v>2743</v>
      </c>
      <c r="AC65" s="74" t="s">
        <v>49</v>
      </c>
      <c r="AD65" s="74" t="s">
        <v>49</v>
      </c>
      <c r="AE65" s="74" t="s">
        <v>51</v>
      </c>
      <c r="AF65" s="74" t="s">
        <v>1203</v>
      </c>
      <c r="AG65" s="281" t="s">
        <v>49</v>
      </c>
      <c r="AH65" s="74" t="s">
        <v>4017</v>
      </c>
      <c r="AI65" s="74" t="s">
        <v>1203</v>
      </c>
      <c r="AJ65" s="74" t="s">
        <v>1405</v>
      </c>
      <c r="AK65" s="74" t="s">
        <v>1205</v>
      </c>
      <c r="AL65" s="74" t="s">
        <v>1412</v>
      </c>
      <c r="AM65" s="72"/>
      <c r="AN65" s="72"/>
      <c r="AO65" s="74"/>
    </row>
    <row r="66" spans="1:41" ht="63.75">
      <c r="A66" s="72" t="s">
        <v>4363</v>
      </c>
      <c r="B66" s="65" t="s">
        <v>53</v>
      </c>
      <c r="C66" s="65" t="s">
        <v>3985</v>
      </c>
      <c r="D66" s="460" t="s">
        <v>4766</v>
      </c>
      <c r="E66" s="72" t="s">
        <v>3908</v>
      </c>
      <c r="F66" s="60">
        <v>2</v>
      </c>
      <c r="G66" s="72" t="s">
        <v>2714</v>
      </c>
      <c r="H66" s="72" t="s">
        <v>4018</v>
      </c>
      <c r="I66" s="72" t="s">
        <v>4019</v>
      </c>
      <c r="J66" s="74" t="s">
        <v>3911</v>
      </c>
      <c r="K66" s="74" t="s">
        <v>3912</v>
      </c>
      <c r="L66" s="74">
        <v>12</v>
      </c>
      <c r="M66" s="74" t="s">
        <v>1944</v>
      </c>
      <c r="N66" s="74" t="s">
        <v>3999</v>
      </c>
      <c r="O66" s="74" t="s">
        <v>1819</v>
      </c>
      <c r="P66" s="72" t="s">
        <v>1198</v>
      </c>
      <c r="Q66" s="72" t="s">
        <v>51</v>
      </c>
      <c r="R66" s="74" t="s">
        <v>3948</v>
      </c>
      <c r="S66" s="72" t="s">
        <v>4020</v>
      </c>
      <c r="T66" s="74" t="s">
        <v>3957</v>
      </c>
      <c r="U66" s="74" t="s">
        <v>212</v>
      </c>
      <c r="V66" s="74" t="s">
        <v>212</v>
      </c>
      <c r="W66" s="74" t="s">
        <v>212</v>
      </c>
      <c r="X66" s="281" t="s">
        <v>4021</v>
      </c>
      <c r="Y66" s="281" t="s">
        <v>4021</v>
      </c>
      <c r="Z66" s="74">
        <v>1</v>
      </c>
      <c r="AA66" s="74" t="s">
        <v>49</v>
      </c>
      <c r="AB66" s="74" t="s">
        <v>2743</v>
      </c>
      <c r="AC66" s="74" t="s">
        <v>49</v>
      </c>
      <c r="AD66" s="74" t="s">
        <v>49</v>
      </c>
      <c r="AE66" s="74" t="s">
        <v>51</v>
      </c>
      <c r="AF66" s="74" t="s">
        <v>1203</v>
      </c>
      <c r="AG66" s="281" t="s">
        <v>49</v>
      </c>
      <c r="AH66" s="74" t="s">
        <v>3958</v>
      </c>
      <c r="AI66" s="74" t="s">
        <v>1203</v>
      </c>
      <c r="AJ66" s="74" t="s">
        <v>1822</v>
      </c>
      <c r="AK66" s="74" t="s">
        <v>1205</v>
      </c>
      <c r="AL66" s="74" t="s">
        <v>1412</v>
      </c>
      <c r="AM66" s="72"/>
      <c r="AN66" s="72"/>
      <c r="AO66" s="74"/>
    </row>
    <row r="67" spans="1:41" ht="102">
      <c r="A67" s="65" t="s">
        <v>2833</v>
      </c>
      <c r="B67" s="65" t="s">
        <v>53</v>
      </c>
      <c r="C67" s="65" t="s">
        <v>2723</v>
      </c>
      <c r="D67" s="65" t="s">
        <v>4755</v>
      </c>
      <c r="E67" s="65" t="s">
        <v>2814</v>
      </c>
      <c r="F67" s="56">
        <v>2</v>
      </c>
      <c r="G67" s="65" t="s">
        <v>2705</v>
      </c>
      <c r="H67" s="65" t="s">
        <v>2834</v>
      </c>
      <c r="I67" s="396" t="s">
        <v>2835</v>
      </c>
      <c r="J67" s="65" t="s">
        <v>2790</v>
      </c>
      <c r="K67" s="396" t="s">
        <v>4364</v>
      </c>
      <c r="L67" s="66">
        <v>24</v>
      </c>
      <c r="M67" s="66" t="s">
        <v>2792</v>
      </c>
      <c r="N67" s="66" t="s">
        <v>2818</v>
      </c>
      <c r="O67" s="66" t="s">
        <v>2836</v>
      </c>
      <c r="P67" s="283" t="s">
        <v>2837</v>
      </c>
      <c r="Q67" s="65" t="s">
        <v>51</v>
      </c>
      <c r="R67" s="66" t="s">
        <v>2838</v>
      </c>
      <c r="S67" s="65" t="s">
        <v>2839</v>
      </c>
      <c r="T67" s="66" t="s">
        <v>2840</v>
      </c>
      <c r="U67" s="396" t="s">
        <v>212</v>
      </c>
      <c r="V67" s="396" t="s">
        <v>212</v>
      </c>
      <c r="W67" s="396" t="s">
        <v>212</v>
      </c>
      <c r="X67" s="66" t="s">
        <v>2841</v>
      </c>
      <c r="Y67" s="66">
        <v>2</v>
      </c>
      <c r="Z67" s="66">
        <v>1</v>
      </c>
      <c r="AA67" s="66" t="s">
        <v>49</v>
      </c>
      <c r="AB67" s="66" t="s">
        <v>2842</v>
      </c>
      <c r="AC67" s="284" t="s">
        <v>2843</v>
      </c>
      <c r="AD67" s="66" t="s">
        <v>49</v>
      </c>
      <c r="AE67" s="396" t="s">
        <v>2844</v>
      </c>
      <c r="AF67" s="396" t="s">
        <v>2733</v>
      </c>
      <c r="AG67" s="396" t="s">
        <v>2845</v>
      </c>
      <c r="AH67" s="66" t="s">
        <v>2846</v>
      </c>
      <c r="AI67" s="396" t="s">
        <v>51</v>
      </c>
      <c r="AJ67" s="396" t="s">
        <v>2847</v>
      </c>
      <c r="AK67" s="74" t="s">
        <v>1531</v>
      </c>
      <c r="AL67" s="74" t="s">
        <v>1412</v>
      </c>
      <c r="AM67" s="65" t="s">
        <v>2848</v>
      </c>
      <c r="AN67" s="65"/>
      <c r="AO67" s="66"/>
    </row>
    <row r="68" spans="1:41" ht="114.75">
      <c r="A68" s="65" t="s">
        <v>2849</v>
      </c>
      <c r="B68" s="65" t="s">
        <v>53</v>
      </c>
      <c r="C68" s="65" t="s">
        <v>2738</v>
      </c>
      <c r="D68" s="65" t="s">
        <v>4755</v>
      </c>
      <c r="E68" s="65" t="s">
        <v>2814</v>
      </c>
      <c r="F68" s="56">
        <v>2</v>
      </c>
      <c r="G68" s="65" t="s">
        <v>2714</v>
      </c>
      <c r="H68" s="65" t="s">
        <v>2850</v>
      </c>
      <c r="I68" s="65" t="s">
        <v>2851</v>
      </c>
      <c r="J68" s="65" t="s">
        <v>2790</v>
      </c>
      <c r="K68" s="396" t="s">
        <v>4364</v>
      </c>
      <c r="L68" s="66">
        <v>24</v>
      </c>
      <c r="M68" s="66" t="s">
        <v>2792</v>
      </c>
      <c r="N68" s="66" t="s">
        <v>2818</v>
      </c>
      <c r="O68" s="66" t="s">
        <v>2852</v>
      </c>
      <c r="P68" s="283" t="s">
        <v>2853</v>
      </c>
      <c r="Q68" s="65" t="s">
        <v>51</v>
      </c>
      <c r="R68" s="66" t="s">
        <v>2854</v>
      </c>
      <c r="S68" s="65" t="s">
        <v>193</v>
      </c>
      <c r="T68" s="66" t="s">
        <v>2840</v>
      </c>
      <c r="U68" s="396" t="s">
        <v>212</v>
      </c>
      <c r="V68" s="396" t="s">
        <v>212</v>
      </c>
      <c r="W68" s="396" t="s">
        <v>212</v>
      </c>
      <c r="X68" s="396">
        <v>6</v>
      </c>
      <c r="Y68" s="396">
        <v>1</v>
      </c>
      <c r="Z68" s="66">
        <v>1</v>
      </c>
      <c r="AA68" s="66" t="s">
        <v>49</v>
      </c>
      <c r="AB68" s="66" t="s">
        <v>2743</v>
      </c>
      <c r="AC68" s="284" t="s">
        <v>2843</v>
      </c>
      <c r="AD68" s="66" t="s">
        <v>49</v>
      </c>
      <c r="AE68" s="396" t="s">
        <v>2844</v>
      </c>
      <c r="AF68" s="396" t="s">
        <v>2733</v>
      </c>
      <c r="AG68" s="396" t="s">
        <v>2822</v>
      </c>
      <c r="AH68" s="66" t="s">
        <v>2846</v>
      </c>
      <c r="AI68" s="66" t="s">
        <v>51</v>
      </c>
      <c r="AJ68" s="66" t="s">
        <v>2855</v>
      </c>
      <c r="AK68" s="74" t="s">
        <v>1531</v>
      </c>
      <c r="AL68" s="74" t="s">
        <v>1412</v>
      </c>
      <c r="AM68" s="65"/>
      <c r="AN68" s="65"/>
      <c r="AO68" s="66"/>
    </row>
    <row r="69" spans="1:41" ht="102">
      <c r="A69" s="65" t="s">
        <v>2856</v>
      </c>
      <c r="B69" s="65" t="s">
        <v>53</v>
      </c>
      <c r="C69" s="65" t="s">
        <v>2738</v>
      </c>
      <c r="D69" s="65" t="s">
        <v>4755</v>
      </c>
      <c r="E69" s="65" t="s">
        <v>2814</v>
      </c>
      <c r="F69" s="56">
        <v>2</v>
      </c>
      <c r="G69" s="65" t="s">
        <v>2714</v>
      </c>
      <c r="H69" s="65" t="s">
        <v>2850</v>
      </c>
      <c r="I69" s="65" t="s">
        <v>2857</v>
      </c>
      <c r="J69" s="65" t="s">
        <v>2790</v>
      </c>
      <c r="K69" s="74" t="s">
        <v>2770</v>
      </c>
      <c r="L69" s="66">
        <v>24</v>
      </c>
      <c r="M69" s="66" t="s">
        <v>2792</v>
      </c>
      <c r="N69" s="66" t="s">
        <v>2818</v>
      </c>
      <c r="O69" s="66" t="s">
        <v>2858</v>
      </c>
      <c r="P69" s="65"/>
      <c r="Q69" s="65" t="s">
        <v>51</v>
      </c>
      <c r="R69" s="66" t="s">
        <v>2859</v>
      </c>
      <c r="S69" s="65"/>
      <c r="T69" s="66" t="s">
        <v>2840</v>
      </c>
      <c r="U69" s="396" t="s">
        <v>212</v>
      </c>
      <c r="V69" s="396" t="s">
        <v>212</v>
      </c>
      <c r="W69" s="396" t="s">
        <v>212</v>
      </c>
      <c r="X69" s="396">
        <v>4</v>
      </c>
      <c r="Y69" s="396">
        <v>2</v>
      </c>
      <c r="Z69" s="66">
        <v>1</v>
      </c>
      <c r="AA69" s="66" t="s">
        <v>49</v>
      </c>
      <c r="AB69" s="66" t="s">
        <v>2860</v>
      </c>
      <c r="AC69" s="284" t="s">
        <v>2843</v>
      </c>
      <c r="AD69" s="66" t="s">
        <v>49</v>
      </c>
      <c r="AE69" s="396" t="s">
        <v>2844</v>
      </c>
      <c r="AF69" s="396" t="s">
        <v>2733</v>
      </c>
      <c r="AG69" s="66" t="s">
        <v>2861</v>
      </c>
      <c r="AH69" s="66" t="s">
        <v>2846</v>
      </c>
      <c r="AI69" s="66" t="s">
        <v>51</v>
      </c>
      <c r="AJ69" s="66" t="s">
        <v>2862</v>
      </c>
      <c r="AK69" s="74" t="s">
        <v>1531</v>
      </c>
      <c r="AL69" s="74" t="s">
        <v>1412</v>
      </c>
      <c r="AM69" s="65"/>
      <c r="AN69" s="65"/>
      <c r="AO69" s="66"/>
    </row>
    <row r="70" spans="1:41">
      <c r="A70" s="474" t="s">
        <v>4889</v>
      </c>
      <c r="B70" s="474" t="s">
        <v>53</v>
      </c>
      <c r="C70" s="474" t="s">
        <v>4888</v>
      </c>
      <c r="D70" s="468"/>
      <c r="E70" s="468"/>
      <c r="F70" s="56"/>
      <c r="G70" s="468"/>
      <c r="H70" s="468"/>
      <c r="I70" s="468"/>
      <c r="J70" s="468"/>
      <c r="K70" s="472"/>
      <c r="L70" s="469"/>
      <c r="M70" s="469"/>
      <c r="N70" s="469"/>
      <c r="O70" s="469"/>
      <c r="P70" s="468"/>
      <c r="Q70" s="468"/>
      <c r="R70" s="469"/>
      <c r="S70" s="468"/>
      <c r="T70" s="469"/>
      <c r="U70" s="396"/>
      <c r="V70" s="396"/>
      <c r="W70" s="396"/>
      <c r="X70" s="396"/>
      <c r="Y70" s="396"/>
      <c r="Z70" s="469"/>
      <c r="AA70" s="469"/>
      <c r="AB70" s="415"/>
      <c r="AC70" s="284"/>
      <c r="AD70" s="469"/>
      <c r="AE70" s="396"/>
      <c r="AF70" s="396"/>
      <c r="AG70" s="469"/>
      <c r="AH70" s="469"/>
      <c r="AI70" s="469"/>
      <c r="AJ70" s="469"/>
      <c r="AK70" s="472"/>
      <c r="AL70" s="472"/>
      <c r="AM70" s="468"/>
      <c r="AN70" s="468"/>
      <c r="AO70" s="469"/>
    </row>
    <row r="71" spans="1:41">
      <c r="A71" s="474" t="s">
        <v>4890</v>
      </c>
      <c r="B71" s="474" t="s">
        <v>53</v>
      </c>
      <c r="C71" s="474" t="s">
        <v>4888</v>
      </c>
      <c r="D71" s="468"/>
      <c r="E71" s="468"/>
      <c r="F71" s="56"/>
      <c r="G71" s="468"/>
      <c r="H71" s="468"/>
      <c r="I71" s="468"/>
      <c r="J71" s="468"/>
      <c r="K71" s="472"/>
      <c r="L71" s="469"/>
      <c r="M71" s="469"/>
      <c r="N71" s="469"/>
      <c r="O71" s="469"/>
      <c r="P71" s="468"/>
      <c r="Q71" s="468"/>
      <c r="R71" s="469"/>
      <c r="S71" s="468"/>
      <c r="T71" s="469"/>
      <c r="U71" s="396"/>
      <c r="V71" s="396"/>
      <c r="W71" s="396"/>
      <c r="X71" s="396"/>
      <c r="Y71" s="396"/>
      <c r="Z71" s="469"/>
      <c r="AA71" s="469"/>
      <c r="AB71" s="415"/>
      <c r="AC71" s="284"/>
      <c r="AD71" s="469"/>
      <c r="AE71" s="396"/>
      <c r="AF71" s="396"/>
      <c r="AG71" s="469"/>
      <c r="AH71" s="469"/>
      <c r="AI71" s="469"/>
      <c r="AJ71" s="469"/>
      <c r="AK71" s="472"/>
      <c r="AL71" s="472"/>
      <c r="AM71" s="468"/>
      <c r="AN71" s="468"/>
      <c r="AO71" s="469"/>
    </row>
    <row r="72" spans="1:41">
      <c r="A72" s="468"/>
      <c r="B72" s="468"/>
      <c r="C72" s="468"/>
      <c r="D72" s="468"/>
      <c r="E72" s="468"/>
      <c r="F72" s="56"/>
      <c r="G72" s="468"/>
      <c r="H72" s="468"/>
      <c r="I72" s="468"/>
      <c r="J72" s="468"/>
      <c r="K72" s="472"/>
      <c r="L72" s="469"/>
      <c r="M72" s="469"/>
      <c r="N72" s="469"/>
      <c r="O72" s="469"/>
      <c r="P72" s="468"/>
      <c r="Q72" s="468"/>
      <c r="R72" s="469"/>
      <c r="S72" s="468"/>
      <c r="T72" s="469"/>
      <c r="U72" s="396"/>
      <c r="V72" s="396"/>
      <c r="W72" s="396"/>
      <c r="X72" s="396"/>
      <c r="Y72" s="396"/>
      <c r="Z72" s="469"/>
      <c r="AA72" s="469"/>
      <c r="AB72" s="415"/>
      <c r="AC72" s="284"/>
      <c r="AD72" s="469"/>
      <c r="AE72" s="396"/>
      <c r="AF72" s="396"/>
      <c r="AG72" s="469"/>
      <c r="AH72" s="469"/>
      <c r="AI72" s="469"/>
      <c r="AJ72" s="469"/>
      <c r="AK72" s="472"/>
      <c r="AL72" s="472"/>
      <c r="AM72" s="468"/>
      <c r="AN72" s="468"/>
      <c r="AO72" s="469"/>
    </row>
    <row r="73" spans="1:41">
      <c r="A73" s="468"/>
      <c r="B73" s="468"/>
      <c r="C73" s="468"/>
      <c r="D73" s="468"/>
      <c r="E73" s="468"/>
      <c r="F73" s="56"/>
      <c r="G73" s="468"/>
      <c r="H73" s="468"/>
      <c r="I73" s="468"/>
      <c r="J73" s="468"/>
      <c r="K73" s="472"/>
      <c r="L73" s="469"/>
      <c r="M73" s="469"/>
      <c r="N73" s="469"/>
      <c r="O73" s="469"/>
      <c r="P73" s="468"/>
      <c r="Q73" s="468"/>
      <c r="R73" s="469"/>
      <c r="S73" s="468"/>
      <c r="T73" s="469"/>
      <c r="U73" s="396"/>
      <c r="V73" s="396"/>
      <c r="W73" s="396"/>
      <c r="X73" s="396"/>
      <c r="Y73" s="396"/>
      <c r="Z73" s="469"/>
      <c r="AA73" s="469"/>
      <c r="AB73" s="415"/>
      <c r="AC73" s="284"/>
      <c r="AD73" s="469"/>
      <c r="AE73" s="396"/>
      <c r="AF73" s="396"/>
      <c r="AG73" s="469"/>
      <c r="AH73" s="469"/>
      <c r="AI73" s="469"/>
      <c r="AJ73" s="469"/>
      <c r="AK73" s="472"/>
      <c r="AL73" s="472"/>
      <c r="AM73" s="468"/>
      <c r="AN73" s="468"/>
      <c r="AO73" s="469"/>
    </row>
    <row r="74" spans="1:41">
      <c r="A74" s="65"/>
      <c r="B74" s="65"/>
      <c r="C74" s="65"/>
      <c r="D74" s="65"/>
      <c r="E74" s="65"/>
      <c r="F74" s="56"/>
      <c r="G74" s="65"/>
      <c r="H74" s="65"/>
      <c r="I74" s="65"/>
      <c r="J74" s="65"/>
      <c r="K74" s="74"/>
      <c r="L74" s="66"/>
      <c r="M74" s="66"/>
      <c r="N74" s="66"/>
      <c r="O74" s="66"/>
      <c r="P74" s="65"/>
      <c r="Q74" s="65"/>
      <c r="R74" s="66"/>
      <c r="S74" s="65"/>
      <c r="T74" s="66"/>
      <c r="U74" s="396"/>
      <c r="V74" s="396"/>
      <c r="W74" s="396"/>
      <c r="X74" s="396"/>
      <c r="Y74" s="396"/>
      <c r="Z74" s="66"/>
      <c r="AA74" s="66"/>
      <c r="AB74" s="415"/>
      <c r="AC74" s="284"/>
      <c r="AD74" s="66"/>
      <c r="AE74" s="396"/>
      <c r="AF74" s="396"/>
      <c r="AG74" s="66"/>
      <c r="AH74" s="66"/>
      <c r="AI74" s="66"/>
      <c r="AJ74" s="66"/>
      <c r="AK74" s="74"/>
      <c r="AL74" s="74"/>
      <c r="AM74" s="65"/>
      <c r="AN74" s="65"/>
      <c r="AO74" s="66"/>
    </row>
    <row r="75" spans="1:41" ht="57">
      <c r="A75" s="416" t="s">
        <v>4365</v>
      </c>
      <c r="B75" s="65"/>
      <c r="C75" s="65"/>
      <c r="D75" s="65"/>
      <c r="E75" s="65"/>
      <c r="F75" s="56"/>
      <c r="G75" s="65"/>
      <c r="H75" s="65"/>
      <c r="I75" s="65"/>
      <c r="J75" s="65"/>
      <c r="K75" s="74"/>
      <c r="L75" s="66"/>
      <c r="M75" s="66"/>
      <c r="N75" s="66"/>
      <c r="O75" s="66"/>
      <c r="P75" s="65"/>
      <c r="Q75" s="65"/>
      <c r="R75" s="66"/>
      <c r="S75" s="65"/>
      <c r="T75" s="66"/>
      <c r="U75" s="396"/>
      <c r="V75" s="396"/>
      <c r="W75" s="396"/>
      <c r="X75" s="396"/>
      <c r="Y75" s="396"/>
      <c r="Z75" s="66"/>
      <c r="AA75" s="66"/>
      <c r="AB75" s="415"/>
      <c r="AC75" s="284"/>
      <c r="AD75" s="66"/>
      <c r="AE75" s="396"/>
      <c r="AF75" s="396"/>
      <c r="AG75" s="66"/>
      <c r="AH75" s="66"/>
      <c r="AI75" s="66"/>
      <c r="AJ75" s="66"/>
      <c r="AK75" s="74"/>
      <c r="AL75" s="74"/>
      <c r="AM75" s="65"/>
      <c r="AN75" s="65"/>
      <c r="AO75" s="66"/>
    </row>
    <row r="76" spans="1:41">
      <c r="A76" s="65"/>
      <c r="B76" s="65"/>
      <c r="C76" s="65"/>
      <c r="D76" s="65"/>
      <c r="E76" s="65"/>
      <c r="F76" s="56"/>
      <c r="G76" s="65"/>
      <c r="H76" s="65"/>
      <c r="I76" s="65"/>
      <c r="J76" s="65"/>
      <c r="K76" s="74"/>
      <c r="L76" s="66"/>
      <c r="M76" s="66"/>
      <c r="N76" s="66"/>
      <c r="O76" s="66"/>
      <c r="P76" s="65"/>
      <c r="Q76" s="65"/>
      <c r="R76" s="66"/>
      <c r="S76" s="65"/>
      <c r="T76" s="66"/>
      <c r="U76" s="396"/>
      <c r="V76" s="396"/>
      <c r="W76" s="396"/>
      <c r="X76" s="396"/>
      <c r="Y76" s="396"/>
      <c r="Z76" s="66"/>
      <c r="AA76" s="66"/>
      <c r="AB76" s="415"/>
      <c r="AC76" s="284"/>
      <c r="AD76" s="66"/>
      <c r="AE76" s="396"/>
      <c r="AF76" s="396"/>
      <c r="AG76" s="66"/>
      <c r="AH76" s="66"/>
      <c r="AI76" s="66"/>
      <c r="AJ76" s="66"/>
      <c r="AK76" s="74"/>
      <c r="AL76" s="74"/>
      <c r="AM76" s="65"/>
      <c r="AN76" s="65"/>
      <c r="AO76" s="66"/>
    </row>
    <row r="77" spans="1:41" ht="38.25">
      <c r="A77" s="72" t="s">
        <v>1176</v>
      </c>
      <c r="B77" s="72" t="s">
        <v>0</v>
      </c>
      <c r="C77" s="72" t="s">
        <v>193</v>
      </c>
      <c r="D77" s="74" t="s">
        <v>668</v>
      </c>
      <c r="E77" s="74" t="s">
        <v>1079</v>
      </c>
      <c r="F77" s="60">
        <v>1</v>
      </c>
      <c r="G77" s="74" t="s">
        <v>29</v>
      </c>
      <c r="H77" s="72" t="s">
        <v>1461</v>
      </c>
      <c r="I77" s="74" t="s">
        <v>1177</v>
      </c>
      <c r="J77" s="74" t="s">
        <v>1178</v>
      </c>
      <c r="K77" s="74" t="s">
        <v>1179</v>
      </c>
      <c r="L77" s="74">
        <v>4</v>
      </c>
      <c r="M77" s="74" t="s">
        <v>59</v>
      </c>
      <c r="N77" s="74" t="s">
        <v>1180</v>
      </c>
      <c r="O77" s="74" t="s">
        <v>1181</v>
      </c>
      <c r="P77" s="74" t="s">
        <v>1182</v>
      </c>
      <c r="Q77" s="74" t="s">
        <v>49</v>
      </c>
      <c r="R77" s="74" t="s">
        <v>212</v>
      </c>
      <c r="S77" s="74" t="s">
        <v>212</v>
      </c>
      <c r="T77" s="74" t="s">
        <v>1183</v>
      </c>
      <c r="U77" s="74">
        <v>2</v>
      </c>
      <c r="V77" s="74">
        <v>1</v>
      </c>
      <c r="W77" s="74" t="s">
        <v>1184</v>
      </c>
      <c r="X77" s="74" t="s">
        <v>1184</v>
      </c>
      <c r="Y77" s="74">
        <v>1</v>
      </c>
      <c r="Z77" s="74">
        <v>1</v>
      </c>
      <c r="AA77" s="74" t="s">
        <v>1185</v>
      </c>
      <c r="AB77" s="70" t="s">
        <v>1186</v>
      </c>
      <c r="AC77" s="74" t="s">
        <v>193</v>
      </c>
      <c r="AD77" s="74" t="s">
        <v>1187</v>
      </c>
      <c r="AE77" s="74" t="s">
        <v>1188</v>
      </c>
      <c r="AF77" s="74" t="s">
        <v>1189</v>
      </c>
      <c r="AG77" s="74" t="s">
        <v>49</v>
      </c>
      <c r="AH77" s="74" t="s">
        <v>1190</v>
      </c>
      <c r="AI77" s="74" t="s">
        <v>49</v>
      </c>
      <c r="AJ77" s="74" t="s">
        <v>1191</v>
      </c>
      <c r="AK77" s="162" t="s">
        <v>1416</v>
      </c>
      <c r="AL77" s="74" t="s">
        <v>1192</v>
      </c>
      <c r="AM77" s="74"/>
      <c r="AN77" s="72"/>
      <c r="AO77" s="74"/>
    </row>
    <row r="78" spans="1:41" ht="102">
      <c r="A78" s="65" t="s">
        <v>1460</v>
      </c>
      <c r="B78" s="65" t="s">
        <v>184</v>
      </c>
      <c r="C78" s="65" t="s">
        <v>1193</v>
      </c>
      <c r="D78" s="72" t="s">
        <v>668</v>
      </c>
      <c r="E78" s="72" t="s">
        <v>1208</v>
      </c>
      <c r="F78" s="60">
        <v>1</v>
      </c>
      <c r="G78" s="72" t="s">
        <v>29</v>
      </c>
      <c r="H78" s="72" t="s">
        <v>1475</v>
      </c>
      <c r="I78" s="72" t="s">
        <v>1462</v>
      </c>
      <c r="J78" s="74" t="s">
        <v>1463</v>
      </c>
      <c r="K78" s="66" t="s">
        <v>1393</v>
      </c>
      <c r="L78" s="74">
        <v>4</v>
      </c>
      <c r="M78" s="74" t="s">
        <v>253</v>
      </c>
      <c r="N78" s="74" t="s">
        <v>1180</v>
      </c>
      <c r="O78" s="74" t="s">
        <v>1464</v>
      </c>
      <c r="P78" s="72" t="s">
        <v>1465</v>
      </c>
      <c r="Q78" s="72" t="s">
        <v>1466</v>
      </c>
      <c r="R78" s="74" t="s">
        <v>212</v>
      </c>
      <c r="S78" s="72" t="s">
        <v>212</v>
      </c>
      <c r="T78" s="74" t="s">
        <v>1200</v>
      </c>
      <c r="U78" s="74">
        <v>1</v>
      </c>
      <c r="V78" s="74" t="s">
        <v>1184</v>
      </c>
      <c r="W78" s="74" t="s">
        <v>1470</v>
      </c>
      <c r="X78" s="74" t="s">
        <v>1471</v>
      </c>
      <c r="Y78" s="74" t="s">
        <v>1471</v>
      </c>
      <c r="Z78" s="74">
        <v>1</v>
      </c>
      <c r="AA78" s="74" t="s">
        <v>1185</v>
      </c>
      <c r="AB78" s="74" t="s">
        <v>1472</v>
      </c>
      <c r="AC78" s="74" t="s">
        <v>193</v>
      </c>
      <c r="AD78" s="74" t="s">
        <v>49</v>
      </c>
      <c r="AE78" s="74" t="s">
        <v>51</v>
      </c>
      <c r="AF78" s="74" t="s">
        <v>1203</v>
      </c>
      <c r="AG78" s="74" t="s">
        <v>49</v>
      </c>
      <c r="AH78" s="74" t="s">
        <v>1473</v>
      </c>
      <c r="AI78" s="74" t="s">
        <v>49</v>
      </c>
      <c r="AJ78" s="74" t="s">
        <v>1474</v>
      </c>
      <c r="AK78" s="74" t="s">
        <v>1206</v>
      </c>
      <c r="AL78" s="74" t="s">
        <v>1206</v>
      </c>
      <c r="AM78" s="72"/>
      <c r="AN78" s="72" t="s">
        <v>1479</v>
      </c>
      <c r="AO78" s="74"/>
    </row>
    <row r="79" spans="1:41" ht="127.5">
      <c r="A79" s="65" t="s">
        <v>1815</v>
      </c>
      <c r="B79" s="65" t="s">
        <v>182</v>
      </c>
      <c r="C79" s="65" t="s">
        <v>1193</v>
      </c>
      <c r="D79" s="72" t="s">
        <v>668</v>
      </c>
      <c r="E79" s="72" t="s">
        <v>1079</v>
      </c>
      <c r="F79" s="60">
        <v>1</v>
      </c>
      <c r="G79" s="72" t="s">
        <v>1816</v>
      </c>
      <c r="H79" s="72" t="s">
        <v>1817</v>
      </c>
      <c r="I79" s="72" t="s">
        <v>1818</v>
      </c>
      <c r="J79" s="74" t="s">
        <v>1463</v>
      </c>
      <c r="K79" s="74" t="s">
        <v>1179</v>
      </c>
      <c r="L79" s="74">
        <v>2</v>
      </c>
      <c r="M79" s="74" t="s">
        <v>59</v>
      </c>
      <c r="N79" s="74" t="s">
        <v>1180</v>
      </c>
      <c r="O79" s="74" t="s">
        <v>1819</v>
      </c>
      <c r="P79" s="72" t="s">
        <v>1198</v>
      </c>
      <c r="Q79" s="72" t="s">
        <v>51</v>
      </c>
      <c r="R79" s="74" t="s">
        <v>212</v>
      </c>
      <c r="S79" s="72" t="s">
        <v>212</v>
      </c>
      <c r="T79" s="74" t="s">
        <v>1409</v>
      </c>
      <c r="U79" s="74" t="s">
        <v>1184</v>
      </c>
      <c r="V79" s="74" t="s">
        <v>1184</v>
      </c>
      <c r="W79" s="74" t="s">
        <v>1184</v>
      </c>
      <c r="X79" s="74" t="s">
        <v>1469</v>
      </c>
      <c r="Y79" s="74" t="s">
        <v>1184</v>
      </c>
      <c r="Z79" s="74" t="s">
        <v>1184</v>
      </c>
      <c r="AA79" s="74" t="s">
        <v>1185</v>
      </c>
      <c r="AB79" s="74" t="s">
        <v>1820</v>
      </c>
      <c r="AC79" s="74" t="s">
        <v>193</v>
      </c>
      <c r="AD79" s="74" t="s">
        <v>1187</v>
      </c>
      <c r="AE79" s="74" t="s">
        <v>1188</v>
      </c>
      <c r="AF79" s="74" t="s">
        <v>1189</v>
      </c>
      <c r="AG79" s="74" t="s">
        <v>49</v>
      </c>
      <c r="AH79" s="74" t="s">
        <v>1821</v>
      </c>
      <c r="AI79" s="74" t="s">
        <v>49</v>
      </c>
      <c r="AJ79" s="74" t="s">
        <v>1822</v>
      </c>
      <c r="AK79" s="74" t="s">
        <v>1206</v>
      </c>
      <c r="AL79" s="74" t="s">
        <v>1412</v>
      </c>
      <c r="AM79" s="72" t="s">
        <v>1823</v>
      </c>
      <c r="AN79" s="72" t="s">
        <v>1824</v>
      </c>
      <c r="AO79" s="74"/>
    </row>
    <row r="80" spans="1:41" ht="102">
      <c r="A80" s="72" t="s">
        <v>3893</v>
      </c>
      <c r="B80" s="65" t="s">
        <v>52</v>
      </c>
      <c r="C80" s="65" t="s">
        <v>3894</v>
      </c>
      <c r="D80" s="315" t="s">
        <v>668</v>
      </c>
      <c r="E80" s="72" t="s">
        <v>3895</v>
      </c>
      <c r="F80" s="60">
        <v>2</v>
      </c>
      <c r="G80" s="72" t="s">
        <v>29</v>
      </c>
      <c r="H80" s="72" t="s">
        <v>3896</v>
      </c>
      <c r="I80" s="72" t="s">
        <v>4366</v>
      </c>
      <c r="J80" s="281" t="s">
        <v>3897</v>
      </c>
      <c r="K80" s="74" t="s">
        <v>1179</v>
      </c>
      <c r="L80" s="74">
        <v>12</v>
      </c>
      <c r="M80" s="74" t="s">
        <v>2041</v>
      </c>
      <c r="N80" s="74" t="s">
        <v>3898</v>
      </c>
      <c r="O80" s="74" t="s">
        <v>3899</v>
      </c>
      <c r="P80" s="72" t="s">
        <v>3900</v>
      </c>
      <c r="Q80" s="72" t="s">
        <v>3901</v>
      </c>
      <c r="R80" s="74" t="s">
        <v>212</v>
      </c>
      <c r="S80" s="72" t="s">
        <v>212</v>
      </c>
      <c r="T80" s="74" t="s">
        <v>3902</v>
      </c>
      <c r="U80" s="74">
        <v>1</v>
      </c>
      <c r="V80" s="74" t="s">
        <v>212</v>
      </c>
      <c r="W80" s="74">
        <v>3</v>
      </c>
      <c r="X80" s="74" t="s">
        <v>1184</v>
      </c>
      <c r="Y80" s="74">
        <v>1</v>
      </c>
      <c r="Z80" s="74">
        <v>1</v>
      </c>
      <c r="AA80" s="74">
        <v>2</v>
      </c>
      <c r="AB80" s="74" t="s">
        <v>3903</v>
      </c>
      <c r="AC80" s="74" t="s">
        <v>193</v>
      </c>
      <c r="AD80" s="74" t="s">
        <v>49</v>
      </c>
      <c r="AE80" s="74" t="s">
        <v>51</v>
      </c>
      <c r="AF80" s="74" t="s">
        <v>1203</v>
      </c>
      <c r="AG80" s="74" t="s">
        <v>646</v>
      </c>
      <c r="AH80" s="74" t="s">
        <v>3904</v>
      </c>
      <c r="AI80" s="74" t="s">
        <v>3261</v>
      </c>
      <c r="AJ80" s="74" t="s">
        <v>3905</v>
      </c>
      <c r="AK80" s="74" t="s">
        <v>1205</v>
      </c>
      <c r="AL80" s="74" t="s">
        <v>1531</v>
      </c>
      <c r="AM80" s="72"/>
      <c r="AN80" s="72"/>
      <c r="AO80" s="74"/>
    </row>
    <row r="81" spans="1:41" ht="38.25">
      <c r="A81" s="417" t="s">
        <v>4367</v>
      </c>
      <c r="B81" s="65" t="s">
        <v>52</v>
      </c>
      <c r="C81" s="65"/>
      <c r="D81" s="315" t="s">
        <v>668</v>
      </c>
      <c r="E81" s="72" t="s">
        <v>4368</v>
      </c>
      <c r="F81" s="60">
        <v>1</v>
      </c>
      <c r="G81" s="72" t="s">
        <v>29</v>
      </c>
      <c r="H81" s="72" t="s">
        <v>4369</v>
      </c>
      <c r="I81" s="72" t="s">
        <v>4370</v>
      </c>
      <c r="J81" s="281" t="s">
        <v>4371</v>
      </c>
      <c r="K81" s="74" t="s">
        <v>3912</v>
      </c>
      <c r="L81" s="74">
        <v>4</v>
      </c>
      <c r="M81" s="74" t="s">
        <v>253</v>
      </c>
      <c r="N81" s="74" t="s">
        <v>4372</v>
      </c>
      <c r="O81" s="74" t="s">
        <v>4373</v>
      </c>
      <c r="P81" s="72" t="s">
        <v>2290</v>
      </c>
      <c r="Q81" s="72" t="s">
        <v>3915</v>
      </c>
      <c r="R81" s="74" t="s">
        <v>4000</v>
      </c>
      <c r="S81" s="72" t="s">
        <v>4374</v>
      </c>
      <c r="T81" s="74" t="s">
        <v>3951</v>
      </c>
      <c r="U81" s="74" t="s">
        <v>212</v>
      </c>
      <c r="V81" s="74" t="s">
        <v>212</v>
      </c>
      <c r="W81" s="74">
        <v>1</v>
      </c>
      <c r="X81" s="74">
        <v>2</v>
      </c>
      <c r="Y81" s="74">
        <v>1</v>
      </c>
      <c r="Z81" s="74">
        <v>1</v>
      </c>
      <c r="AA81" s="74" t="s">
        <v>49</v>
      </c>
      <c r="AB81" s="74" t="s">
        <v>3919</v>
      </c>
      <c r="AC81" s="74" t="s">
        <v>193</v>
      </c>
      <c r="AD81" s="74" t="s">
        <v>49</v>
      </c>
      <c r="AE81" s="74" t="s">
        <v>51</v>
      </c>
      <c r="AF81" s="281" t="s">
        <v>1203</v>
      </c>
      <c r="AG81" s="74" t="s">
        <v>49</v>
      </c>
      <c r="AH81" s="74" t="s">
        <v>4375</v>
      </c>
      <c r="AI81" s="74" t="s">
        <v>3261</v>
      </c>
      <c r="AJ81" s="74" t="s">
        <v>2033</v>
      </c>
      <c r="AK81" s="74" t="s">
        <v>1205</v>
      </c>
      <c r="AL81" s="74" t="s">
        <v>4376</v>
      </c>
      <c r="AM81" s="72"/>
      <c r="AN81" s="72"/>
      <c r="AO81" s="74"/>
    </row>
    <row r="82" spans="1:41" ht="63.75">
      <c r="A82" s="417" t="s">
        <v>3931</v>
      </c>
      <c r="B82" s="65" t="s">
        <v>1420</v>
      </c>
      <c r="C82" s="65" t="s">
        <v>3907</v>
      </c>
      <c r="D82" s="315" t="s">
        <v>668</v>
      </c>
      <c r="E82" s="72" t="s">
        <v>1931</v>
      </c>
      <c r="F82" s="60">
        <v>2</v>
      </c>
      <c r="G82" s="72" t="s">
        <v>3922</v>
      </c>
      <c r="H82" s="72" t="s">
        <v>3932</v>
      </c>
      <c r="I82" s="72" t="s">
        <v>3933</v>
      </c>
      <c r="J82" s="74" t="s">
        <v>3934</v>
      </c>
      <c r="K82" s="74" t="s">
        <v>3912</v>
      </c>
      <c r="L82" s="74">
        <v>16</v>
      </c>
      <c r="M82" s="74" t="s">
        <v>2885</v>
      </c>
      <c r="N82" s="74" t="s">
        <v>3898</v>
      </c>
      <c r="O82" s="74" t="s">
        <v>1819</v>
      </c>
      <c r="P82" s="72" t="s">
        <v>2290</v>
      </c>
      <c r="Q82" s="72" t="s">
        <v>3935</v>
      </c>
      <c r="R82" s="74" t="s">
        <v>3936</v>
      </c>
      <c r="S82" s="72" t="s">
        <v>3937</v>
      </c>
      <c r="T82" s="74" t="s">
        <v>3938</v>
      </c>
      <c r="U82" s="74">
        <v>1</v>
      </c>
      <c r="V82" s="74" t="s">
        <v>212</v>
      </c>
      <c r="W82" s="74" t="s">
        <v>212</v>
      </c>
      <c r="X82" s="74">
        <v>5</v>
      </c>
      <c r="Y82" s="74">
        <v>1</v>
      </c>
      <c r="Z82" s="74">
        <v>1</v>
      </c>
      <c r="AA82" s="74" t="s">
        <v>49</v>
      </c>
      <c r="AB82" s="74" t="s">
        <v>3939</v>
      </c>
      <c r="AC82" s="74" t="s">
        <v>49</v>
      </c>
      <c r="AD82" s="74" t="s">
        <v>49</v>
      </c>
      <c r="AE82" s="74" t="s">
        <v>51</v>
      </c>
      <c r="AF82" s="74" t="s">
        <v>1203</v>
      </c>
      <c r="AG82" s="74" t="s">
        <v>49</v>
      </c>
      <c r="AH82" s="281" t="s">
        <v>3940</v>
      </c>
      <c r="AI82" s="74" t="s">
        <v>3261</v>
      </c>
      <c r="AJ82" s="74" t="s">
        <v>3941</v>
      </c>
      <c r="AK82" s="74" t="s">
        <v>1205</v>
      </c>
      <c r="AL82" s="74" t="s">
        <v>1205</v>
      </c>
      <c r="AM82" s="72" t="s">
        <v>3942</v>
      </c>
      <c r="AN82" s="72"/>
      <c r="AO82" s="74"/>
    </row>
    <row r="83" spans="1:41">
      <c r="A83" s="315" t="s">
        <v>3975</v>
      </c>
      <c r="B83" s="65" t="s">
        <v>53</v>
      </c>
      <c r="C83" s="65" t="s">
        <v>3921</v>
      </c>
      <c r="D83" s="315" t="s">
        <v>668</v>
      </c>
      <c r="E83" s="72"/>
      <c r="F83" s="60"/>
      <c r="G83" s="72"/>
      <c r="H83" s="72"/>
      <c r="I83" s="72"/>
      <c r="J83" s="74"/>
      <c r="K83" s="74"/>
      <c r="L83" s="74"/>
      <c r="M83" s="74"/>
      <c r="N83" s="74"/>
      <c r="O83" s="74"/>
      <c r="P83" s="72"/>
      <c r="Q83" s="72"/>
      <c r="R83" s="74"/>
      <c r="S83" s="72"/>
      <c r="T83" s="74"/>
      <c r="U83" s="74"/>
      <c r="V83" s="74"/>
      <c r="W83" s="74"/>
      <c r="X83" s="74"/>
      <c r="Y83" s="74"/>
      <c r="Z83" s="74"/>
      <c r="AA83" s="74"/>
      <c r="AB83" s="74"/>
      <c r="AC83" s="74"/>
      <c r="AD83" s="74"/>
      <c r="AE83" s="74"/>
      <c r="AF83" s="74"/>
      <c r="AG83" s="74"/>
      <c r="AH83" s="74"/>
      <c r="AI83" s="74"/>
      <c r="AJ83" s="74"/>
      <c r="AK83" s="74"/>
      <c r="AL83" s="74"/>
      <c r="AM83" s="72"/>
      <c r="AN83" s="72"/>
      <c r="AO83" s="74"/>
    </row>
    <row r="84" spans="1:41">
      <c r="A84" s="65"/>
      <c r="B84" s="65"/>
      <c r="C84" s="65"/>
      <c r="D84" s="72"/>
      <c r="E84" s="72"/>
      <c r="F84" s="60"/>
      <c r="G84" s="72"/>
      <c r="H84" s="72"/>
      <c r="I84" s="72"/>
      <c r="J84" s="74"/>
      <c r="K84" s="74"/>
      <c r="L84" s="74"/>
      <c r="M84" s="74"/>
      <c r="N84" s="74"/>
      <c r="O84" s="74"/>
      <c r="P84" s="72"/>
      <c r="Q84" s="72"/>
      <c r="R84" s="74"/>
      <c r="S84" s="72"/>
      <c r="T84" s="74"/>
      <c r="U84" s="74"/>
      <c r="V84" s="74"/>
      <c r="W84" s="74"/>
      <c r="X84" s="74"/>
      <c r="Y84" s="74"/>
      <c r="Z84" s="74"/>
      <c r="AA84" s="74"/>
      <c r="AB84" s="74"/>
      <c r="AC84" s="74"/>
      <c r="AD84" s="74"/>
      <c r="AE84" s="74"/>
      <c r="AF84" s="74"/>
      <c r="AG84" s="74"/>
      <c r="AH84" s="74"/>
      <c r="AI84" s="74"/>
      <c r="AJ84" s="74"/>
      <c r="AK84" s="74"/>
      <c r="AL84" s="74"/>
      <c r="AM84" s="72"/>
      <c r="AN84" s="72"/>
      <c r="AO84" s="74"/>
    </row>
    <row r="85" spans="1:41" ht="38.25">
      <c r="A85" s="65" t="s">
        <v>1396</v>
      </c>
      <c r="B85" s="65" t="s">
        <v>52</v>
      </c>
      <c r="C85" s="65" t="s">
        <v>1390</v>
      </c>
      <c r="D85" s="65" t="s">
        <v>668</v>
      </c>
      <c r="E85" s="65" t="s">
        <v>1397</v>
      </c>
      <c r="F85" s="56">
        <v>1</v>
      </c>
      <c r="G85" s="66" t="s">
        <v>29</v>
      </c>
      <c r="H85" s="65" t="s">
        <v>1404</v>
      </c>
      <c r="I85" s="66" t="s">
        <v>1407</v>
      </c>
      <c r="J85" s="74" t="s">
        <v>1398</v>
      </c>
      <c r="K85" s="66" t="s">
        <v>1393</v>
      </c>
      <c r="L85" s="66">
        <v>4</v>
      </c>
      <c r="M85" s="66" t="s">
        <v>3</v>
      </c>
      <c r="N85" s="66" t="s">
        <v>1399</v>
      </c>
      <c r="O85" s="74" t="s">
        <v>1197</v>
      </c>
      <c r="P85" s="66" t="s">
        <v>1198</v>
      </c>
      <c r="Q85" s="66" t="s">
        <v>51</v>
      </c>
      <c r="R85" s="66" t="s">
        <v>212</v>
      </c>
      <c r="S85" s="66" t="s">
        <v>212</v>
      </c>
      <c r="T85" s="74" t="s">
        <v>1183</v>
      </c>
      <c r="U85" s="66">
        <v>1</v>
      </c>
      <c r="V85" s="66" t="s">
        <v>1184</v>
      </c>
      <c r="W85" s="66" t="s">
        <v>1184</v>
      </c>
      <c r="X85" s="66" t="s">
        <v>1402</v>
      </c>
      <c r="Y85" s="66" t="s">
        <v>1184</v>
      </c>
      <c r="Z85" s="66">
        <v>1</v>
      </c>
      <c r="AA85" s="66" t="s">
        <v>710</v>
      </c>
      <c r="AB85" s="66" t="s">
        <v>1401</v>
      </c>
      <c r="AC85" s="66" t="s">
        <v>193</v>
      </c>
      <c r="AD85" s="66" t="s">
        <v>49</v>
      </c>
      <c r="AE85" s="74" t="s">
        <v>1403</v>
      </c>
      <c r="AF85" s="66" t="s">
        <v>1203</v>
      </c>
      <c r="AG85" s="66" t="s">
        <v>49</v>
      </c>
      <c r="AH85" s="66" t="s">
        <v>1400</v>
      </c>
      <c r="AI85" s="66" t="s">
        <v>62</v>
      </c>
      <c r="AJ85" s="66" t="s">
        <v>1405</v>
      </c>
      <c r="AK85" s="66" t="s">
        <v>1206</v>
      </c>
      <c r="AL85" s="66" t="s">
        <v>1206</v>
      </c>
      <c r="AM85" s="65"/>
      <c r="AN85" s="65"/>
      <c r="AO85" s="66"/>
    </row>
    <row r="86" spans="1:41" ht="38.25">
      <c r="A86" s="65" t="s">
        <v>4022</v>
      </c>
      <c r="B86" s="65" t="s">
        <v>53</v>
      </c>
      <c r="C86" s="65" t="s">
        <v>1390</v>
      </c>
      <c r="D86" s="65" t="s">
        <v>668</v>
      </c>
      <c r="E86" s="65" t="s">
        <v>1406</v>
      </c>
      <c r="F86" s="56">
        <v>1</v>
      </c>
      <c r="G86" s="66" t="s">
        <v>29</v>
      </c>
      <c r="H86" s="65" t="s">
        <v>1426</v>
      </c>
      <c r="I86" s="66" t="s">
        <v>1408</v>
      </c>
      <c r="J86" s="74" t="s">
        <v>1178</v>
      </c>
      <c r="K86" s="66" t="s">
        <v>1393</v>
      </c>
      <c r="L86" s="66">
        <v>6</v>
      </c>
      <c r="M86" s="66" t="s">
        <v>253</v>
      </c>
      <c r="N86" s="74" t="s">
        <v>1180</v>
      </c>
      <c r="O86" s="66" t="s">
        <v>1197</v>
      </c>
      <c r="P86" s="66" t="s">
        <v>1182</v>
      </c>
      <c r="Q86" s="66" t="s">
        <v>49</v>
      </c>
      <c r="R86" s="66" t="s">
        <v>1391</v>
      </c>
      <c r="S86" s="66" t="s">
        <v>212</v>
      </c>
      <c r="T86" s="74" t="s">
        <v>1409</v>
      </c>
      <c r="U86" s="66" t="s">
        <v>1184</v>
      </c>
      <c r="V86" s="66">
        <v>2</v>
      </c>
      <c r="W86" s="66" t="s">
        <v>1184</v>
      </c>
      <c r="X86" s="74" t="s">
        <v>1468</v>
      </c>
      <c r="Y86" s="74" t="s">
        <v>1469</v>
      </c>
      <c r="Z86" s="66">
        <v>1</v>
      </c>
      <c r="AA86" s="66" t="s">
        <v>1185</v>
      </c>
      <c r="AB86" s="66" t="s">
        <v>1414</v>
      </c>
      <c r="AC86" s="66" t="s">
        <v>193</v>
      </c>
      <c r="AD86" s="66" t="s">
        <v>49</v>
      </c>
      <c r="AE86" s="66" t="s">
        <v>49</v>
      </c>
      <c r="AF86" s="66" t="s">
        <v>1392</v>
      </c>
      <c r="AG86" s="66" t="s">
        <v>1394</v>
      </c>
      <c r="AH86" s="66" t="s">
        <v>1395</v>
      </c>
      <c r="AI86" s="66" t="s">
        <v>62</v>
      </c>
      <c r="AJ86" s="66" t="s">
        <v>1410</v>
      </c>
      <c r="AK86" s="66" t="s">
        <v>1411</v>
      </c>
      <c r="AL86" s="66" t="s">
        <v>1412</v>
      </c>
      <c r="AM86" s="65"/>
      <c r="AN86" s="65"/>
      <c r="AO86" s="66"/>
    </row>
    <row r="87" spans="1:41" ht="102">
      <c r="A87" s="65" t="s">
        <v>1419</v>
      </c>
      <c r="B87" s="65" t="s">
        <v>1420</v>
      </c>
      <c r="C87" s="65" t="s">
        <v>1390</v>
      </c>
      <c r="D87" s="65" t="s">
        <v>668</v>
      </c>
      <c r="E87" s="65" t="s">
        <v>1406</v>
      </c>
      <c r="F87" s="56">
        <v>1</v>
      </c>
      <c r="G87" s="66" t="s">
        <v>29</v>
      </c>
      <c r="H87" s="65" t="s">
        <v>1451</v>
      </c>
      <c r="I87" s="66" t="s">
        <v>1450</v>
      </c>
      <c r="J87" s="74" t="s">
        <v>1447</v>
      </c>
      <c r="K87" s="66" t="s">
        <v>1393</v>
      </c>
      <c r="L87" s="66">
        <v>6</v>
      </c>
      <c r="M87" s="66" t="s">
        <v>1421</v>
      </c>
      <c r="N87" s="74" t="s">
        <v>1422</v>
      </c>
      <c r="O87" s="66" t="s">
        <v>1197</v>
      </c>
      <c r="P87" s="66" t="s">
        <v>1198</v>
      </c>
      <c r="Q87" s="66" t="s">
        <v>51</v>
      </c>
      <c r="R87" s="66" t="s">
        <v>1423</v>
      </c>
      <c r="S87" s="66" t="s">
        <v>1198</v>
      </c>
      <c r="T87" s="66" t="s">
        <v>1427</v>
      </c>
      <c r="U87" s="66">
        <v>2</v>
      </c>
      <c r="V87" s="66" t="s">
        <v>1184</v>
      </c>
      <c r="W87" s="66" t="s">
        <v>1425</v>
      </c>
      <c r="X87" s="66">
        <v>2</v>
      </c>
      <c r="Y87" s="66" t="s">
        <v>1184</v>
      </c>
      <c r="Z87" s="66">
        <v>1</v>
      </c>
      <c r="AA87" s="66" t="s">
        <v>1185</v>
      </c>
      <c r="AB87" s="66" t="s">
        <v>1414</v>
      </c>
      <c r="AC87" s="66" t="s">
        <v>193</v>
      </c>
      <c r="AD87" s="66" t="s">
        <v>49</v>
      </c>
      <c r="AE87" s="66" t="s">
        <v>51</v>
      </c>
      <c r="AF87" s="66" t="s">
        <v>1203</v>
      </c>
      <c r="AG87" s="66" t="s">
        <v>49</v>
      </c>
      <c r="AH87" s="66" t="s">
        <v>1424</v>
      </c>
      <c r="AI87" s="66" t="s">
        <v>62</v>
      </c>
      <c r="AJ87" s="66" t="s">
        <v>1488</v>
      </c>
      <c r="AK87" s="66" t="s">
        <v>1206</v>
      </c>
      <c r="AL87" s="66" t="s">
        <v>1206</v>
      </c>
      <c r="AM87" s="65"/>
      <c r="AN87" s="65" t="s">
        <v>1449</v>
      </c>
      <c r="AO87" s="66"/>
    </row>
    <row r="88" spans="1:41" ht="38.25">
      <c r="A88" s="65" t="s">
        <v>1480</v>
      </c>
      <c r="B88" s="65" t="s">
        <v>184</v>
      </c>
      <c r="C88" s="65" t="s">
        <v>1390</v>
      </c>
      <c r="D88" s="72" t="s">
        <v>668</v>
      </c>
      <c r="E88" s="65" t="s">
        <v>1208</v>
      </c>
      <c r="F88" s="56">
        <v>1</v>
      </c>
      <c r="G88" s="66" t="s">
        <v>29</v>
      </c>
      <c r="H88" s="65" t="s">
        <v>1487</v>
      </c>
      <c r="I88" s="66" t="s">
        <v>1481</v>
      </c>
      <c r="J88" s="74" t="s">
        <v>1463</v>
      </c>
      <c r="K88" s="66" t="s">
        <v>1393</v>
      </c>
      <c r="L88" s="66">
        <v>4</v>
      </c>
      <c r="M88" s="66" t="s">
        <v>253</v>
      </c>
      <c r="N88" s="74" t="s">
        <v>1180</v>
      </c>
      <c r="O88" s="66" t="s">
        <v>1197</v>
      </c>
      <c r="P88" s="66" t="s">
        <v>1198</v>
      </c>
      <c r="Q88" s="66" t="s">
        <v>51</v>
      </c>
      <c r="R88" s="66" t="s">
        <v>1482</v>
      </c>
      <c r="S88" s="66" t="s">
        <v>1483</v>
      </c>
      <c r="T88" s="74" t="s">
        <v>1200</v>
      </c>
      <c r="U88" s="66">
        <v>1</v>
      </c>
      <c r="V88" s="66" t="s">
        <v>1184</v>
      </c>
      <c r="W88" s="74" t="s">
        <v>1470</v>
      </c>
      <c r="X88" s="74" t="s">
        <v>1471</v>
      </c>
      <c r="Y88" s="66">
        <v>1</v>
      </c>
      <c r="Z88" s="66" t="s">
        <v>1484</v>
      </c>
      <c r="AA88" s="66" t="s">
        <v>1185</v>
      </c>
      <c r="AB88" s="74" t="s">
        <v>1472</v>
      </c>
      <c r="AC88" s="66" t="s">
        <v>193</v>
      </c>
      <c r="AD88" s="66" t="s">
        <v>49</v>
      </c>
      <c r="AE88" s="66" t="s">
        <v>51</v>
      </c>
      <c r="AF88" s="66" t="s">
        <v>1203</v>
      </c>
      <c r="AG88" s="66" t="s">
        <v>49</v>
      </c>
      <c r="AH88" s="66" t="s">
        <v>1485</v>
      </c>
      <c r="AI88" s="66" t="s">
        <v>49</v>
      </c>
      <c r="AJ88" s="66" t="s">
        <v>1486</v>
      </c>
      <c r="AK88" s="66" t="s">
        <v>1206</v>
      </c>
      <c r="AL88" s="66" t="s">
        <v>1206</v>
      </c>
      <c r="AM88" s="65"/>
      <c r="AN88" s="65"/>
      <c r="AO88" s="66"/>
    </row>
    <row r="89" spans="1:41">
      <c r="A89" s="397" t="s">
        <v>4023</v>
      </c>
      <c r="B89" s="65" t="s">
        <v>0</v>
      </c>
      <c r="C89" s="65" t="s">
        <v>193</v>
      </c>
      <c r="D89" s="315" t="s">
        <v>668</v>
      </c>
      <c r="E89" s="65"/>
      <c r="F89" s="56"/>
      <c r="G89" s="65"/>
      <c r="H89" s="65"/>
      <c r="I89" s="66"/>
      <c r="J89" s="65"/>
      <c r="K89" s="66"/>
      <c r="L89" s="66"/>
      <c r="M89" s="66"/>
      <c r="N89" s="66"/>
      <c r="O89" s="66"/>
      <c r="P89" s="65"/>
      <c r="Q89" s="65"/>
      <c r="R89" s="66"/>
      <c r="S89" s="65"/>
      <c r="T89" s="66"/>
      <c r="U89" s="66"/>
      <c r="V89" s="66"/>
      <c r="W89" s="66"/>
      <c r="X89" s="66"/>
      <c r="Y89" s="66"/>
      <c r="Z89" s="66"/>
      <c r="AA89" s="66"/>
      <c r="AB89" s="66"/>
      <c r="AC89" s="66"/>
      <c r="AD89" s="66"/>
      <c r="AE89" s="66"/>
      <c r="AF89" s="66"/>
      <c r="AG89" s="66"/>
      <c r="AH89" s="66"/>
      <c r="AI89" s="66"/>
      <c r="AJ89" s="66"/>
      <c r="AK89" s="66"/>
      <c r="AL89" s="66"/>
      <c r="AM89" s="65"/>
      <c r="AN89" s="65"/>
      <c r="AO89" s="66"/>
    </row>
    <row r="90" spans="1:41" ht="114.75">
      <c r="A90" s="65" t="s">
        <v>2722</v>
      </c>
      <c r="B90" s="65" t="s">
        <v>52</v>
      </c>
      <c r="C90" s="65" t="s">
        <v>2723</v>
      </c>
      <c r="D90" s="65" t="s">
        <v>668</v>
      </c>
      <c r="E90" s="65" t="s">
        <v>2724</v>
      </c>
      <c r="F90" s="56">
        <v>2</v>
      </c>
      <c r="G90" s="65" t="s">
        <v>2705</v>
      </c>
      <c r="H90" s="65" t="s">
        <v>2725</v>
      </c>
      <c r="I90" s="396" t="s">
        <v>2726</v>
      </c>
      <c r="J90" s="194" t="s">
        <v>4377</v>
      </c>
      <c r="K90" s="396" t="s">
        <v>2727</v>
      </c>
      <c r="L90" s="66">
        <v>18</v>
      </c>
      <c r="M90" s="66" t="s">
        <v>2728</v>
      </c>
      <c r="N90" s="66" t="s">
        <v>2729</v>
      </c>
      <c r="O90" s="396" t="s">
        <v>4378</v>
      </c>
      <c r="P90" s="194" t="s">
        <v>4379</v>
      </c>
      <c r="Q90" s="65" t="s">
        <v>51</v>
      </c>
      <c r="R90" s="66" t="s">
        <v>4380</v>
      </c>
      <c r="S90" s="194" t="s">
        <v>2730</v>
      </c>
      <c r="T90" s="66" t="s">
        <v>2731</v>
      </c>
      <c r="U90" s="396" t="s">
        <v>212</v>
      </c>
      <c r="V90" s="396" t="s">
        <v>212</v>
      </c>
      <c r="W90" s="396" t="s">
        <v>212</v>
      </c>
      <c r="X90" s="66">
        <v>1</v>
      </c>
      <c r="Y90" s="66">
        <v>1</v>
      </c>
      <c r="Z90" s="66">
        <v>1</v>
      </c>
      <c r="AA90" s="66" t="s">
        <v>1185</v>
      </c>
      <c r="AB90" s="66" t="s">
        <v>2732</v>
      </c>
      <c r="AC90" s="396" t="s">
        <v>49</v>
      </c>
      <c r="AD90" s="66" t="s">
        <v>49</v>
      </c>
      <c r="AE90" s="396" t="s">
        <v>4381</v>
      </c>
      <c r="AF90" s="396" t="s">
        <v>2733</v>
      </c>
      <c r="AG90" s="396" t="s">
        <v>646</v>
      </c>
      <c r="AH90" s="66" t="s">
        <v>2734</v>
      </c>
      <c r="AI90" s="396" t="s">
        <v>51</v>
      </c>
      <c r="AJ90" s="396" t="s">
        <v>2735</v>
      </c>
      <c r="AK90" s="396" t="s">
        <v>1531</v>
      </c>
      <c r="AL90" s="74" t="s">
        <v>2736</v>
      </c>
      <c r="AM90" s="65"/>
      <c r="AN90" s="65"/>
      <c r="AO90" s="66"/>
    </row>
    <row r="91" spans="1:41" ht="76.5">
      <c r="A91" s="65" t="s">
        <v>2737</v>
      </c>
      <c r="B91" s="65" t="s">
        <v>52</v>
      </c>
      <c r="C91" s="65" t="s">
        <v>2738</v>
      </c>
      <c r="D91" s="65" t="s">
        <v>668</v>
      </c>
      <c r="E91" s="65" t="s">
        <v>2724</v>
      </c>
      <c r="F91" s="56">
        <v>2</v>
      </c>
      <c r="G91" s="65" t="s">
        <v>2714</v>
      </c>
      <c r="H91" s="65" t="s">
        <v>2739</v>
      </c>
      <c r="I91" s="396" t="s">
        <v>2740</v>
      </c>
      <c r="J91" s="194" t="s">
        <v>4377</v>
      </c>
      <c r="K91" s="396" t="s">
        <v>2727</v>
      </c>
      <c r="L91" s="66">
        <v>12</v>
      </c>
      <c r="M91" s="66" t="s">
        <v>2728</v>
      </c>
      <c r="N91" s="66" t="s">
        <v>2729</v>
      </c>
      <c r="O91" s="396" t="s">
        <v>4382</v>
      </c>
      <c r="P91" s="194" t="s">
        <v>4383</v>
      </c>
      <c r="Q91" s="65" t="s">
        <v>51</v>
      </c>
      <c r="R91" s="66" t="s">
        <v>4384</v>
      </c>
      <c r="S91" s="65" t="s">
        <v>2741</v>
      </c>
      <c r="T91" s="66" t="s">
        <v>2742</v>
      </c>
      <c r="U91" s="396" t="s">
        <v>212</v>
      </c>
      <c r="V91" s="396" t="s">
        <v>212</v>
      </c>
      <c r="W91" s="396" t="s">
        <v>212</v>
      </c>
      <c r="X91" s="396">
        <v>2</v>
      </c>
      <c r="Y91" s="396">
        <v>4</v>
      </c>
      <c r="Z91" s="66">
        <v>1</v>
      </c>
      <c r="AA91" s="66" t="s">
        <v>1185</v>
      </c>
      <c r="AB91" s="66" t="s">
        <v>2743</v>
      </c>
      <c r="AC91" s="396" t="s">
        <v>49</v>
      </c>
      <c r="AD91" s="66" t="s">
        <v>49</v>
      </c>
      <c r="AE91" s="396" t="s">
        <v>4381</v>
      </c>
      <c r="AF91" s="396" t="s">
        <v>2733</v>
      </c>
      <c r="AG91" s="396" t="s">
        <v>646</v>
      </c>
      <c r="AH91" s="66" t="s">
        <v>2744</v>
      </c>
      <c r="AI91" s="396" t="s">
        <v>51</v>
      </c>
      <c r="AJ91" s="396" t="s">
        <v>2745</v>
      </c>
      <c r="AK91" s="396" t="s">
        <v>1531</v>
      </c>
      <c r="AL91" s="74" t="s">
        <v>1531</v>
      </c>
      <c r="AM91" s="65"/>
      <c r="AN91" s="65"/>
      <c r="AO91" s="66"/>
    </row>
    <row r="92" spans="1:41" ht="51">
      <c r="A92" s="65" t="s">
        <v>2746</v>
      </c>
      <c r="B92" s="65" t="s">
        <v>1420</v>
      </c>
      <c r="C92" s="65" t="s">
        <v>2723</v>
      </c>
      <c r="D92" s="65" t="s">
        <v>668</v>
      </c>
      <c r="E92" s="65" t="s">
        <v>2724</v>
      </c>
      <c r="F92" s="56">
        <v>2</v>
      </c>
      <c r="G92" s="65" t="s">
        <v>2705</v>
      </c>
      <c r="H92" s="65" t="s">
        <v>2747</v>
      </c>
      <c r="I92" s="396" t="s">
        <v>2748</v>
      </c>
      <c r="J92" s="194" t="s">
        <v>4377</v>
      </c>
      <c r="K92" s="396" t="s">
        <v>4385</v>
      </c>
      <c r="L92" s="66">
        <v>18</v>
      </c>
      <c r="M92" s="66" t="s">
        <v>2749</v>
      </c>
      <c r="N92" s="66" t="s">
        <v>2729</v>
      </c>
      <c r="O92" s="66" t="s">
        <v>2750</v>
      </c>
      <c r="P92" s="65" t="s">
        <v>2751</v>
      </c>
      <c r="Q92" s="65" t="s">
        <v>51</v>
      </c>
      <c r="R92" s="66" t="s">
        <v>1531</v>
      </c>
      <c r="S92" s="65" t="s">
        <v>2752</v>
      </c>
      <c r="T92" s="282" t="s">
        <v>2753</v>
      </c>
      <c r="U92" s="396" t="s">
        <v>212</v>
      </c>
      <c r="V92" s="396" t="s">
        <v>212</v>
      </c>
      <c r="W92" s="396" t="s">
        <v>212</v>
      </c>
      <c r="X92" s="396" t="s">
        <v>212</v>
      </c>
      <c r="Y92" s="396">
        <v>2</v>
      </c>
      <c r="Z92" s="66">
        <v>1</v>
      </c>
      <c r="AA92" s="66" t="s">
        <v>1185</v>
      </c>
      <c r="AB92" s="66" t="s">
        <v>2754</v>
      </c>
      <c r="AC92" s="396" t="s">
        <v>2755</v>
      </c>
      <c r="AD92" s="66" t="s">
        <v>49</v>
      </c>
      <c r="AE92" s="396" t="s">
        <v>51</v>
      </c>
      <c r="AF92" s="396" t="s">
        <v>2733</v>
      </c>
      <c r="AG92" s="396" t="s">
        <v>4348</v>
      </c>
      <c r="AH92" s="66" t="s">
        <v>2756</v>
      </c>
      <c r="AI92" s="74" t="s">
        <v>51</v>
      </c>
      <c r="AJ92" s="396" t="s">
        <v>4386</v>
      </c>
      <c r="AK92" s="74" t="s">
        <v>1531</v>
      </c>
      <c r="AL92" s="74" t="s">
        <v>1531</v>
      </c>
      <c r="AM92" s="65"/>
      <c r="AN92" s="65"/>
      <c r="AO92" s="66"/>
    </row>
    <row r="93" spans="1:41" ht="51">
      <c r="A93" s="65" t="s">
        <v>2757</v>
      </c>
      <c r="B93" s="65" t="s">
        <v>1420</v>
      </c>
      <c r="C93" s="65" t="s">
        <v>2738</v>
      </c>
      <c r="D93" s="65" t="s">
        <v>668</v>
      </c>
      <c r="E93" s="65" t="s">
        <v>2724</v>
      </c>
      <c r="F93" s="56">
        <v>2</v>
      </c>
      <c r="G93" s="65" t="s">
        <v>2714</v>
      </c>
      <c r="H93" s="65" t="s">
        <v>2758</v>
      </c>
      <c r="I93" s="396" t="s">
        <v>2759</v>
      </c>
      <c r="J93" s="194" t="s">
        <v>4377</v>
      </c>
      <c r="K93" s="396" t="s">
        <v>2760</v>
      </c>
      <c r="L93" s="66">
        <v>18</v>
      </c>
      <c r="M93" s="66" t="s">
        <v>2749</v>
      </c>
      <c r="N93" s="66" t="s">
        <v>2729</v>
      </c>
      <c r="O93" s="66" t="s">
        <v>2761</v>
      </c>
      <c r="P93" s="65" t="s">
        <v>2762</v>
      </c>
      <c r="Q93" s="65" t="s">
        <v>51</v>
      </c>
      <c r="R93" s="66" t="s">
        <v>2763</v>
      </c>
      <c r="S93" s="65" t="s">
        <v>2764</v>
      </c>
      <c r="T93" s="66" t="s">
        <v>2765</v>
      </c>
      <c r="U93" s="396" t="s">
        <v>212</v>
      </c>
      <c r="V93" s="396" t="s">
        <v>212</v>
      </c>
      <c r="W93" s="396" t="s">
        <v>212</v>
      </c>
      <c r="X93" s="66">
        <v>4</v>
      </c>
      <c r="Y93" s="396" t="s">
        <v>212</v>
      </c>
      <c r="Z93" s="66">
        <v>1</v>
      </c>
      <c r="AA93" s="66" t="s">
        <v>1185</v>
      </c>
      <c r="AB93" s="66" t="s">
        <v>2754</v>
      </c>
      <c r="AC93" s="396" t="s">
        <v>2755</v>
      </c>
      <c r="AD93" s="66" t="s">
        <v>49</v>
      </c>
      <c r="AE93" s="396" t="s">
        <v>51</v>
      </c>
      <c r="AF93" s="396" t="s">
        <v>2733</v>
      </c>
      <c r="AG93" s="396" t="s">
        <v>4348</v>
      </c>
      <c r="AH93" s="66" t="s">
        <v>2756</v>
      </c>
      <c r="AI93" s="74" t="s">
        <v>51</v>
      </c>
      <c r="AJ93" s="396" t="s">
        <v>4349</v>
      </c>
      <c r="AK93" s="74" t="s">
        <v>1531</v>
      </c>
      <c r="AL93" s="74" t="s">
        <v>1531</v>
      </c>
      <c r="AM93" s="65" t="s">
        <v>2766</v>
      </c>
      <c r="AN93" s="65"/>
      <c r="AO93" s="66"/>
    </row>
    <row r="94" spans="1:41" ht="51">
      <c r="A94" s="65" t="s">
        <v>2767</v>
      </c>
      <c r="B94" s="65" t="s">
        <v>53</v>
      </c>
      <c r="C94" s="65" t="s">
        <v>2723</v>
      </c>
      <c r="D94" s="65" t="s">
        <v>668</v>
      </c>
      <c r="E94" s="65" t="s">
        <v>2724</v>
      </c>
      <c r="F94" s="56">
        <v>2</v>
      </c>
      <c r="G94" s="65" t="s">
        <v>2705</v>
      </c>
      <c r="H94" s="65" t="s">
        <v>2768</v>
      </c>
      <c r="I94" s="396" t="s">
        <v>2769</v>
      </c>
      <c r="J94" s="194" t="s">
        <v>4377</v>
      </c>
      <c r="K94" s="74" t="s">
        <v>2770</v>
      </c>
      <c r="L94" s="66">
        <v>12</v>
      </c>
      <c r="M94" s="66" t="s">
        <v>1944</v>
      </c>
      <c r="N94" s="66" t="s">
        <v>2729</v>
      </c>
      <c r="O94" s="66" t="s">
        <v>2771</v>
      </c>
      <c r="P94" s="65" t="s">
        <v>2290</v>
      </c>
      <c r="Q94" s="65" t="s">
        <v>51</v>
      </c>
      <c r="R94" s="66" t="s">
        <v>1531</v>
      </c>
      <c r="S94" s="65" t="s">
        <v>2752</v>
      </c>
      <c r="T94" s="66" t="s">
        <v>2772</v>
      </c>
      <c r="U94" s="396" t="s">
        <v>212</v>
      </c>
      <c r="V94" s="396" t="s">
        <v>212</v>
      </c>
      <c r="W94" s="396" t="s">
        <v>212</v>
      </c>
      <c r="X94" s="66">
        <v>2</v>
      </c>
      <c r="Y94" s="66">
        <v>0</v>
      </c>
      <c r="Z94" s="396">
        <v>1</v>
      </c>
      <c r="AA94" s="66" t="s">
        <v>49</v>
      </c>
      <c r="AB94" s="66" t="s">
        <v>2743</v>
      </c>
      <c r="AC94" s="396" t="s">
        <v>4347</v>
      </c>
      <c r="AD94" s="396" t="s">
        <v>2773</v>
      </c>
      <c r="AE94" s="396" t="s">
        <v>4387</v>
      </c>
      <c r="AF94" s="396" t="s">
        <v>2733</v>
      </c>
      <c r="AG94" s="396" t="s">
        <v>51</v>
      </c>
      <c r="AH94" s="66" t="s">
        <v>2774</v>
      </c>
      <c r="AI94" s="74" t="s">
        <v>51</v>
      </c>
      <c r="AJ94" s="74" t="s">
        <v>2775</v>
      </c>
      <c r="AK94" s="74" t="s">
        <v>1531</v>
      </c>
      <c r="AL94" s="74" t="s">
        <v>2776</v>
      </c>
      <c r="AM94" s="65"/>
      <c r="AN94" s="65"/>
      <c r="AO94" s="66"/>
    </row>
    <row r="95" spans="1:41" ht="51">
      <c r="A95" s="65" t="s">
        <v>2777</v>
      </c>
      <c r="B95" s="65" t="s">
        <v>53</v>
      </c>
      <c r="C95" s="65" t="s">
        <v>2738</v>
      </c>
      <c r="D95" s="65" t="s">
        <v>668</v>
      </c>
      <c r="E95" s="65" t="s">
        <v>2724</v>
      </c>
      <c r="F95" s="56">
        <v>2</v>
      </c>
      <c r="G95" s="65" t="s">
        <v>2714</v>
      </c>
      <c r="H95" s="65" t="s">
        <v>2778</v>
      </c>
      <c r="I95" s="396" t="s">
        <v>2779</v>
      </c>
      <c r="J95" s="194" t="s">
        <v>4377</v>
      </c>
      <c r="K95" s="74" t="s">
        <v>2770</v>
      </c>
      <c r="L95" s="66">
        <v>18</v>
      </c>
      <c r="M95" s="66" t="s">
        <v>2749</v>
      </c>
      <c r="N95" s="66" t="s">
        <v>2729</v>
      </c>
      <c r="O95" s="66" t="s">
        <v>2780</v>
      </c>
      <c r="P95" s="65" t="s">
        <v>2290</v>
      </c>
      <c r="Q95" s="65" t="s">
        <v>51</v>
      </c>
      <c r="R95" s="66" t="s">
        <v>2781</v>
      </c>
      <c r="S95" s="65" t="s">
        <v>2782</v>
      </c>
      <c r="T95" s="66" t="s">
        <v>2772</v>
      </c>
      <c r="U95" s="396" t="s">
        <v>212</v>
      </c>
      <c r="V95" s="396" t="s">
        <v>212</v>
      </c>
      <c r="W95" s="396">
        <v>2</v>
      </c>
      <c r="X95" s="66">
        <v>2</v>
      </c>
      <c r="Y95" s="66" t="s">
        <v>2783</v>
      </c>
      <c r="Z95" s="396">
        <v>1</v>
      </c>
      <c r="AA95" s="66" t="s">
        <v>49</v>
      </c>
      <c r="AB95" s="66" t="s">
        <v>2743</v>
      </c>
      <c r="AC95" s="396" t="s">
        <v>4347</v>
      </c>
      <c r="AD95" s="396" t="s">
        <v>2773</v>
      </c>
      <c r="AE95" s="396" t="s">
        <v>4347</v>
      </c>
      <c r="AF95" s="396" t="s">
        <v>2733</v>
      </c>
      <c r="AG95" s="396" t="s">
        <v>51</v>
      </c>
      <c r="AH95" s="66" t="s">
        <v>2784</v>
      </c>
      <c r="AI95" s="74" t="s">
        <v>51</v>
      </c>
      <c r="AJ95" s="396" t="s">
        <v>2785</v>
      </c>
      <c r="AK95" s="396" t="s">
        <v>1531</v>
      </c>
      <c r="AL95" s="74" t="s">
        <v>2776</v>
      </c>
      <c r="AM95" s="65"/>
      <c r="AN95" s="65"/>
      <c r="AO95" s="66"/>
    </row>
  </sheetData>
  <sheetProtection algorithmName="SHA-512" hashValue="dvTuVqOY3WDBxgpE0Kb5bJ2bnNynhg5/fpu4kx2fMrltjxd1DxKlXfVT7Jtd8b/2scs+heGIcwsMf/AhJLTHOQ==" saltValue="ziUwkw/bR9HU6iuHMm+PIA==" spinCount="100000" sheet="1" objects="1" scenarios="1" selectLockedCells="1" selectUnlockedCells="1"/>
  <conditionalFormatting sqref="A25:AO26 A31:AO35 A61:AO63 A72:AO95 D70:AO71 A56:AO59 D54:AO55 A38:AO40 D36:AO37 A43:AO43 A42:C42 E42:AO42 H41:AO41 A45:AO53 A44:C44 E44:AO44 A64:C64 A66:AO69 A65:F65 H65:AO65 E64:AO64">
    <cfRule type="containsBlanks" dxfId="155" priority="103">
      <formula>LEN(TRIM(A25))=0</formula>
    </cfRule>
  </conditionalFormatting>
  <conditionalFormatting sqref="C89">
    <cfRule type="containsBlanks" dxfId="154" priority="102">
      <formula>LEN(TRIM(C89))=0</formula>
    </cfRule>
  </conditionalFormatting>
  <conditionalFormatting sqref="C89">
    <cfRule type="containsBlanks" dxfId="153" priority="101">
      <formula>LEN(TRIM(C89))=0</formula>
    </cfRule>
  </conditionalFormatting>
  <conditionalFormatting sqref="A60:N60 P60:AO60">
    <cfRule type="containsBlanks" dxfId="152" priority="100">
      <formula>LEN(TRIM(A60))=0</formula>
    </cfRule>
  </conditionalFormatting>
  <conditionalFormatting sqref="S60:AO60">
    <cfRule type="containsBlanks" dxfId="151" priority="99">
      <formula>LEN(TRIM(S60))=0</formula>
    </cfRule>
  </conditionalFormatting>
  <conditionalFormatting sqref="A2:AO3 A10:AO16 AM4:AO5 A18:AA20 AC18:AO20">
    <cfRule type="containsBlanks" dxfId="150" priority="98">
      <formula>LEN(TRIM(A2))=0</formula>
    </cfRule>
  </conditionalFormatting>
  <conditionalFormatting sqref="K10:K12">
    <cfRule type="containsBlanks" dxfId="149" priority="97">
      <formula>LEN(TRIM(K10))=0</formula>
    </cfRule>
  </conditionalFormatting>
  <conditionalFormatting sqref="K10:K12">
    <cfRule type="containsBlanks" dxfId="148" priority="96">
      <formula>LEN(TRIM(K10))=0</formula>
    </cfRule>
  </conditionalFormatting>
  <conditionalFormatting sqref="AC10:AC12">
    <cfRule type="containsBlanks" dxfId="147" priority="95">
      <formula>LEN(TRIM(AC10))=0</formula>
    </cfRule>
  </conditionalFormatting>
  <conditionalFormatting sqref="AC10:AC12">
    <cfRule type="containsBlanks" dxfId="146" priority="94">
      <formula>LEN(TRIM(AC10))=0</formula>
    </cfRule>
  </conditionalFormatting>
  <conditionalFormatting sqref="AD10:AD12">
    <cfRule type="containsBlanks" dxfId="145" priority="93">
      <formula>LEN(TRIM(AD10))=0</formula>
    </cfRule>
  </conditionalFormatting>
  <conditionalFormatting sqref="AD10:AD12">
    <cfRule type="containsBlanks" dxfId="144" priority="92">
      <formula>LEN(TRIM(AD10))=0</formula>
    </cfRule>
  </conditionalFormatting>
  <conditionalFormatting sqref="AG10:AG12">
    <cfRule type="containsBlanks" dxfId="143" priority="91">
      <formula>LEN(TRIM(AG10))=0</formula>
    </cfRule>
  </conditionalFormatting>
  <conditionalFormatting sqref="AG10:AG12">
    <cfRule type="containsBlanks" dxfId="142" priority="90">
      <formula>LEN(TRIM(AG10))=0</formula>
    </cfRule>
  </conditionalFormatting>
  <conditionalFormatting sqref="AJ10:AJ12">
    <cfRule type="containsBlanks" dxfId="141" priority="89">
      <formula>LEN(TRIM(AJ10))=0</formula>
    </cfRule>
  </conditionalFormatting>
  <conditionalFormatting sqref="AJ10:AJ12">
    <cfRule type="containsBlanks" dxfId="140" priority="88">
      <formula>LEN(TRIM(AJ10))=0</formula>
    </cfRule>
  </conditionalFormatting>
  <conditionalFormatting sqref="AK10:AK12">
    <cfRule type="containsBlanks" dxfId="139" priority="87">
      <formula>LEN(TRIM(AK10))=0</formula>
    </cfRule>
  </conditionalFormatting>
  <conditionalFormatting sqref="AK10:AK12">
    <cfRule type="containsBlanks" dxfId="138" priority="86">
      <formula>LEN(TRIM(AK10))=0</formula>
    </cfRule>
  </conditionalFormatting>
  <conditionalFormatting sqref="AL10:AL12">
    <cfRule type="containsBlanks" dxfId="137" priority="85">
      <formula>LEN(TRIM(AL10))=0</formula>
    </cfRule>
  </conditionalFormatting>
  <conditionalFormatting sqref="AL10:AL12">
    <cfRule type="containsBlanks" dxfId="136" priority="84">
      <formula>LEN(TRIM(AL10))=0</formula>
    </cfRule>
  </conditionalFormatting>
  <conditionalFormatting sqref="AF10:AF12">
    <cfRule type="containsBlanks" dxfId="135" priority="83">
      <formula>LEN(TRIM(AF10))=0</formula>
    </cfRule>
  </conditionalFormatting>
  <conditionalFormatting sqref="AF10:AF12">
    <cfRule type="containsBlanks" dxfId="134" priority="82">
      <formula>LEN(TRIM(AF10))=0</formula>
    </cfRule>
  </conditionalFormatting>
  <conditionalFormatting sqref="AN7:AO9">
    <cfRule type="containsBlanks" dxfId="133" priority="81">
      <formula>LEN(TRIM(AN7))=0</formula>
    </cfRule>
  </conditionalFormatting>
  <conditionalFormatting sqref="AN7:AO9">
    <cfRule type="containsBlanks" dxfId="132" priority="80">
      <formula>LEN(TRIM(AN7))=0</formula>
    </cfRule>
  </conditionalFormatting>
  <conditionalFormatting sqref="A7:AM9">
    <cfRule type="containsBlanks" dxfId="131" priority="79">
      <formula>LEN(TRIM(A7))=0</formula>
    </cfRule>
  </conditionalFormatting>
  <conditionalFormatting sqref="A7:AM9">
    <cfRule type="containsBlanks" dxfId="130" priority="78">
      <formula>LEN(TRIM(A7))=0</formula>
    </cfRule>
  </conditionalFormatting>
  <conditionalFormatting sqref="A23:AO23 A27:AA30 AC27:AO30 A24:C24 F24 H24:J24 O24:T24 V24:AO24">
    <cfRule type="containsBlanks" dxfId="129" priority="77">
      <formula>LEN(TRIM(A23))=0</formula>
    </cfRule>
  </conditionalFormatting>
  <conditionalFormatting sqref="A23:AO23 A27:AA30 AC27:AO30 A24:C24 F24 H24:J24 O24:T24 V24:AO24">
    <cfRule type="containsBlanks" dxfId="128" priority="76">
      <formula>LEN(TRIM(A23))=0</formula>
    </cfRule>
  </conditionalFormatting>
  <conditionalFormatting sqref="A21:AA21 A22:J22 L22:T22 V22:W22 Y22:AB22 AC21:AO21 AG22:AJ22 AM22:AO22">
    <cfRule type="containsBlanks" dxfId="127" priority="75">
      <formula>LEN(TRIM(A21))=0</formula>
    </cfRule>
  </conditionalFormatting>
  <conditionalFormatting sqref="A21:AA21 A22:J22 L22:T22 V22:W22 Y22:AB22 AC21:AO21 AG22:AJ22 AM22:AO22">
    <cfRule type="containsBlanks" dxfId="126" priority="74">
      <formula>LEN(TRIM(A21))=0</formula>
    </cfRule>
  </conditionalFormatting>
  <conditionalFormatting sqref="A4:AL5">
    <cfRule type="containsBlanks" dxfId="125" priority="73">
      <formula>LEN(TRIM(A4))=0</formula>
    </cfRule>
  </conditionalFormatting>
  <conditionalFormatting sqref="AK4:AK5">
    <cfRule type="containsBlanks" dxfId="124" priority="72">
      <formula>LEN(TRIM(AK4))=0</formula>
    </cfRule>
  </conditionalFormatting>
  <conditionalFormatting sqref="AK4:AK5">
    <cfRule type="containsBlanks" dxfId="123" priority="71">
      <formula>LEN(TRIM(AK4))=0</formula>
    </cfRule>
  </conditionalFormatting>
  <conditionalFormatting sqref="A4:C5 E4:I5 K4:AL5">
    <cfRule type="containsBlanks" dxfId="122" priority="70">
      <formula>LEN(TRIM(A4))=0</formula>
    </cfRule>
  </conditionalFormatting>
  <conditionalFormatting sqref="D4:D5">
    <cfRule type="containsBlanks" dxfId="121" priority="69">
      <formula>LEN(TRIM(D4))=0</formula>
    </cfRule>
  </conditionalFormatting>
  <conditionalFormatting sqref="D4:D5">
    <cfRule type="containsBlanks" dxfId="120" priority="68">
      <formula>LEN(TRIM(D4))=0</formula>
    </cfRule>
  </conditionalFormatting>
  <conditionalFormatting sqref="D4:D5">
    <cfRule type="containsBlanks" dxfId="119" priority="67">
      <formula>LEN(TRIM(D4))=0</formula>
    </cfRule>
  </conditionalFormatting>
  <conditionalFormatting sqref="D17">
    <cfRule type="containsBlanks" dxfId="118" priority="64">
      <formula>LEN(TRIM(D17))=0</formula>
    </cfRule>
  </conditionalFormatting>
  <conditionalFormatting sqref="A70:C71">
    <cfRule type="containsBlanks" dxfId="117" priority="63">
      <formula>LEN(TRIM(A70))=0</formula>
    </cfRule>
  </conditionalFormatting>
  <conditionalFormatting sqref="A54:C55">
    <cfRule type="containsBlanks" dxfId="116" priority="62">
      <formula>LEN(TRIM(A54))=0</formula>
    </cfRule>
  </conditionalFormatting>
  <conditionalFormatting sqref="A17:C17 E17:AO17">
    <cfRule type="containsBlanks" dxfId="115" priority="66">
      <formula>LEN(TRIM(A17))=0</formula>
    </cfRule>
  </conditionalFormatting>
  <conditionalFormatting sqref="D17">
    <cfRule type="containsBlanks" dxfId="114" priority="65">
      <formula>LEN(TRIM(D17))=0</formula>
    </cfRule>
  </conditionalFormatting>
  <conditionalFormatting sqref="A36:C37">
    <cfRule type="containsBlanks" dxfId="113" priority="61">
      <formula>LEN(TRIM(A36))=0</formula>
    </cfRule>
  </conditionalFormatting>
  <conditionalFormatting sqref="AN6:AO6">
    <cfRule type="containsBlanks" dxfId="112" priority="60">
      <formula>LEN(TRIM(AN6))=0</formula>
    </cfRule>
  </conditionalFormatting>
  <conditionalFormatting sqref="AN6:AO6">
    <cfRule type="containsBlanks" dxfId="111" priority="59">
      <formula>LEN(TRIM(AN6))=0</formula>
    </cfRule>
  </conditionalFormatting>
  <conditionalFormatting sqref="A6:AM6">
    <cfRule type="containsBlanks" dxfId="110" priority="58">
      <formula>LEN(TRIM(A6))=0</formula>
    </cfRule>
  </conditionalFormatting>
  <conditionalFormatting sqref="A6:AM6">
    <cfRule type="containsBlanks" dxfId="109" priority="57">
      <formula>LEN(TRIM(A6))=0</formula>
    </cfRule>
  </conditionalFormatting>
  <conditionalFormatting sqref="O6">
    <cfRule type="containsBlanks" dxfId="108" priority="56">
      <formula>LEN(TRIM(O6))=0</formula>
    </cfRule>
  </conditionalFormatting>
  <conditionalFormatting sqref="O6">
    <cfRule type="containsBlanks" dxfId="107" priority="55">
      <formula>LEN(TRIM(O6))=0</formula>
    </cfRule>
  </conditionalFormatting>
  <conditionalFormatting sqref="U6:Y6">
    <cfRule type="containsBlanks" dxfId="106" priority="54">
      <formula>LEN(TRIM(U6))=0</formula>
    </cfRule>
  </conditionalFormatting>
  <conditionalFormatting sqref="O6">
    <cfRule type="containsBlanks" dxfId="105" priority="53">
      <formula>LEN(TRIM(O6))=0</formula>
    </cfRule>
  </conditionalFormatting>
  <conditionalFormatting sqref="O6">
    <cfRule type="containsBlanks" dxfId="104" priority="52">
      <formula>LEN(TRIM(O6))=0</formula>
    </cfRule>
  </conditionalFormatting>
  <conditionalFormatting sqref="AE6">
    <cfRule type="containsBlanks" dxfId="103" priority="51">
      <formula>LEN(TRIM(AE6))=0</formula>
    </cfRule>
  </conditionalFormatting>
  <conditionalFormatting sqref="AE6">
    <cfRule type="containsBlanks" dxfId="102" priority="50">
      <formula>LEN(TRIM(AE6))=0</formula>
    </cfRule>
  </conditionalFormatting>
  <conditionalFormatting sqref="K22">
    <cfRule type="containsBlanks" dxfId="101" priority="49">
      <formula>LEN(TRIM(K22))=0</formula>
    </cfRule>
  </conditionalFormatting>
  <conditionalFormatting sqref="K22">
    <cfRule type="containsBlanks" dxfId="100" priority="48">
      <formula>LEN(TRIM(K22))=0</formula>
    </cfRule>
  </conditionalFormatting>
  <conditionalFormatting sqref="U22">
    <cfRule type="containsBlanks" dxfId="99" priority="47">
      <formula>LEN(TRIM(U22))=0</formula>
    </cfRule>
  </conditionalFormatting>
  <conditionalFormatting sqref="X22">
    <cfRule type="containsBlanks" dxfId="98" priority="46">
      <formula>LEN(TRIM(X22))=0</formula>
    </cfRule>
  </conditionalFormatting>
  <conditionalFormatting sqref="AB27:AB30">
    <cfRule type="containsBlanks" dxfId="97" priority="45">
      <formula>LEN(TRIM(AB27))=0</formula>
    </cfRule>
  </conditionalFormatting>
  <conditionalFormatting sqref="AB18:AB21">
    <cfRule type="containsBlanks" dxfId="96" priority="44">
      <formula>LEN(TRIM(AB18))=0</formula>
    </cfRule>
  </conditionalFormatting>
  <conditionalFormatting sqref="AC22:AD22">
    <cfRule type="containsBlanks" dxfId="95" priority="43">
      <formula>LEN(TRIM(AC22))=0</formula>
    </cfRule>
  </conditionalFormatting>
  <conditionalFormatting sqref="AC22:AD22">
    <cfRule type="containsBlanks" dxfId="94" priority="42">
      <formula>LEN(TRIM(AC22))=0</formula>
    </cfRule>
  </conditionalFormatting>
  <conditionalFormatting sqref="AE22">
    <cfRule type="containsBlanks" dxfId="93" priority="41">
      <formula>LEN(TRIM(AE22))=0</formula>
    </cfRule>
  </conditionalFormatting>
  <conditionalFormatting sqref="AE22">
    <cfRule type="containsBlanks" dxfId="92" priority="40">
      <formula>LEN(TRIM(AE22))=0</formula>
    </cfRule>
  </conditionalFormatting>
  <conditionalFormatting sqref="AF22">
    <cfRule type="containsBlanks" dxfId="91" priority="39">
      <formula>LEN(TRIM(AF22))=0</formula>
    </cfRule>
  </conditionalFormatting>
  <conditionalFormatting sqref="AF22">
    <cfRule type="containsBlanks" dxfId="90" priority="38">
      <formula>LEN(TRIM(AF22))=0</formula>
    </cfRule>
  </conditionalFormatting>
  <conditionalFormatting sqref="AK22">
    <cfRule type="containsBlanks" dxfId="89" priority="37">
      <formula>LEN(TRIM(AK22))=0</formula>
    </cfRule>
  </conditionalFormatting>
  <conditionalFormatting sqref="AK22">
    <cfRule type="containsBlanks" dxfId="88" priority="36">
      <formula>LEN(TRIM(AK22))=0</formula>
    </cfRule>
  </conditionalFormatting>
  <conditionalFormatting sqref="AL22">
    <cfRule type="containsBlanks" dxfId="87" priority="35">
      <formula>LEN(TRIM(AL22))=0</formula>
    </cfRule>
  </conditionalFormatting>
  <conditionalFormatting sqref="AL22">
    <cfRule type="containsBlanks" dxfId="86" priority="34">
      <formula>LEN(TRIM(AL22))=0</formula>
    </cfRule>
  </conditionalFormatting>
  <conditionalFormatting sqref="D24">
    <cfRule type="containsBlanks" dxfId="85" priority="33">
      <formula>LEN(TRIM(D24))=0</formula>
    </cfRule>
  </conditionalFormatting>
  <conditionalFormatting sqref="D24">
    <cfRule type="containsBlanks" dxfId="84" priority="32">
      <formula>LEN(TRIM(D24))=0</formula>
    </cfRule>
  </conditionalFormatting>
  <conditionalFormatting sqref="D24">
    <cfRule type="containsBlanks" dxfId="83" priority="31">
      <formula>LEN(TRIM(D24))=0</formula>
    </cfRule>
  </conditionalFormatting>
  <conditionalFormatting sqref="D24">
    <cfRule type="containsBlanks" dxfId="82" priority="30">
      <formula>LEN(TRIM(D24))=0</formula>
    </cfRule>
  </conditionalFormatting>
  <conditionalFormatting sqref="E24">
    <cfRule type="containsBlanks" dxfId="81" priority="29">
      <formula>LEN(TRIM(E24))=0</formula>
    </cfRule>
  </conditionalFormatting>
  <conditionalFormatting sqref="E24">
    <cfRule type="containsBlanks" dxfId="80" priority="28">
      <formula>LEN(TRIM(E24))=0</formula>
    </cfRule>
  </conditionalFormatting>
  <conditionalFormatting sqref="G24">
    <cfRule type="containsBlanks" dxfId="79" priority="27">
      <formula>LEN(TRIM(G24))=0</formula>
    </cfRule>
  </conditionalFormatting>
  <conditionalFormatting sqref="G24">
    <cfRule type="containsBlanks" dxfId="78" priority="26">
      <formula>LEN(TRIM(G24))=0</formula>
    </cfRule>
  </conditionalFormatting>
  <conditionalFormatting sqref="K24">
    <cfRule type="containsBlanks" dxfId="77" priority="25">
      <formula>LEN(TRIM(K24))=0</formula>
    </cfRule>
  </conditionalFormatting>
  <conditionalFormatting sqref="L24:M24">
    <cfRule type="containsBlanks" dxfId="76" priority="24">
      <formula>LEN(TRIM(L24))=0</formula>
    </cfRule>
  </conditionalFormatting>
  <conditionalFormatting sqref="L24:M24">
    <cfRule type="containsBlanks" dxfId="75" priority="23">
      <formula>LEN(TRIM(L24))=0</formula>
    </cfRule>
  </conditionalFormatting>
  <conditionalFormatting sqref="N24">
    <cfRule type="containsBlanks" dxfId="74" priority="22">
      <formula>LEN(TRIM(N24))=0</formula>
    </cfRule>
  </conditionalFormatting>
  <conditionalFormatting sqref="N24">
    <cfRule type="containsBlanks" dxfId="73" priority="21">
      <formula>LEN(TRIM(N24))=0</formula>
    </cfRule>
  </conditionalFormatting>
  <conditionalFormatting sqref="U24">
    <cfRule type="containsBlanks" dxfId="72" priority="20">
      <formula>LEN(TRIM(U24))=0</formula>
    </cfRule>
  </conditionalFormatting>
  <conditionalFormatting sqref="D42">
    <cfRule type="containsBlanks" dxfId="71" priority="14">
      <formula>LEN(TRIM(D42))=0</formula>
    </cfRule>
  </conditionalFormatting>
  <conditionalFormatting sqref="D42">
    <cfRule type="containsBlanks" dxfId="70" priority="13">
      <formula>LEN(TRIM(D42))=0</formula>
    </cfRule>
  </conditionalFormatting>
  <conditionalFormatting sqref="D42">
    <cfRule type="containsBlanks" dxfId="69" priority="12">
      <formula>LEN(TRIM(D42))=0</formula>
    </cfRule>
  </conditionalFormatting>
  <conditionalFormatting sqref="D42">
    <cfRule type="containsBlanks" dxfId="68" priority="11">
      <formula>LEN(TRIM(D42))=0</formula>
    </cfRule>
  </conditionalFormatting>
  <conditionalFormatting sqref="C41 E41:G41">
    <cfRule type="containsBlanks" dxfId="67" priority="10">
      <formula>LEN(TRIM(C41))=0</formula>
    </cfRule>
  </conditionalFormatting>
  <conditionalFormatting sqref="A41:B41">
    <cfRule type="containsBlanks" dxfId="66" priority="9">
      <formula>LEN(TRIM(A41))=0</formula>
    </cfRule>
  </conditionalFormatting>
  <conditionalFormatting sqref="D41">
    <cfRule type="containsBlanks" dxfId="65" priority="8">
      <formula>LEN(TRIM(D41))=0</formula>
    </cfRule>
  </conditionalFormatting>
  <conditionalFormatting sqref="D41">
    <cfRule type="containsBlanks" dxfId="64" priority="7">
      <formula>LEN(TRIM(D41))=0</formula>
    </cfRule>
  </conditionalFormatting>
  <conditionalFormatting sqref="D41">
    <cfRule type="containsBlanks" dxfId="63" priority="6">
      <formula>LEN(TRIM(D41))=0</formula>
    </cfRule>
  </conditionalFormatting>
  <conditionalFormatting sqref="D41">
    <cfRule type="containsBlanks" dxfId="62" priority="5">
      <formula>LEN(TRIM(D41))=0</formula>
    </cfRule>
  </conditionalFormatting>
  <conditionalFormatting sqref="D44">
    <cfRule type="containsBlanks" dxfId="61" priority="4">
      <formula>LEN(TRIM(D44))=0</formula>
    </cfRule>
  </conditionalFormatting>
  <conditionalFormatting sqref="D44">
    <cfRule type="containsBlanks" dxfId="60" priority="3">
      <formula>LEN(TRIM(D44))=0</formula>
    </cfRule>
  </conditionalFormatting>
  <conditionalFormatting sqref="D64">
    <cfRule type="containsBlanks" dxfId="59" priority="2">
      <formula>LEN(TRIM(D64))=0</formula>
    </cfRule>
  </conditionalFormatting>
  <conditionalFormatting sqref="D64">
    <cfRule type="containsBlanks" dxfId="58" priority="1">
      <formula>LEN(TRIM(D64))=0</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theme="9" tint="0.39997558519241921"/>
    <pageSetUpPr fitToPage="1"/>
  </sheetPr>
  <dimension ref="A1:I442"/>
  <sheetViews>
    <sheetView topLeftCell="A2" zoomScale="90" zoomScaleNormal="90" workbookViewId="0">
      <selection activeCell="H18" sqref="H18"/>
    </sheetView>
  </sheetViews>
  <sheetFormatPr defaultColWidth="9.28515625" defaultRowHeight="12.75"/>
  <cols>
    <col min="1" max="1" width="1.7109375" style="93" customWidth="1"/>
    <col min="2" max="2" width="8.28515625" style="117" customWidth="1"/>
    <col min="3" max="3" width="36.28515625" style="123" bestFit="1" customWidth="1"/>
    <col min="4" max="7" width="36.7109375" style="93" customWidth="1"/>
    <col min="8" max="8" width="13.5703125" style="93" customWidth="1"/>
    <col min="9" max="16384" width="9.28515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2"/>
      <c r="D8" s="323"/>
      <c r="E8" s="323"/>
      <c r="F8" s="324"/>
      <c r="G8" s="325"/>
    </row>
    <row r="9" spans="1:9" ht="23.25">
      <c r="C9" s="326"/>
      <c r="D9" s="327"/>
      <c r="E9" s="324" t="s">
        <v>3308</v>
      </c>
      <c r="F9" s="328"/>
      <c r="G9" s="329" t="s">
        <v>3843</v>
      </c>
    </row>
    <row r="10" spans="1:9" ht="18.75">
      <c r="A10" s="113">
        <v>1</v>
      </c>
      <c r="B10" s="114"/>
      <c r="C10" s="343" t="s">
        <v>124</v>
      </c>
      <c r="D10" s="331" t="str">
        <f>VLOOKUP(D11,'Win8 Tablet Database'!$A:$B,2,0)</f>
        <v>Lenovo</v>
      </c>
      <c r="E10" s="331" t="str">
        <f>VLOOKUP(E11,'Win8 Tablet Database'!$A:$B,2,0)</f>
        <v>Microsoft</v>
      </c>
      <c r="F10" s="331" t="str">
        <f>VLOOKUP(F11,'Win8 Tablet Database'!$A:$B,2,0)</f>
        <v>Microsoft</v>
      </c>
      <c r="G10" s="331" t="str">
        <f>VLOOKUP(G11,'Win8 Tablet Database'!$A:$B,2,0)</f>
        <v>Dell</v>
      </c>
      <c r="H10" s="115"/>
    </row>
    <row r="11" spans="1:9" s="117" customFormat="1" ht="19.5" customHeight="1">
      <c r="A11" s="113">
        <v>2</v>
      </c>
      <c r="B11" s="114"/>
      <c r="C11" s="343" t="s">
        <v>424</v>
      </c>
      <c r="D11" s="116" t="s">
        <v>3312</v>
      </c>
      <c r="E11" s="116" t="s">
        <v>3348</v>
      </c>
      <c r="F11" s="116" t="s">
        <v>3331</v>
      </c>
      <c r="G11" s="116" t="s">
        <v>3548</v>
      </c>
      <c r="I11" s="117" t="s">
        <v>82</v>
      </c>
    </row>
    <row r="12" spans="1:9">
      <c r="A12" s="113">
        <v>3</v>
      </c>
      <c r="B12" s="133"/>
      <c r="C12" s="344" t="s">
        <v>150</v>
      </c>
      <c r="D12" s="129" t="str">
        <f>VLOOKUP($D$11,'Win8 Tablet Database'!$A:$FH,$A12,0)</f>
        <v>n/a</v>
      </c>
      <c r="E12" s="129">
        <f>VLOOKUP($E$11,'Win8 Tablet Database'!$A:$FH,$A12,0)</f>
        <v>0</v>
      </c>
      <c r="F12" s="129" t="str">
        <f>VLOOKUP($F$11,'Win8 Tablet Database'!$A:$FH,$A12,0)</f>
        <v>ThinkPad Tablet 2</v>
      </c>
      <c r="G12" s="129" t="str">
        <f>VLOOKUP($G$11,'Win8 Tablet Database'!$A:$FH,$A12,0)</f>
        <v>ThinkPad Tablet 2</v>
      </c>
    </row>
    <row r="13" spans="1:9">
      <c r="A13" s="113">
        <v>4</v>
      </c>
      <c r="B13" s="669" t="s">
        <v>154</v>
      </c>
      <c r="C13" s="344" t="s">
        <v>1215</v>
      </c>
      <c r="D13" s="128" t="str">
        <f>IF(LEN(VLOOKUP($D$11,'Win8 Tablet Database'!$A:$FH,$A13,0))=0,"",VLOOKUP($D$11,'Win8 Tablet Database'!$A:$FH,$A13,0))</f>
        <v>Win 8 Pro</v>
      </c>
      <c r="E13" s="128" t="str">
        <f>IF(LEN(VLOOKUP($E$11,'Win8 Tablet Database'!$A:$FH,$A13,0))=0,"",VLOOKUP($E$11,'Win8 Tablet Database'!$A:$FH,$A13,0))</f>
        <v>Win 8 RT</v>
      </c>
      <c r="F13" s="128" t="str">
        <f>IF(LEN(VLOOKUP($F$11,'Win8 Tablet Database'!$A:$FH,$A13,0))=0,"",VLOOKUP($F$11,'Win8 Tablet Database'!$A:$FH,$A13,0))</f>
        <v>Win 8 Pro</v>
      </c>
      <c r="G13" s="128" t="str">
        <f>IF(LEN(VLOOKUP($G$11,'Win8 Tablet Database'!$A:$FH,$A13,0))=0,"",VLOOKUP($G$11,'Win8 Tablet Database'!$A:$FH,$A13,0))</f>
        <v>Win 8 Pro</v>
      </c>
    </row>
    <row r="14" spans="1:9" ht="12.75" customHeight="1">
      <c r="A14" s="113">
        <v>5</v>
      </c>
      <c r="B14" s="670"/>
      <c r="C14" s="343" t="s">
        <v>155</v>
      </c>
      <c r="D14" s="128" t="str">
        <f>IF(LEN(VLOOKUP($D$11,'Win8 Tablet Database'!$A:$FH,$A14,0))=0,"",VLOOKUP($D$11,'Win8 Tablet Database'!$A:$FH,$A14,0))</f>
        <v>10.1" 16:9</v>
      </c>
      <c r="E14" s="128" t="str">
        <f>IF(LEN(VLOOKUP($E$11,'Win8 Tablet Database'!$A:$FH,$A14,0))=0,"",VLOOKUP($E$11,'Win8 Tablet Database'!$A:$FH,$A14,0))</f>
        <v>10.6" 16:9</v>
      </c>
      <c r="F14" s="128" t="str">
        <f>IF(LEN(VLOOKUP($F$11,'Win8 Tablet Database'!$A:$FH,$A14,0))=0,"",VLOOKUP($F$11,'Win8 Tablet Database'!$A:$FH,$A14,0))</f>
        <v>10.6" 16:9</v>
      </c>
      <c r="G14" s="128" t="str">
        <f>IF(LEN(VLOOKUP($G$11,'Win8 Tablet Database'!$A:$FH,$A14,0))=0,"",VLOOKUP($G$11,'Win8 Tablet Database'!$A:$FH,$A14,0))</f>
        <v>10.1" 16:9</v>
      </c>
    </row>
    <row r="15" spans="1:9">
      <c r="A15" s="113">
        <v>6</v>
      </c>
      <c r="B15" s="670"/>
      <c r="C15" s="343" t="s">
        <v>156</v>
      </c>
      <c r="D15" s="128" t="str">
        <f>IF(LEN(VLOOKUP($D$11,'Win8 Tablet Database'!$A:$FH,$A15,0))=0,"",VLOOKUP($D$11,'Win8 Tablet Database'!$A:$FH,$A15,0))</f>
        <v>HD (1366x768)</v>
      </c>
      <c r="E15" s="128" t="str">
        <f>IF(LEN(VLOOKUP($E$11,'Win8 Tablet Database'!$A:$FH,$A15,0))=0,"",VLOOKUP($E$11,'Win8 Tablet Database'!$A:$FH,$A15,0))</f>
        <v>HD (1366x786)</v>
      </c>
      <c r="F15" s="128" t="str">
        <f>IF(LEN(VLOOKUP($F$11,'Win8 Tablet Database'!$A:$FH,$A15,0))=0,"",VLOOKUP($F$11,'Win8 Tablet Database'!$A:$FH,$A15,0))</f>
        <v>FHD (1920x1080)</v>
      </c>
      <c r="G15" s="128" t="str">
        <f>IF(LEN(VLOOKUP($G$11,'Win8 Tablet Database'!$A:$FH,$A15,0))=0,"",VLOOKUP($G$11,'Win8 Tablet Database'!$A:$FH,$A15,0))</f>
        <v>HD (1366x786)</v>
      </c>
    </row>
    <row r="16" spans="1:9" ht="25.5">
      <c r="A16" s="113">
        <v>7</v>
      </c>
      <c r="B16" s="670"/>
      <c r="C16" s="343" t="s">
        <v>1216</v>
      </c>
      <c r="D16" s="128" t="str">
        <f>IF(LEN(VLOOKUP($D$11,'Win8 Tablet Database'!$A:$FH,$A16,0))=0,"",VLOOKUP($D$11,'Win8 Tablet Database'!$A:$FH,$A16,0))</f>
        <v>IPS Wide-View</v>
      </c>
      <c r="E16" s="128" t="str">
        <f>IF(LEN(VLOOKUP($E$11,'Win8 Tablet Database'!$A:$FH,$A16,0))=0,"",VLOOKUP($E$11,'Win8 Tablet Database'!$A:$FH,$A16,0))</f>
        <v>Listed as Wide-View but IPS not specified</v>
      </c>
      <c r="F16" s="128" t="str">
        <f>IF(LEN(VLOOKUP($F$11,'Win8 Tablet Database'!$A:$FH,$A16,0))=0,"",VLOOKUP($F$11,'Win8 Tablet Database'!$A:$FH,$A16,0))</f>
        <v>Listed as Wide-View but IPS not specified</v>
      </c>
      <c r="G16" s="128" t="str">
        <f>IF(LEN(VLOOKUP($G$11,'Win8 Tablet Database'!$A:$FH,$A16,0))=0,"",VLOOKUP($G$11,'Win8 Tablet Database'!$A:$FH,$A16,0))</f>
        <v>IPS Wide-View</v>
      </c>
    </row>
    <row r="17" spans="1:7">
      <c r="A17" s="113">
        <v>8</v>
      </c>
      <c r="B17" s="670"/>
      <c r="C17" s="343" t="s">
        <v>1217</v>
      </c>
      <c r="D17" s="128" t="str">
        <f>IF(LEN(VLOOKUP($D$11,'Win8 Tablet Database'!$A:$FH,$A17,0))=0,"",VLOOKUP($D$11,'Win8 Tablet Database'!$A:$FH,$A17,0))</f>
        <v xml:space="preserve">LED </v>
      </c>
      <c r="E17" s="128" t="str">
        <f>IF(LEN(VLOOKUP($E$11,'Win8 Tablet Database'!$A:$FH,$A17,0))=0,"",VLOOKUP($E$11,'Win8 Tablet Database'!$A:$FH,$A17,0))</f>
        <v>LED</v>
      </c>
      <c r="F17" s="128" t="str">
        <f>IF(LEN(VLOOKUP($F$11,'Win8 Tablet Database'!$A:$FH,$A17,0))=0,"",VLOOKUP($F$11,'Win8 Tablet Database'!$A:$FH,$A17,0))</f>
        <v>LED</v>
      </c>
      <c r="G17" s="128" t="str">
        <f>IF(LEN(VLOOKUP($G$11,'Win8 Tablet Database'!$A:$FH,$A17,0))=0,"",VLOOKUP($G$11,'Win8 Tablet Database'!$A:$FH,$A17,0))</f>
        <v>LED</v>
      </c>
    </row>
    <row r="18" spans="1:7" ht="36.75" customHeight="1">
      <c r="A18" s="113">
        <v>9</v>
      </c>
      <c r="B18" s="670"/>
      <c r="C18" s="343" t="s">
        <v>1218</v>
      </c>
      <c r="D18" s="128" t="str">
        <f>IF(LEN(VLOOKUP($D$11,'Win8 Tablet Database'!$A:$FH,$A18,0))=0,"",VLOOKUP($D$11,'Win8 Tablet Database'!$A:$FH,$A18,0))</f>
        <v>Anti-Glare, chemically treated for durability</v>
      </c>
      <c r="E18" s="128" t="str">
        <f>IF(LEN(VLOOKUP($E$11,'Win8 Tablet Database'!$A:$FH,$A18,0))=0,"",VLOOKUP($E$11,'Win8 Tablet Database'!$A:$FH,$A18,0))</f>
        <v>Glossy (Gorilla Glass 2)</v>
      </c>
      <c r="F18" s="128" t="str">
        <f>IF(LEN(VLOOKUP($F$11,'Win8 Tablet Database'!$A:$FH,$A18,0))=0,"",VLOOKUP($F$11,'Win8 Tablet Database'!$A:$FH,$A18,0))</f>
        <v>Glossy (Gorilla Glass 2)</v>
      </c>
      <c r="G18" s="128" t="str">
        <f>IF(LEN(VLOOKUP($G$11,'Win8 Tablet Database'!$A:$FH,$A18,0))=0,"",VLOOKUP($G$11,'Win8 Tablet Database'!$A:$FH,$A18,0))</f>
        <v>Glossy (Gorilla Glass 2)</v>
      </c>
    </row>
    <row r="19" spans="1:7" ht="25.5">
      <c r="A19" s="113">
        <v>10</v>
      </c>
      <c r="B19" s="670"/>
      <c r="C19" s="343" t="s">
        <v>126</v>
      </c>
      <c r="D19" s="128" t="str">
        <f>IF(LEN(VLOOKUP($D$11,'Win8 Tablet Database'!$A:$FH,$A19,0))=0,"",VLOOKUP($D$11,'Win8 Tablet Database'!$A:$FH,$A19,0))</f>
        <v>565g / 1.24lbs</v>
      </c>
      <c r="E19" s="128" t="str">
        <f>IF(LEN(VLOOKUP($E$11,'Win8 Tablet Database'!$A:$FH,$A19,0))=0,"",VLOOKUP($E$11,'Win8 Tablet Database'!$A:$FH,$A19,0))</f>
        <v>676g / 1.487 lbs</v>
      </c>
      <c r="F19" s="128" t="str">
        <f>IF(LEN(VLOOKUP($F$11,'Win8 Tablet Database'!$A:$FH,$A19,0))=0,"",VLOOKUP($F$11,'Win8 Tablet Database'!$A:$FH,$A19,0))</f>
        <v>903g / 1.987 lbs</v>
      </c>
      <c r="G19" s="128" t="str">
        <f>IF(LEN(VLOOKUP($G$11,'Win8 Tablet Database'!$A:$FH,$A19,0))=0,"",VLOOKUP($G$11,'Win8 Tablet Database'!$A:$FH,$A19,0))</f>
        <v xml:space="preserve">658g / 1.45 lbs (w/ 2 cell battery)
</v>
      </c>
    </row>
    <row r="20" spans="1:7" ht="25.5">
      <c r="A20" s="113">
        <v>11</v>
      </c>
      <c r="B20" s="670"/>
      <c r="C20" s="343" t="s">
        <v>286</v>
      </c>
      <c r="D20" s="128" t="str">
        <f>IF(LEN(VLOOKUP($D$11,'Win8 Tablet Database'!$A:$FH,$A20,0))=0,"",VLOOKUP($D$11,'Win8 Tablet Database'!$A:$FH,$A20,0))</f>
        <v>262.6 x 164 x 9.8 mm</v>
      </c>
      <c r="E20" s="128" t="str">
        <f>IF(LEN(VLOOKUP($E$11,'Win8 Tablet Database'!$A:$FH,$A20,0))=0,"",VLOOKUP($E$11,'Win8 Tablet Database'!$A:$FH,$A20,0))</f>
        <v>9.3mm</v>
      </c>
      <c r="F20" s="128" t="str">
        <f>IF(LEN(VLOOKUP($F$11,'Win8 Tablet Database'!$A:$FH,$A20,0))=0,"",VLOOKUP($F$11,'Win8 Tablet Database'!$A:$FH,$A20,0))</f>
        <v>13.5 mm</v>
      </c>
      <c r="G20" s="128" t="str">
        <f>IF(LEN(VLOOKUP($G$11,'Win8 Tablet Database'!$A:$FH,$A20,0))=0,"",VLOOKUP($G$11,'Win8 Tablet Database'!$A:$FH,$A20,0))</f>
        <v>10.5mm (w/ 2 cell battery)
15.9mm (w/ 4 cell battery)</v>
      </c>
    </row>
    <row r="21" spans="1:7">
      <c r="A21" s="113">
        <v>12</v>
      </c>
      <c r="B21" s="670"/>
      <c r="C21" s="343" t="s">
        <v>3370</v>
      </c>
      <c r="D21" s="128" t="str">
        <f>IF(LEN(VLOOKUP($D$11,'Win8 Tablet Database'!$A:$FH,$A21,0))=0,"",VLOOKUP($D$11,'Win8 Tablet Database'!$A:$FH,$A21,0))</f>
        <v>10hrs</v>
      </c>
      <c r="E21" s="128" t="str">
        <f>IF(LEN(VLOOKUP($E$11,'Win8 Tablet Database'!$A:$FH,$A21,0))=0,"",VLOOKUP($E$11,'Win8 Tablet Database'!$A:$FH,$A21,0))</f>
        <v/>
      </c>
      <c r="F21" s="128" t="str">
        <f>IF(LEN(VLOOKUP($F$11,'Win8 Tablet Database'!$A:$FH,$A21,0))=0,"",VLOOKUP($F$11,'Win8 Tablet Database'!$A:$FH,$A21,0))</f>
        <v>4-5 hrs</v>
      </c>
      <c r="G21" s="128" t="str">
        <f>IF(LEN(VLOOKUP($G$11,'Win8 Tablet Database'!$A:$FH,$A21,0))=0,"",VLOOKUP($G$11,'Win8 Tablet Database'!$A:$FH,$A21,0))</f>
        <v/>
      </c>
    </row>
    <row r="22" spans="1:7" ht="25.5">
      <c r="A22" s="113">
        <v>13</v>
      </c>
      <c r="B22" s="670"/>
      <c r="C22" s="343" t="s">
        <v>1304</v>
      </c>
      <c r="D22" s="128" t="str">
        <f>IF(LEN(VLOOKUP($D$11,'Win8 Tablet Database'!$A:$FH,$A22,0))=0,"",VLOOKUP($D$11,'Win8 Tablet Database'!$A:$FH,$A22,0))</f>
        <v>30Wh</v>
      </c>
      <c r="E22" s="128" t="str">
        <f>IF(LEN(VLOOKUP($E$11,'Win8 Tablet Database'!$A:$FH,$A22,0))=0,"",VLOOKUP($E$11,'Win8 Tablet Database'!$A:$FH,$A22,0))</f>
        <v>31.5Wh</v>
      </c>
      <c r="F22" s="128" t="str">
        <f>IF(LEN(VLOOKUP($F$11,'Win8 Tablet Database'!$A:$FH,$A22,0))=0,"",VLOOKUP($F$11,'Win8 Tablet Database'!$A:$FH,$A22,0))</f>
        <v>42Wh</v>
      </c>
      <c r="G22" s="128" t="str">
        <f>IF(LEN(VLOOKUP($G$11,'Win8 Tablet Database'!$A:$FH,$A22,0))=0,"",VLOOKUP($G$11,'Win8 Tablet Database'!$A:$FH,$A22,0))</f>
        <v>30Wh swappable
60Wh swappable</v>
      </c>
    </row>
    <row r="23" spans="1:7">
      <c r="A23" s="113">
        <v>14</v>
      </c>
      <c r="B23" s="670"/>
      <c r="C23" s="343" t="s">
        <v>1220</v>
      </c>
      <c r="D23" s="128" t="str">
        <f>IF(LEN(VLOOKUP($D$11,'Win8 Tablet Database'!$A:$FH,$A23,0))=0,"",VLOOKUP($D$11,'Win8 Tablet Database'!$A:$FH,$A23,0))</f>
        <v>Intel Cloverview Dual Core Atom 1.6Ghz</v>
      </c>
      <c r="E23" s="128" t="str">
        <f>IF(LEN(VLOOKUP($E$11,'Win8 Tablet Database'!$A:$FH,$A23,0))=0,"",VLOOKUP($E$11,'Win8 Tablet Database'!$A:$FH,$A23,0))</f>
        <v>NVIDIA Tegra ARM</v>
      </c>
      <c r="F23" s="128" t="str">
        <f>IF(LEN(VLOOKUP($F$11,'Win8 Tablet Database'!$A:$FH,$A23,0))=0,"",VLOOKUP($F$11,'Win8 Tablet Database'!$A:$FH,$A23,0))</f>
        <v>Intel 3rd Gen i Core (i5)</v>
      </c>
      <c r="G23" s="128" t="str">
        <f>IF(LEN(VLOOKUP($G$11,'Win8 Tablet Database'!$A:$FH,$A23,0))=0,"",VLOOKUP($G$11,'Win8 Tablet Database'!$A:$FH,$A23,0))</f>
        <v>Intel Cloverview Dual Core Atom 1.5Ghz</v>
      </c>
    </row>
    <row r="24" spans="1:7">
      <c r="A24" s="113">
        <v>15</v>
      </c>
      <c r="B24" s="670"/>
      <c r="C24" s="343" t="s">
        <v>1221</v>
      </c>
      <c r="D24" s="128" t="str">
        <f>IF(LEN(VLOOKUP($D$11,'Win8 Tablet Database'!$A:$FH,$A24,0))=0,"",VLOOKUP($D$11,'Win8 Tablet Database'!$A:$FH,$A24,0))</f>
        <v>1080p</v>
      </c>
      <c r="E24" s="128" t="str">
        <f>IF(LEN(VLOOKUP($E$11,'Win8 Tablet Database'!$A:$FH,$A24,0))=0,"",VLOOKUP($E$11,'Win8 Tablet Database'!$A:$FH,$A24,0))</f>
        <v>Unspecified but likely 1080p</v>
      </c>
      <c r="F24" s="128" t="str">
        <f>IF(LEN(VLOOKUP($F$11,'Win8 Tablet Database'!$A:$FH,$A24,0))=0,"",VLOOKUP($F$11,'Win8 Tablet Database'!$A:$FH,$A24,0))</f>
        <v>Unspecified but likely 1080p</v>
      </c>
      <c r="G24" s="128" t="str">
        <f>IF(LEN(VLOOKUP($G$11,'Win8 Tablet Database'!$A:$FH,$A24,0))=0,"",VLOOKUP($G$11,'Win8 Tablet Database'!$A:$FH,$A24,0))</f>
        <v/>
      </c>
    </row>
    <row r="25" spans="1:7" ht="36" customHeight="1">
      <c r="A25" s="113">
        <v>16</v>
      </c>
      <c r="B25" s="670"/>
      <c r="C25" s="343" t="s">
        <v>3309</v>
      </c>
      <c r="D25" s="128" t="str">
        <f>IF(LEN(VLOOKUP($D$11,'Win8 Tablet Database'!$A:$FH,$A25,0))=0,"",VLOOKUP($D$11,'Win8 Tablet Database'!$A:$FH,$A25,0))</f>
        <v>GPS, Magnetometer, Ambient Light Sensor, Proximity Sensor</v>
      </c>
      <c r="E25" s="128" t="str">
        <f>IF(LEN(VLOOKUP($E$11,'Win8 Tablet Database'!$A:$FH,$A25,0))=0,"",VLOOKUP($E$11,'Win8 Tablet Database'!$A:$FH,$A25,0))</f>
        <v/>
      </c>
      <c r="F25" s="128" t="str">
        <f>IF(LEN(VLOOKUP($F$11,'Win8 Tablet Database'!$A:$FH,$A25,0))=0,"",VLOOKUP($F$11,'Win8 Tablet Database'!$A:$FH,$A25,0))</f>
        <v>Ambient light sensor, Accelerometer, Gyroscope, Compass</v>
      </c>
      <c r="G25" s="128" t="str">
        <f>IF(LEN(VLOOKUP($G$11,'Win8 Tablet Database'!$A:$FH,$A25,0))=0,"",VLOOKUP($G$11,'Win8 Tablet Database'!$A:$FH,$A25,0))</f>
        <v/>
      </c>
    </row>
    <row r="26" spans="1:7">
      <c r="A26" s="113">
        <v>17</v>
      </c>
      <c r="B26" s="670"/>
      <c r="C26" s="343" t="s">
        <v>1214</v>
      </c>
      <c r="D26" s="128" t="str">
        <f>IF(LEN(VLOOKUP($D$11,'Win8 Tablet Database'!$A:$FH,$A26,0))=0,"",VLOOKUP($D$11,'Win8 Tablet Database'!$A:$FH,$A26,0))</f>
        <v>32GB/64GB</v>
      </c>
      <c r="E26" s="128" t="str">
        <f>IF(LEN(VLOOKUP($E$11,'Win8 Tablet Database'!$A:$FH,$A26,0))=0,"",VLOOKUP($E$11,'Win8 Tablet Database'!$A:$FH,$A26,0))</f>
        <v>64GB/128GB</v>
      </c>
      <c r="F26" s="128" t="str">
        <f>IF(LEN(VLOOKUP($F$11,'Win8 Tablet Database'!$A:$FH,$A26,0))=0,"",VLOOKUP($F$11,'Win8 Tablet Database'!$A:$FH,$A26,0))</f>
        <v>32GB/64GB</v>
      </c>
      <c r="G26" s="128" t="str">
        <f>IF(LEN(VLOOKUP($G$11,'Win8 Tablet Database'!$A:$FH,$A26,0))=0,"",VLOOKUP($G$11,'Win8 Tablet Database'!$A:$FH,$A26,0))</f>
        <v>32GB/64GB/128GB</v>
      </c>
    </row>
    <row r="27" spans="1:7">
      <c r="A27" s="113">
        <v>18</v>
      </c>
      <c r="B27" s="671"/>
      <c r="C27" s="343" t="s">
        <v>1223</v>
      </c>
      <c r="D27" s="128" t="str">
        <f>IF(LEN(VLOOKUP($D$11,'Win8 Tablet Database'!$A:$FH,$A27,0))=0,"",VLOOKUP($D$11,'Win8 Tablet Database'!$A:$FH,$A27,0))</f>
        <v>1GB/2GB</v>
      </c>
      <c r="E27" s="128" t="str">
        <f>IF(LEN(VLOOKUP($E$11,'Win8 Tablet Database'!$A:$FH,$A27,0))=0,"",VLOOKUP($E$11,'Win8 Tablet Database'!$A:$FH,$A27,0))</f>
        <v/>
      </c>
      <c r="F27" s="128" t="str">
        <f>IF(LEN(VLOOKUP($F$11,'Win8 Tablet Database'!$A:$FH,$A27,0))=0,"",VLOOKUP($F$11,'Win8 Tablet Database'!$A:$FH,$A27,0))</f>
        <v>4GB</v>
      </c>
      <c r="G27" s="128" t="str">
        <f>IF(LEN(VLOOKUP($G$11,'Win8 Tablet Database'!$A:$FH,$A27,0))=0,"",VLOOKUP($G$11,'Win8 Tablet Database'!$A:$FH,$A27,0))</f>
        <v>2GB</v>
      </c>
    </row>
    <row r="28" spans="1:7" ht="25.5">
      <c r="A28" s="113">
        <v>19</v>
      </c>
      <c r="B28" s="673" t="s">
        <v>87</v>
      </c>
      <c r="C28" s="343" t="s">
        <v>1224</v>
      </c>
      <c r="D28" s="128" t="str">
        <f>IF(LEN(VLOOKUP($D$11,'Win8 Tablet Database'!$A:$FH,$A28,0))=0,"",VLOOKUP($D$11,'Win8 Tablet Database'!$A:$FH,$A28,0))</f>
        <v>1x USB 2.0 full;
1x 2.0 micro</v>
      </c>
      <c r="E28" s="128" t="str">
        <f>IF(LEN(VLOOKUP($E$11,'Win8 Tablet Database'!$A:$FH,$A28,0))=0,"",VLOOKUP($E$11,'Win8 Tablet Database'!$A:$FH,$A28,0))</f>
        <v>1x 2.0 full</v>
      </c>
      <c r="F28" s="128" t="str">
        <f>IF(LEN(VLOOKUP($F$11,'Win8 Tablet Database'!$A:$FH,$A28,0))=0,"",VLOOKUP($F$11,'Win8 Tablet Database'!$A:$FH,$A28,0))</f>
        <v>1x 3.0 full</v>
      </c>
      <c r="G28" s="128" t="str">
        <f>IF(LEN(VLOOKUP($G$11,'Win8 Tablet Database'!$A:$FH,$A28,0))=0,"",VLOOKUP($G$11,'Win8 Tablet Database'!$A:$FH,$A28,0))</f>
        <v/>
      </c>
    </row>
    <row r="29" spans="1:7" ht="25.5">
      <c r="A29" s="113">
        <v>20</v>
      </c>
      <c r="B29" s="673"/>
      <c r="C29" s="343" t="s">
        <v>140</v>
      </c>
      <c r="D29" s="128" t="str">
        <f>IF(LEN(VLOOKUP($D$11,'Win8 Tablet Database'!$A:$FH,$A29,0))=0,"",VLOOKUP($D$11,'Win8 Tablet Database'!$A:$FH,$A29,0))</f>
        <v>Combo</v>
      </c>
      <c r="E29" s="128" t="str">
        <f>IF(LEN(VLOOKUP($E$11,'Win8 Tablet Database'!$A:$FH,$A29,0))=0,"",VLOOKUP($E$11,'Win8 Tablet Database'!$A:$FH,$A29,0))</f>
        <v>Combo</v>
      </c>
      <c r="F29" s="128" t="str">
        <f>IF(LEN(VLOOKUP($F$11,'Win8 Tablet Database'!$A:$FH,$A29,0))=0,"",VLOOKUP($F$11,'Win8 Tablet Database'!$A:$FH,$A29,0))</f>
        <v>Combo</v>
      </c>
      <c r="G29" s="128" t="str">
        <f>IF(LEN(VLOOKUP($G$11,'Win8 Tablet Database'!$A:$FH,$A29,0))=0,"",VLOOKUP($G$11,'Win8 Tablet Database'!$A:$FH,$A29,0))</f>
        <v/>
      </c>
    </row>
    <row r="30" spans="1:7">
      <c r="A30" s="113">
        <v>21</v>
      </c>
      <c r="B30" s="673"/>
      <c r="C30" s="343" t="s">
        <v>1225</v>
      </c>
      <c r="D30" s="128" t="str">
        <f>IF(LEN(VLOOKUP($D$11,'Win8 Tablet Database'!$A:$FH,$A30,0))=0,"",VLOOKUP($D$11,'Win8 Tablet Database'!$A:$FH,$A30,0))</f>
        <v>Micro SD slot</v>
      </c>
      <c r="E30" s="128" t="str">
        <f>IF(LEN(VLOOKUP($E$11,'Win8 Tablet Database'!$A:$FH,$A30,0))=0,"",VLOOKUP($E$11,'Win8 Tablet Database'!$A:$FH,$A30,0))</f>
        <v>Micro SD slot</v>
      </c>
      <c r="F30" s="128" t="str">
        <f>IF(LEN(VLOOKUP($F$11,'Win8 Tablet Database'!$A:$FH,$A30,0))=0,"",VLOOKUP($F$11,'Win8 Tablet Database'!$A:$FH,$A30,0))</f>
        <v>Micro SDXC slot</v>
      </c>
      <c r="G30" s="128" t="str">
        <f>IF(LEN(VLOOKUP($G$11,'Win8 Tablet Database'!$A:$FH,$A30,0))=0,"",VLOOKUP($G$11,'Win8 Tablet Database'!$A:$FH,$A30,0))</f>
        <v/>
      </c>
    </row>
    <row r="31" spans="1:7">
      <c r="A31" s="113">
        <v>22</v>
      </c>
      <c r="B31" s="673"/>
      <c r="C31" s="343" t="s">
        <v>1226</v>
      </c>
      <c r="D31" s="128" t="str">
        <f>IF(LEN(VLOOKUP($D$11,'Win8 Tablet Database'!$A:$FH,$A31,0))=0,"",VLOOKUP($D$11,'Win8 Tablet Database'!$A:$FH,$A31,0))</f>
        <v>Yes, through dongle</v>
      </c>
      <c r="E31" s="128" t="str">
        <f>IF(LEN(VLOOKUP($E$11,'Win8 Tablet Database'!$A:$FH,$A31,0))=0,"",VLOOKUP($E$11,'Win8 Tablet Database'!$A:$FH,$A31,0))</f>
        <v>No</v>
      </c>
      <c r="F31" s="128" t="str">
        <f>IF(LEN(VLOOKUP($F$11,'Win8 Tablet Database'!$A:$FH,$A31,0))=0,"",VLOOKUP($F$11,'Win8 Tablet Database'!$A:$FH,$A31,0))</f>
        <v>Yes, through DP to VGA cable</v>
      </c>
      <c r="G31" s="128" t="str">
        <f>IF(LEN(VLOOKUP($G$11,'Win8 Tablet Database'!$A:$FH,$A31,0))=0,"",VLOOKUP($G$11,'Win8 Tablet Database'!$A:$FH,$A31,0))</f>
        <v/>
      </c>
    </row>
    <row r="32" spans="1:7">
      <c r="A32" s="113">
        <v>23</v>
      </c>
      <c r="B32" s="666"/>
      <c r="C32" s="343" t="s">
        <v>3565</v>
      </c>
      <c r="D32" s="128" t="str">
        <f>IF(LEN(VLOOKUP($D$11,'Win8 Tablet Database'!$A:$FH,$A32,0))=0,"",VLOOKUP($D$11,'Win8 Tablet Database'!$A:$FH,$A32,0))</f>
        <v>No</v>
      </c>
      <c r="E32" s="128" t="str">
        <f>IF(LEN(VLOOKUP($E$11,'Win8 Tablet Database'!$A:$FH,$A32,0))=0,"",VLOOKUP($E$11,'Win8 Tablet Database'!$A:$FH,$A32,0))</f>
        <v>No</v>
      </c>
      <c r="F32" s="128" t="str">
        <f>IF(LEN(VLOOKUP($F$11,'Win8 Tablet Database'!$A:$FH,$A32,0))=0,"",VLOOKUP($F$11,'Win8 Tablet Database'!$A:$FH,$A32,0))</f>
        <v>Mini</v>
      </c>
      <c r="G32" s="128" t="str">
        <f>IF(LEN(VLOOKUP($G$11,'Win8 Tablet Database'!$A:$FH,$A32,0))=0,"",VLOOKUP($G$11,'Win8 Tablet Database'!$A:$FH,$A32,0))</f>
        <v/>
      </c>
    </row>
    <row r="33" spans="1:7" ht="12.75" customHeight="1">
      <c r="A33" s="113">
        <v>24</v>
      </c>
      <c r="B33" s="363"/>
      <c r="C33" s="343" t="s">
        <v>95</v>
      </c>
      <c r="D33" s="128" t="str">
        <f>IF(LEN(VLOOKUP($D$11,'Win8 Tablet Database'!$A:$FH,$A33,0))=0,"",VLOOKUP($D$11,'Win8 Tablet Database'!$A:$FH,$A33,0))</f>
        <v>Yes (mini)</v>
      </c>
      <c r="E33" s="128" t="str">
        <f>IF(LEN(VLOOKUP($E$11,'Win8 Tablet Database'!$A:$FH,$A33,0))=0,"",VLOOKUP($E$11,'Win8 Tablet Database'!$A:$FH,$A33,0))</f>
        <v>Mini</v>
      </c>
      <c r="F33" s="128" t="str">
        <f>IF(LEN(VLOOKUP($F$11,'Win8 Tablet Database'!$A:$FH,$A33,0))=0,"",VLOOKUP($F$11,'Win8 Tablet Database'!$A:$FH,$A33,0))</f>
        <v>No, but supported with DP-&gt;HDMI dongle</v>
      </c>
      <c r="G33" s="128" t="str">
        <f>IF(LEN(VLOOKUP($G$11,'Win8 Tablet Database'!$A:$FH,$A33,0))=0,"",VLOOKUP($G$11,'Win8 Tablet Database'!$A:$FH,$A33,0))</f>
        <v/>
      </c>
    </row>
    <row r="34" spans="1:7">
      <c r="A34" s="113">
        <v>25</v>
      </c>
      <c r="B34" s="666" t="s">
        <v>91</v>
      </c>
      <c r="C34" s="343" t="s">
        <v>93</v>
      </c>
      <c r="D34" s="128" t="str">
        <f>IF(LEN(VLOOKUP($D$11,'Win8 Tablet Database'!$A:$FH,$A34,0))=0,"",VLOOKUP($D$11,'Win8 Tablet Database'!$A:$FH,$A34,0))</f>
        <v>Yes</v>
      </c>
      <c r="E34" s="128" t="str">
        <f>IF(LEN(VLOOKUP($E$11,'Win8 Tablet Database'!$A:$FH,$A34,0))=0,"",VLOOKUP($E$11,'Win8 Tablet Database'!$A:$FH,$A34,0))</f>
        <v/>
      </c>
      <c r="F34" s="128" t="str">
        <f>IF(LEN(VLOOKUP($F$11,'Win8 Tablet Database'!$A:$FH,$A34,0))=0,"",VLOOKUP($F$11,'Win8 Tablet Database'!$A:$FH,$A34,0))</f>
        <v/>
      </c>
      <c r="G34" s="128" t="str">
        <f>IF(LEN(VLOOKUP($G$11,'Win8 Tablet Database'!$A:$FH,$A34,0))=0,"",VLOOKUP($G$11,'Win8 Tablet Database'!$A:$FH,$A34,0))</f>
        <v/>
      </c>
    </row>
    <row r="35" spans="1:7" ht="29.25" customHeight="1">
      <c r="A35" s="113">
        <v>26</v>
      </c>
      <c r="B35" s="667"/>
      <c r="C35" s="343" t="s">
        <v>145</v>
      </c>
      <c r="D35" s="128" t="str">
        <f>IF(LEN(VLOOKUP($D$11,'Win8 Tablet Database'!$A:$FH,$A35,0))=0,"",VLOOKUP($D$11,'Win8 Tablet Database'!$A:$FH,$A35,0))</f>
        <v>No</v>
      </c>
      <c r="E35" s="128" t="str">
        <f>IF(LEN(VLOOKUP($E$11,'Win8 Tablet Database'!$A:$FH,$A35,0))=0,"",VLOOKUP($E$11,'Win8 Tablet Database'!$A:$FH,$A35,0))</f>
        <v/>
      </c>
      <c r="F35" s="128" t="str">
        <f>IF(LEN(VLOOKUP($F$11,'Win8 Tablet Database'!$A:$FH,$A35,0))=0,"",VLOOKUP($F$11,'Win8 Tablet Database'!$A:$FH,$A35,0))</f>
        <v/>
      </c>
      <c r="G35" s="128" t="str">
        <f>IF(LEN(VLOOKUP($G$11,'Win8 Tablet Database'!$A:$FH,$A35,0))=0,"",VLOOKUP($G$11,'Win8 Tablet Database'!$A:$FH,$A35,0))</f>
        <v>Yes</v>
      </c>
    </row>
    <row r="36" spans="1:7">
      <c r="A36" s="113">
        <v>27</v>
      </c>
      <c r="B36" s="667"/>
      <c r="C36" s="343" t="s">
        <v>1227</v>
      </c>
      <c r="D36" s="128" t="str">
        <f>IF(LEN(VLOOKUP($D$11,'Win8 Tablet Database'!$A:$FH,$A36,0))=0,"",VLOOKUP($D$11,'Win8 Tablet Database'!$A:$FH,$A36,0))</f>
        <v/>
      </c>
      <c r="E36" s="128" t="str">
        <f>IF(LEN(VLOOKUP($E$11,'Win8 Tablet Database'!$A:$FH,$A36,0))=0,"",VLOOKUP($E$11,'Win8 Tablet Database'!$A:$FH,$A36,0))</f>
        <v/>
      </c>
      <c r="F36" s="128" t="str">
        <f>IF(LEN(VLOOKUP($F$11,'Win8 Tablet Database'!$A:$FH,$A36,0))=0,"",VLOOKUP($F$11,'Win8 Tablet Database'!$A:$FH,$A36,0))</f>
        <v/>
      </c>
      <c r="G36" s="128" t="str">
        <f>IF(LEN(VLOOKUP($G$11,'Win8 Tablet Database'!$A:$FH,$A36,0))=0,"",VLOOKUP($G$11,'Win8 Tablet Database'!$A:$FH,$A36,0))</f>
        <v/>
      </c>
    </row>
    <row r="37" spans="1:7">
      <c r="A37" s="113">
        <v>28</v>
      </c>
      <c r="B37" s="667"/>
      <c r="C37" s="343" t="s">
        <v>3310</v>
      </c>
      <c r="D37" s="128" t="str">
        <f>IF(LEN(VLOOKUP($D$11,'Win8 Tablet Database'!$A:$FH,$A37,0))=0,"",VLOOKUP($D$11,'Win8 Tablet Database'!$A:$FH,$A37,0))</f>
        <v>Yes (Firmware and Discrete options)</v>
      </c>
      <c r="E37" s="128" t="str">
        <f>IF(LEN(VLOOKUP($E$11,'Win8 Tablet Database'!$A:$FH,$A37,0))=0,"",VLOOKUP($E$11,'Win8 Tablet Database'!$A:$FH,$A37,0))</f>
        <v>Yes (Discrete?)</v>
      </c>
      <c r="F37" s="128" t="str">
        <f>IF(LEN(VLOOKUP($F$11,'Win8 Tablet Database'!$A:$FH,$A37,0))=0,"",VLOOKUP($F$11,'Win8 Tablet Database'!$A:$FH,$A37,0))</f>
        <v>Yes (Firmware?)</v>
      </c>
      <c r="G37" s="128" t="str">
        <f>IF(LEN(VLOOKUP($G$11,'Win8 Tablet Database'!$A:$FH,$A37,0))=0,"",VLOOKUP($G$11,'Win8 Tablet Database'!$A:$FH,$A37,0))</f>
        <v>Yes</v>
      </c>
    </row>
    <row r="38" spans="1:7" ht="33.75" customHeight="1">
      <c r="A38" s="113">
        <v>29</v>
      </c>
      <c r="B38" s="668"/>
      <c r="C38" s="343" t="s">
        <v>1228</v>
      </c>
      <c r="D38" s="128" t="str">
        <f>IF(LEN(VLOOKUP($D$11,'Win8 Tablet Database'!$A:$FH,$A38,0))=0,"",VLOOKUP($D$11,'Win8 Tablet Database'!$A:$FH,$A38,0))</f>
        <v>Device, SD, &amp; USB</v>
      </c>
      <c r="E38" s="128" t="str">
        <f>IF(LEN(VLOOKUP($E$11,'Win8 Tablet Database'!$A:$FH,$A38,0))=0,"",VLOOKUP($E$11,'Win8 Tablet Database'!$A:$FH,$A38,0))</f>
        <v/>
      </c>
      <c r="F38" s="128" t="str">
        <f>IF(LEN(VLOOKUP($F$11,'Win8 Tablet Database'!$A:$FH,$A38,0))=0,"",VLOOKUP($F$11,'Win8 Tablet Database'!$A:$FH,$A38,0))</f>
        <v/>
      </c>
      <c r="G38" s="128" t="str">
        <f>IF(LEN(VLOOKUP($G$11,'Win8 Tablet Database'!$A:$FH,$A38,0))=0,"",VLOOKUP($G$11,'Win8 Tablet Database'!$A:$FH,$A38,0))</f>
        <v/>
      </c>
    </row>
    <row r="39" spans="1:7" ht="21.75" customHeight="1">
      <c r="A39" s="113">
        <v>30</v>
      </c>
      <c r="B39" s="727" t="s">
        <v>3566</v>
      </c>
      <c r="C39" s="343" t="s">
        <v>99</v>
      </c>
      <c r="D39" s="128" t="str">
        <f>IF(LEN(VLOOKUP($D$11,'Win8 Tablet Database'!$A:$FH,$A39,0))=0,"",VLOOKUP($D$11,'Win8 Tablet Database'!$A:$FH,$A39,0))</f>
        <v>Lenovo Innovation SW</v>
      </c>
      <c r="E39" s="128" t="str">
        <f>IF(LEN(VLOOKUP($E$11,'Win8 Tablet Database'!$A:$FH,$A39,0))=0,"",VLOOKUP($E$11,'Win8 Tablet Database'!$A:$FH,$A39,0))</f>
        <v/>
      </c>
      <c r="F39" s="128" t="str">
        <f>IF(LEN(VLOOKUP($F$11,'Win8 Tablet Database'!$A:$FH,$A39,0))=0,"",VLOOKUP($F$11,'Win8 Tablet Database'!$A:$FH,$A39,0))</f>
        <v/>
      </c>
      <c r="G39" s="128" t="str">
        <f>IF(LEN(VLOOKUP($G$11,'Win8 Tablet Database'!$A:$FH,$A39,0))=0,"",VLOOKUP($G$11,'Win8 Tablet Database'!$A:$FH,$A39,0))</f>
        <v/>
      </c>
    </row>
    <row r="40" spans="1:7" ht="47.25" customHeight="1">
      <c r="A40" s="113">
        <v>31</v>
      </c>
      <c r="B40" s="728"/>
      <c r="C40" s="343" t="s">
        <v>1229</v>
      </c>
      <c r="D40" s="128" t="str">
        <f>IF(LEN(VLOOKUP($D$11,'Win8 Tablet Database'!$A:$FH,$A40,0))=0,"",VLOOKUP($D$11,'Win8 Tablet Database'!$A:$FH,$A40,0))</f>
        <v>BT Keyboard with pointing device; Dock with full ports</v>
      </c>
      <c r="E40" s="128" t="str">
        <f>IF(LEN(VLOOKUP($E$11,'Win8 Tablet Database'!$A:$FH,$A40,0))=0,"",VLOOKUP($E$11,'Win8 Tablet Database'!$A:$FH,$A40,0))</f>
        <v>Touch Cover (touch kbd)
Type Cover (mech kbd)
No docking mentioned</v>
      </c>
      <c r="F40" s="128" t="str">
        <f>IF(LEN(VLOOKUP($F$11,'Win8 Tablet Database'!$A:$FH,$A40,0))=0,"",VLOOKUP($F$11,'Win8 Tablet Database'!$A:$FH,$A40,0))</f>
        <v>Touch Cover (touch kbd)
Type Cover (mech kbd)
No docking mentioned</v>
      </c>
      <c r="G40" s="128" t="str">
        <f>IF(LEN(VLOOKUP($G$11,'Win8 Tablet Database'!$A:$FH,$A40,0))=0,"",VLOOKUP($G$11,'Win8 Tablet Database'!$A:$FH,$A40,0))</f>
        <v/>
      </c>
    </row>
    <row r="41" spans="1:7" ht="25.5">
      <c r="A41" s="113">
        <v>32</v>
      </c>
      <c r="B41" s="666" t="s">
        <v>1386</v>
      </c>
      <c r="C41" s="343" t="s">
        <v>136</v>
      </c>
      <c r="D41" s="128" t="str">
        <f>IF(LEN(VLOOKUP($D$11,'Win8 Tablet Database'!$A:$FH,$A41,0))=0,"",VLOOKUP($D$11,'Win8 Tablet Database'!$A:$FH,$A41,0))</f>
        <v>Recycled and recyclable packaging;
Bulk packaging option</v>
      </c>
      <c r="E41" s="128" t="str">
        <f>IF(LEN(VLOOKUP($E$11,'Win8 Tablet Database'!$A:$FH,$A41,0))=0,"",VLOOKUP($E$11,'Win8 Tablet Database'!$A:$FH,$A41,0))</f>
        <v/>
      </c>
      <c r="F41" s="128" t="str">
        <f>IF(LEN(VLOOKUP($F$11,'Win8 Tablet Database'!$A:$FH,$A41,0))=0,"",VLOOKUP($F$11,'Win8 Tablet Database'!$A:$FH,$A41,0))</f>
        <v/>
      </c>
      <c r="G41" s="128" t="str">
        <f>IF(LEN(VLOOKUP($G$11,'Win8 Tablet Database'!$A:$FH,$A41,0))=0,"",VLOOKUP($G$11,'Win8 Tablet Database'!$A:$FH,$A41,0))</f>
        <v/>
      </c>
    </row>
    <row r="42" spans="1:7" ht="51">
      <c r="A42" s="113">
        <v>33</v>
      </c>
      <c r="B42" s="668"/>
      <c r="C42" s="343" t="s">
        <v>137</v>
      </c>
      <c r="D42" s="128" t="str">
        <f>IF(LEN(VLOOKUP($D$11,'Win8 Tablet Database'!$A:$FH,$A42,0))=0,"",VLOOKUP($D$11,'Win8 Tablet Database'!$A:$FH,$A42,0))</f>
        <v>Energy Star
GreenGuard
EPEAT Gold
UL Env Gold</v>
      </c>
      <c r="E42" s="128" t="str">
        <f>IF(LEN(VLOOKUP($E$11,'Win8 Tablet Database'!$A:$FH,$A42,0))=0,"",VLOOKUP($E$11,'Win8 Tablet Database'!$A:$FH,$A42,0))</f>
        <v/>
      </c>
      <c r="F42" s="128" t="str">
        <f>IF(LEN(VLOOKUP($F$11,'Win8 Tablet Database'!$A:$FH,$A42,0))=0,"",VLOOKUP($F$11,'Win8 Tablet Database'!$A:$FH,$A42,0))</f>
        <v/>
      </c>
      <c r="G42" s="128" t="str">
        <f>IF(LEN(VLOOKUP($G$11,'Win8 Tablet Database'!$A:$FH,$A42,0))=0,"",VLOOKUP($G$11,'Win8 Tablet Database'!$A:$FH,$A42,0))</f>
        <v/>
      </c>
    </row>
    <row r="43" spans="1:7" ht="18.75" customHeight="1">
      <c r="A43" s="113">
        <v>34</v>
      </c>
      <c r="B43" s="362"/>
      <c r="C43" s="343" t="s">
        <v>147</v>
      </c>
      <c r="D43" s="128" t="str">
        <f>IF(LEN(VLOOKUP($D$11,'Win8 Tablet Database'!$A:$FH,$A43,0))=0,"",VLOOKUP($D$11,'Win8 Tablet Database'!$A:$FH,$A43,0))</f>
        <v>v4.0</v>
      </c>
      <c r="E43" s="128" t="str">
        <f>IF(LEN(VLOOKUP($E$11,'Win8 Tablet Database'!$A:$FH,$A43,0))=0,"",VLOOKUP($E$11,'Win8 Tablet Database'!$A:$FH,$A43,0))</f>
        <v>v4.0</v>
      </c>
      <c r="F43" s="128" t="str">
        <f>IF(LEN(VLOOKUP($F$11,'Win8 Tablet Database'!$A:$FH,$A43,0))=0,"",VLOOKUP($F$11,'Win8 Tablet Database'!$A:$FH,$A43,0))</f>
        <v>v4.0</v>
      </c>
      <c r="G43" s="128" t="str">
        <f>IF(LEN(VLOOKUP($G$11,'Win8 Tablet Database'!$A:$FH,$A43,0))=0,"",VLOOKUP($G$11,'Win8 Tablet Database'!$A:$FH,$A43,0))</f>
        <v/>
      </c>
    </row>
    <row r="44" spans="1:7" ht="33.75" customHeight="1">
      <c r="A44" s="113">
        <v>35</v>
      </c>
      <c r="B44" s="341" t="s">
        <v>143</v>
      </c>
      <c r="C44" s="343" t="s">
        <v>130</v>
      </c>
      <c r="D44" s="128" t="str">
        <f>IF(LEN(VLOOKUP($D$11,'Win8 Tablet Database'!$A:$FH,$A44,0))=0,"",VLOOKUP($D$11,'Win8 Tablet Database'!$A:$FH,$A44,0))</f>
        <v>802.11 a/b/g/n</v>
      </c>
      <c r="E44" s="128" t="str">
        <f>IF(LEN(VLOOKUP($E$11,'Win8 Tablet Database'!$A:$FH,$A44,0))=0,"",VLOOKUP($E$11,'Win8 Tablet Database'!$A:$FH,$A44,0))</f>
        <v>802.11 a/b/g/n</v>
      </c>
      <c r="F44" s="128" t="str">
        <f>IF(LEN(VLOOKUP($F$11,'Win8 Tablet Database'!$A:$FH,$A44,0))=0,"",VLOOKUP($F$11,'Win8 Tablet Database'!$A:$FH,$A44,0))</f>
        <v>802.11 a/b/g/n</v>
      </c>
      <c r="G44" s="128" t="str">
        <f>IF(LEN(VLOOKUP($G$11,'Win8 Tablet Database'!$A:$FH,$A44,0))=0,"",VLOOKUP($G$11,'Win8 Tablet Database'!$A:$FH,$A44,0))</f>
        <v/>
      </c>
    </row>
    <row r="45" spans="1:7" s="118" customFormat="1">
      <c r="A45" s="113">
        <v>36</v>
      </c>
      <c r="B45" s="362"/>
      <c r="C45" s="343" t="s">
        <v>148</v>
      </c>
      <c r="D45" s="128" t="str">
        <f>IF(LEN(VLOOKUP($D$11,'Win8 Tablet Database'!$A:$FH,$A45,0))=0,"",VLOOKUP($D$11,'Win8 Tablet Database'!$A:$FH,$A45,0))</f>
        <v>3G/4G LTE</v>
      </c>
      <c r="E45" s="128" t="str">
        <f>IF(LEN(VLOOKUP($E$11,'Win8 Tablet Database'!$A:$FH,$A45,0))=0,"",VLOOKUP($E$11,'Win8 Tablet Database'!$A:$FH,$A45,0))</f>
        <v>None</v>
      </c>
      <c r="F45" s="128" t="str">
        <f>IF(LEN(VLOOKUP($F$11,'Win8 Tablet Database'!$A:$FH,$A45,0))=0,"",VLOOKUP($F$11,'Win8 Tablet Database'!$A:$FH,$A45,0))</f>
        <v>None</v>
      </c>
      <c r="G45" s="128" t="str">
        <f>IF(LEN(VLOOKUP($G$11,'Win8 Tablet Database'!$A:$FH,$A45,0))=0,"",VLOOKUP($G$11,'Win8 Tablet Database'!$A:$FH,$A45,0))</f>
        <v>Yes</v>
      </c>
    </row>
    <row r="46" spans="1:7" s="118" customFormat="1">
      <c r="A46" s="113">
        <v>37</v>
      </c>
      <c r="B46" s="363"/>
      <c r="C46" s="343" t="s">
        <v>3311</v>
      </c>
      <c r="D46" s="128" t="str">
        <f>IF(LEN(VLOOKUP($D$11,'Win8 Tablet Database'!$A:$FH,$A46,0))=0,"",VLOOKUP($D$11,'Win8 Tablet Database'!$A:$FH,$A46,0))</f>
        <v>Yes</v>
      </c>
      <c r="E46" s="128" t="str">
        <f>IF(LEN(VLOOKUP($E$11,'Win8 Tablet Database'!$A:$FH,$A46,0))=0,"",VLOOKUP($E$11,'Win8 Tablet Database'!$A:$FH,$A46,0))</f>
        <v>No</v>
      </c>
      <c r="F46" s="128" t="str">
        <f>IF(LEN(VLOOKUP($F$11,'Win8 Tablet Database'!$A:$FH,$A46,0))=0,"",VLOOKUP($F$11,'Win8 Tablet Database'!$A:$FH,$A46,0))</f>
        <v>No</v>
      </c>
      <c r="G46" s="128" t="str">
        <f>IF(LEN(VLOOKUP($G$11,'Win8 Tablet Database'!$A:$FH,$A46,0))=0,"",VLOOKUP($G$11,'Win8 Tablet Database'!$A:$FH,$A46,0))</f>
        <v/>
      </c>
    </row>
    <row r="47" spans="1:7">
      <c r="A47" s="375">
        <v>38</v>
      </c>
      <c r="B47" s="724" t="s">
        <v>144</v>
      </c>
      <c r="C47" s="343" t="s">
        <v>1230</v>
      </c>
      <c r="D47" s="128" t="str">
        <f>IF(LEN(VLOOKUP($D$11,'Win8 Tablet Database'!$A:$FH,$A47,0))=0,"",VLOOKUP($D$11,'Win8 Tablet Database'!$A:$FH,$A47,0))</f>
        <v>Touch/ Pressure Sensitive Pen</v>
      </c>
      <c r="E47" s="128" t="str">
        <f>IF(LEN(VLOOKUP($E$11,'Win8 Tablet Database'!$A:$FH,$A47,0))=0,"",VLOOKUP($E$11,'Win8 Tablet Database'!$A:$FH,$A47,0))</f>
        <v>Touch only</v>
      </c>
      <c r="F47" s="128" t="str">
        <f>IF(LEN(VLOOKUP($F$11,'Win8 Tablet Database'!$A:$FH,$A47,0))=0,"",VLOOKUP($F$11,'Win8 Tablet Database'!$A:$FH,$A47,0))</f>
        <v>Touch/ Pressure Sensitive Pen</v>
      </c>
      <c r="G47" s="128" t="str">
        <f>IF(LEN(VLOOKUP($G$11,'Win8 Tablet Database'!$A:$FH,$A47,0))=0,"",VLOOKUP($G$11,'Win8 Tablet Database'!$A:$FH,$A47,0))</f>
        <v>Touch/ Pressure Sensitive Pen</v>
      </c>
    </row>
    <row r="48" spans="1:7" ht="25.5">
      <c r="A48" s="375">
        <v>39</v>
      </c>
      <c r="B48" s="725"/>
      <c r="C48" s="343" t="s">
        <v>1231</v>
      </c>
      <c r="D48" s="128" t="str">
        <f>IF(LEN(VLOOKUP($D$11,'Win8 Tablet Database'!$A:$FH,$A48,0))=0,"",VLOOKUP($D$11,'Win8 Tablet Database'!$A:$FH,$A48,0))</f>
        <v>10 finger multitouch,
Wacom Pen - ???DPI, 1024 pressure levels</v>
      </c>
      <c r="E48" s="128" t="str">
        <f>IF(LEN(VLOOKUP($E$11,'Win8 Tablet Database'!$A:$FH,$A48,0))=0,"",VLOOKUP($E$11,'Win8 Tablet Database'!$A:$FH,$A48,0))</f>
        <v>5 finger multitouch</v>
      </c>
      <c r="F48" s="128" t="str">
        <f>IF(LEN(VLOOKUP($F$11,'Win8 Tablet Database'!$A:$FH,$A48,0))=0,"",VLOOKUP($F$11,'Win8 Tablet Database'!$A:$FH,$A48,0))</f>
        <v>10 finger multitouch</v>
      </c>
      <c r="G48" s="128" t="str">
        <f>IF(LEN(VLOOKUP($G$11,'Win8 Tablet Database'!$A:$FH,$A48,0))=0,"",VLOOKUP($G$11,'Win8 Tablet Database'!$A:$FH,$A48,0))</f>
        <v>Wacom pen</v>
      </c>
    </row>
    <row r="49" spans="1:7" ht="25.5">
      <c r="A49" s="375">
        <v>40</v>
      </c>
      <c r="B49" s="725"/>
      <c r="C49" s="343" t="s">
        <v>1232</v>
      </c>
      <c r="D49" s="128" t="str">
        <f>IF(LEN(VLOOKUP($D$11,'Win8 Tablet Database'!$A:$FH,$A49,0))=0,"",VLOOKUP($D$11,'Win8 Tablet Database'!$A:$FH,$A49,0))</f>
        <v>MG Frame
ABS Cover</v>
      </c>
      <c r="E49" s="128" t="str">
        <f>IF(LEN(VLOOKUP($E$11,'Win8 Tablet Database'!$A:$FH,$A49,0))=0,"",VLOOKUP($E$11,'Win8 Tablet Database'!$A:$FH,$A49,0))</f>
        <v>Vapor MG
(PVD finish)</v>
      </c>
      <c r="F49" s="128" t="str">
        <f>IF(LEN(VLOOKUP($F$11,'Win8 Tablet Database'!$A:$FH,$A49,0))=0,"",VLOOKUP($F$11,'Win8 Tablet Database'!$A:$FH,$A49,0))</f>
        <v>Vapor MG
(PVD finish)</v>
      </c>
      <c r="G49" s="128" t="str">
        <f>IF(LEN(VLOOKUP($G$11,'Win8 Tablet Database'!$A:$FH,$A49,0))=0,"",VLOOKUP($G$11,'Win8 Tablet Database'!$A:$FH,$A49,0))</f>
        <v/>
      </c>
    </row>
    <row r="50" spans="1:7">
      <c r="A50" s="375">
        <v>41</v>
      </c>
      <c r="B50" s="725"/>
      <c r="C50" s="343" t="s">
        <v>142</v>
      </c>
      <c r="D50" s="128" t="str">
        <f>IF(LEN(VLOOKUP($D$11,'Win8 Tablet Database'!$A:$FH,$A50,0))=0,"",VLOOKUP($D$11,'Win8 Tablet Database'!$A:$FH,$A50,0))</f>
        <v>TBD</v>
      </c>
      <c r="E50" s="128" t="str">
        <f>IF(LEN(VLOOKUP($E$11,'Win8 Tablet Database'!$A:$FH,$A50,0))=0,"",VLOOKUP($E$11,'Win8 Tablet Database'!$A:$FH,$A50,0))</f>
        <v/>
      </c>
      <c r="F50" s="128" t="str">
        <f>IF(LEN(VLOOKUP($F$11,'Win8 Tablet Database'!$A:$FH,$A50,0))=0,"",VLOOKUP($F$11,'Win8 Tablet Database'!$A:$FH,$A50,0))</f>
        <v/>
      </c>
      <c r="G50" s="128" t="str">
        <f>IF(LEN(VLOOKUP($G$11,'Win8 Tablet Database'!$A:$FH,$A50,0))=0,"",VLOOKUP($G$11,'Win8 Tablet Database'!$A:$FH,$A50,0))</f>
        <v/>
      </c>
    </row>
    <row r="51" spans="1:7" ht="38.25">
      <c r="A51" s="375">
        <v>42</v>
      </c>
      <c r="B51" s="725"/>
      <c r="C51" s="343" t="s">
        <v>1233</v>
      </c>
      <c r="D51" s="128" t="str">
        <f>IF(LEN(VLOOKUP($D$11,'Win8 Tablet Database'!$A:$FH,$A51,0))=0,"",VLOOKUP($D$11,'Win8 Tablet Database'!$A:$FH,$A51,0))</f>
        <v>2MP Front
8MP Back</v>
      </c>
      <c r="E51" s="128" t="str">
        <f>IF(LEN(VLOOKUP($E$11,'Win8 Tablet Database'!$A:$FH,$A51,0))=0,"",VLOOKUP($E$11,'Win8 Tablet Database'!$A:$FH,$A51,0))</f>
        <v/>
      </c>
      <c r="F51" s="128" t="str">
        <f>IF(LEN(VLOOKUP($F$11,'Win8 Tablet Database'!$A:$FH,$A51,0))=0,"",VLOOKUP($F$11,'Win8 Tablet Database'!$A:$FH,$A51,0))</f>
        <v>1MP Front
1MP Back
(both 720p)</v>
      </c>
      <c r="G51" s="128" t="str">
        <f>IF(LEN(VLOOKUP($G$11,'Win8 Tablet Database'!$A:$FH,$A51,0))=0,"",VLOOKUP($G$11,'Win8 Tablet Database'!$A:$FH,$A51,0))</f>
        <v>2MP Front
8MP Back</v>
      </c>
    </row>
    <row r="52" spans="1:7" ht="33.75" customHeight="1">
      <c r="A52" s="375">
        <v>43</v>
      </c>
      <c r="B52" s="725"/>
      <c r="C52" s="343" t="s">
        <v>138</v>
      </c>
      <c r="D52" s="128" t="str">
        <f>IF(LEN(VLOOKUP($D$11,'Win8 Tablet Database'!$A:$FH,$A52,0))=0,"",VLOOKUP($D$11,'Win8 Tablet Database'!$A:$FH,$A52,0))</f>
        <v>Stereo Noise Cancelling</v>
      </c>
      <c r="E52" s="128" t="str">
        <f>IF(LEN(VLOOKUP($E$11,'Win8 Tablet Database'!$A:$FH,$A52,0))=0,"",VLOOKUP($E$11,'Win8 Tablet Database'!$A:$FH,$A52,0))</f>
        <v>Appears to be Stereo, located on top edge</v>
      </c>
      <c r="F52" s="128" t="str">
        <f>IF(LEN(VLOOKUP($F$11,'Win8 Tablet Database'!$A:$FH,$A52,0))=0,"",VLOOKUP($F$11,'Win8 Tablet Database'!$A:$FH,$A52,0))</f>
        <v>Appears to be Stereo, located on top edge</v>
      </c>
      <c r="G52" s="128" t="str">
        <f>IF(LEN(VLOOKUP($G$11,'Win8 Tablet Database'!$A:$FH,$A52,0))=0,"",VLOOKUP($G$11,'Win8 Tablet Database'!$A:$FH,$A52,0))</f>
        <v/>
      </c>
    </row>
    <row r="53" spans="1:7">
      <c r="A53" s="375">
        <v>44</v>
      </c>
      <c r="B53" s="725"/>
      <c r="C53" s="343" t="s">
        <v>132</v>
      </c>
      <c r="D53" s="128" t="str">
        <f>IF(LEN(VLOOKUP($D$11,'Win8 Tablet Database'!$A:$FH,$A53,0))=0,"",VLOOKUP($D$11,'Win8 Tablet Database'!$A:$FH,$A53,0))</f>
        <v>Stereo</v>
      </c>
      <c r="E53" s="128" t="str">
        <f>IF(LEN(VLOOKUP($E$11,'Win8 Tablet Database'!$A:$FH,$A53,0))=0,"",VLOOKUP($E$11,'Win8 Tablet Database'!$A:$FH,$A53,0))</f>
        <v>Stereo</v>
      </c>
      <c r="F53" s="128" t="str">
        <f>IF(LEN(VLOOKUP($F$11,'Win8 Tablet Database'!$A:$FH,$A53,0))=0,"",VLOOKUP($F$11,'Win8 Tablet Database'!$A:$FH,$A53,0))</f>
        <v>Stereo</v>
      </c>
      <c r="G53" s="128" t="str">
        <f>IF(LEN(VLOOKUP($G$11,'Win8 Tablet Database'!$A:$FH,$A53,0))=0,"",VLOOKUP($G$11,'Win8 Tablet Database'!$A:$FH,$A53,0))</f>
        <v>Stereo</v>
      </c>
    </row>
    <row r="54" spans="1:7">
      <c r="A54" s="375">
        <v>45</v>
      </c>
      <c r="B54" s="725"/>
      <c r="C54" s="343"/>
      <c r="D54" s="128" t="str">
        <f>IF(LEN(VLOOKUP($D$11,'Win8 Tablet Database'!$A:$FH,$A54,0))=0,"",VLOOKUP($D$11,'Win8 Tablet Database'!$A:$FH,$A54,0))</f>
        <v/>
      </c>
      <c r="E54" s="128" t="str">
        <f>IF(LEN(VLOOKUP($E$11,'Win8 Tablet Database'!$A:$FH,$A54,0))=0,"",VLOOKUP($E$11,'Win8 Tablet Database'!$A:$FH,$A54,0))</f>
        <v/>
      </c>
      <c r="F54" s="128" t="str">
        <f>IF(LEN(VLOOKUP($F$11,'Win8 Tablet Database'!$A:$FH,$A54,0))=0,"",VLOOKUP($F$11,'Win8 Tablet Database'!$A:$FH,$A54,0))</f>
        <v/>
      </c>
      <c r="G54" s="128" t="str">
        <f>IF(LEN(VLOOKUP($G$11,'Win8 Tablet Database'!$A:$FH,$A54,0))=0,"",VLOOKUP($G$11,'Win8 Tablet Database'!$A:$FH,$A54,0))</f>
        <v/>
      </c>
    </row>
    <row r="55" spans="1:7">
      <c r="A55" s="375">
        <v>46</v>
      </c>
      <c r="B55" s="725"/>
      <c r="C55" s="343" t="s">
        <v>1268</v>
      </c>
      <c r="D55" s="128" t="str">
        <f>IF(LEN(VLOOKUP($D$11,'Win8 Tablet Database'!$A:$FH,$A55,0))=0,"",VLOOKUP($D$11,'Win8 Tablet Database'!$A:$FH,$A55,0))</f>
        <v>Lenovo Innovation SW</v>
      </c>
      <c r="E55" s="128" t="str">
        <f>IF(LEN(VLOOKUP($E$11,'Win8 Tablet Database'!$A:$FH,$A55,0))=0,"",VLOOKUP($E$11,'Win8 Tablet Database'!$A:$FH,$A55,0))</f>
        <v>Office 2013 RT</v>
      </c>
      <c r="F55" s="128" t="str">
        <f>IF(LEN(VLOOKUP($F$11,'Win8 Tablet Database'!$A:$FH,$A55,0))=0,"",VLOOKUP($F$11,'Win8 Tablet Database'!$A:$FH,$A55,0))</f>
        <v/>
      </c>
      <c r="G55" s="128" t="str">
        <f>IF(LEN(VLOOKUP($G$11,'Win8 Tablet Database'!$A:$FH,$A55,0))=0,"",VLOOKUP($G$11,'Win8 Tablet Database'!$A:$FH,$A55,0))</f>
        <v/>
      </c>
    </row>
    <row r="56" spans="1:7" ht="102.75" customHeight="1">
      <c r="A56" s="375">
        <v>47</v>
      </c>
      <c r="B56" s="725"/>
      <c r="C56" s="343" t="s">
        <v>3357</v>
      </c>
      <c r="D56" s="128" t="str">
        <f>IF(LEN(VLOOKUP($D$11,'Win8 Tablet Database'!$A:$FH,$A56,0))=0,"",VLOOKUP($D$11,'Win8 Tablet Database'!$A:$FH,$A56,0))</f>
        <v>Note : Win 8 Pro Tablets will have full app compatibility with legacy Windows apps and can join domains.   Win RT tablets cannot</v>
      </c>
      <c r="E56" s="128" t="str">
        <f>IF(LEN(VLOOKUP($E$11,'Win8 Tablet Database'!$A:$FH,$A56,0))=0,"",VLOOKUP($E$11,'Win8 Tablet Database'!$A:$FH,$A56,0))</f>
        <v/>
      </c>
      <c r="F56" s="128" t="str">
        <f>IF(LEN(VLOOKUP($F$11,'Win8 Tablet Database'!$A:$FH,$A56,0))=0,"",VLOOKUP($F$11,'Win8 Tablet Database'!$A:$FH,$A56,0))</f>
        <v/>
      </c>
      <c r="G56" s="128" t="str">
        <f>IF(LEN(VLOOKUP($G$11,'Win8 Tablet Database'!$A:$FH,$A56,0))=0,"",VLOOKUP($G$11,'Win8 Tablet Database'!$A:$FH,$A56,0))</f>
        <v/>
      </c>
    </row>
    <row r="57" spans="1:7" ht="30" customHeight="1">
      <c r="A57" s="375">
        <v>48</v>
      </c>
      <c r="B57" s="725"/>
      <c r="C57" s="343" t="s">
        <v>1236</v>
      </c>
      <c r="D57" s="128" t="str">
        <f>IF(LEN(VLOOKUP($D$11,'Win8 Tablet Database'!$A:$FH,$A57,0))=0,"",VLOOKUP($D$11,'Win8 Tablet Database'!$A:$FH,$A57,0))</f>
        <v/>
      </c>
      <c r="E57" s="128" t="str">
        <f>IF(LEN(VLOOKUP($E$11,'Win8 Tablet Database'!$A:$FH,$A57,0))=0,"",VLOOKUP($E$11,'Win8 Tablet Database'!$A:$FH,$A57,0))</f>
        <v/>
      </c>
      <c r="F57" s="128" t="str">
        <f>IF(LEN(VLOOKUP($F$11,'Win8 Tablet Database'!$A:$FH,$A57,0))=0,"",VLOOKUP($F$11,'Win8 Tablet Database'!$A:$FH,$A57,0))</f>
        <v/>
      </c>
      <c r="G57" s="128" t="str">
        <f>IF(LEN(VLOOKUP($G$11,'Win8 Tablet Database'!$A:$FH,$A57,0))=0,"",VLOOKUP($G$11,'Win8 Tablet Database'!$A:$FH,$A57,0))</f>
        <v/>
      </c>
    </row>
    <row r="58" spans="1:7" ht="30" customHeight="1">
      <c r="A58" s="375">
        <v>49</v>
      </c>
      <c r="B58" s="725"/>
      <c r="C58" s="343" t="s">
        <v>3364</v>
      </c>
      <c r="D58" s="128" t="str">
        <f>IF(LEN(VLOOKUP($D$11,'Win8 Tablet Database'!$A:$FH,$A58,0))=0,"",VLOOKUP($D$11,'Win8 Tablet Database'!$A:$FH,$A58,0))</f>
        <v>Yes (w/some exceptions;no BR, AR)</v>
      </c>
      <c r="E58" s="128" t="str">
        <f>IF(LEN(VLOOKUP($E$11,'Win8 Tablet Database'!$A:$FH,$A58,0))=0,"",VLOOKUP($E$11,'Win8 Tablet Database'!$A:$FH,$A58,0))</f>
        <v/>
      </c>
      <c r="F58" s="128" t="str">
        <f>IF(LEN(VLOOKUP($F$11,'Win8 Tablet Database'!$A:$FH,$A58,0))=0,"",VLOOKUP($F$11,'Win8 Tablet Database'!$A:$FH,$A58,0))</f>
        <v/>
      </c>
      <c r="G58" s="128" t="str">
        <f>IF(LEN(VLOOKUP($G$11,'Win8 Tablet Database'!$A:$FH,$A58,0))=0,"",VLOOKUP($G$11,'Win8 Tablet Database'!$A:$FH,$A58,0))</f>
        <v/>
      </c>
    </row>
    <row r="59" spans="1:7" ht="90" customHeight="1">
      <c r="A59" s="375">
        <v>50</v>
      </c>
      <c r="B59" s="725"/>
      <c r="C59" s="343" t="s">
        <v>3365</v>
      </c>
      <c r="D59" s="128" t="str">
        <f>IF(LEN(VLOOKUP($D$11,'Win8 Tablet Database'!$A:$FH,$A59,0))=0,"",VLOOKUP($D$11,'Win8 Tablet Database'!$A:$FH,$A59,0))</f>
        <v>Base:
1 year Depot / 1 year On-site
Upgrade:
System ????????????
Sealed Battery Warranty
Accidental Damage Protection</v>
      </c>
      <c r="E59" s="128" t="str">
        <f>IF(LEN(VLOOKUP($E$11,'Win8 Tablet Database'!$A:$FH,$A59,0))=0,"",VLOOKUP($E$11,'Win8 Tablet Database'!$A:$FH,$A59,0))</f>
        <v/>
      </c>
      <c r="F59" s="128" t="str">
        <f>IF(LEN(VLOOKUP($F$11,'Win8 Tablet Database'!$A:$FH,$A59,0))=0,"",VLOOKUP($F$11,'Win8 Tablet Database'!$A:$FH,$A59,0))</f>
        <v/>
      </c>
      <c r="G59" s="128" t="str">
        <f>IF(LEN(VLOOKUP($G$11,'Win8 Tablet Database'!$A:$FH,$A59,0))=0,"",VLOOKUP($G$11,'Win8 Tablet Database'!$A:$FH,$A59,0))</f>
        <v/>
      </c>
    </row>
    <row r="60" spans="1:7" ht="54.75" customHeight="1">
      <c r="A60" s="375">
        <v>51</v>
      </c>
      <c r="B60" s="726"/>
      <c r="C60" s="343" t="s">
        <v>144</v>
      </c>
      <c r="D60" s="128" t="str">
        <f>IF(LEN(VLOOKUP($D$11,'Win8 Tablet Database'!$A:$FH,$A60,0))=0,"",VLOOKUP($D$11,'Win8 Tablet Database'!$A:$FH,$A60,0))</f>
        <v>Foldable Origami cover
Rugged Case w/Strap
10 Unit Charger Option</v>
      </c>
      <c r="E60" s="128" t="str">
        <f>IF(LEN(VLOOKUP($E$11,'Win8 Tablet Database'!$A:$FH,$A60,0))=0,"",VLOOKUP($E$11,'Win8 Tablet Database'!$A:$FH,$A60,0))</f>
        <v>Built in Kickstand, magnetic dock/charging port</v>
      </c>
      <c r="F60" s="128" t="str">
        <f>IF(LEN(VLOOKUP($F$11,'Win8 Tablet Database'!$A:$FH,$A60,0))=0,"",VLOOKUP($F$11,'Win8 Tablet Database'!$A:$FH,$A60,0))</f>
        <v>Built in Kickstand, magnetic dock/charging port</v>
      </c>
      <c r="G60" s="128" t="str">
        <f>IF(LEN(VLOOKUP($G$11,'Win8 Tablet Database'!$A:$FH,$A60,0))=0,"",VLOOKUP($G$11,'Win8 Tablet Database'!$A:$FH,$A60,0))</f>
        <v>Mentions integrated smart card reader</v>
      </c>
    </row>
    <row r="61" spans="1:7" s="118" customFormat="1" ht="96.75" customHeight="1">
      <c r="A61" s="113">
        <v>52</v>
      </c>
      <c r="B61" s="666" t="s">
        <v>123</v>
      </c>
      <c r="C61" s="343" t="s">
        <v>151</v>
      </c>
      <c r="D61" s="128" t="str">
        <f>IF(LEN(VLOOKUP($D$11,'Win8 Tablet Database'!$A:$FH,$A61,0))=0,"",VLOOKUP($D$11,'Win8 Tablet Database'!$A:$FH,$A61,0))</f>
        <v>Lenovo advantages in services will likely be Global Models, Imaging and Deployment, ADP, Warranty Upgrades, Sealed Battery Warranty, Asset Tagging, Priority Tech Support with SLA.</v>
      </c>
      <c r="E61" s="128" t="str">
        <f>IF(LEN(VLOOKUP($E$11,'Win8 Tablet Database'!$A:$FH,$A61,0))=0,"",VLOOKUP($E$11,'Win8 Tablet Database'!$A:$FH,$A61,0))</f>
        <v>RT Tablets do not have Win 7 app compatibility and cannot join domains.</v>
      </c>
      <c r="F61" s="128" t="str">
        <f>IF(LEN(VLOOKUP($F$11,'Win8 Tablet Database'!$A:$FH,$A61,0))=0,"",VLOOKUP($F$11,'Win8 Tablet Database'!$A:$FH,$A61,0))</f>
        <v>Lenovo HW advantages: Weight, Thickness, Battery Life, Enterprise docking (ports, charging), WWAN, GPS, NFC, Services
MS advantages: Display Port can support VGA for legacy projectors as well as HDMI.  Full HD Screen.</v>
      </c>
      <c r="G61" s="128" t="str">
        <f>IF(LEN(VLOOKUP($G$11,'Win8 Tablet Database'!$A:$FH,$A61,0))=0,"",VLOOKUP($G$11,'Win8 Tablet Database'!$A:$FH,$A61,0))</f>
        <v xml:space="preserve">Specs mention regular models and "security models" that are thicker and heavier.  Presumably the "security" models have the smart card reader.  </v>
      </c>
    </row>
    <row r="62" spans="1:7" s="118" customFormat="1" ht="123" customHeight="1">
      <c r="A62" s="113">
        <v>53</v>
      </c>
      <c r="B62" s="668"/>
      <c r="C62" s="343" t="s">
        <v>152</v>
      </c>
      <c r="D62" s="128" t="str">
        <f>IF(LEN(VLOOKUP($D$11,'Win8 Tablet Database'!$A:$FH,$A62,0))=0,"",VLOOKUP($D$11,'Win8 Tablet Database'!$A:$FH,$A62,0))</f>
        <v/>
      </c>
      <c r="E62" s="128" t="str">
        <f>IF(LEN(VLOOKUP($E$11,'Win8 Tablet Database'!$A:$FH,$A62,0))=0,"",VLOOKUP($E$11,'Win8 Tablet Database'!$A:$FH,$A62,0))</f>
        <v/>
      </c>
      <c r="F62" s="128" t="str">
        <f>IF(LEN(VLOOKUP($F$11,'Win8 Tablet Database'!$A:$FH,$A62,0))=0,"",VLOOKUP($F$11,'Win8 Tablet Database'!$A:$FH,$A62,0))</f>
        <v/>
      </c>
      <c r="G62" s="128" t="str">
        <f>IF(LEN(VLOOKUP($G$11,'Win8 Tablet Database'!$A:$FH,$A62,0))=0,"",VLOOKUP($G$11,'Win8 Tablet Database'!$A:$FH,$A62,0))</f>
        <v/>
      </c>
    </row>
    <row r="63" spans="1:7" s="118" customFormat="1" ht="15">
      <c r="B63" s="117"/>
      <c r="C63" s="119"/>
      <c r="D63" s="131" t="str">
        <f>D11</f>
        <v>Lenovo ThinkPad Tablet 2 (Win 8)</v>
      </c>
      <c r="E63" s="131" t="str">
        <f>E11</f>
        <v>Microsoft Surface for Win 8 RT</v>
      </c>
      <c r="F63" s="131" t="str">
        <f>F11</f>
        <v>Microsoft Surface for Win 8 Pro</v>
      </c>
      <c r="G63" s="131" t="str">
        <f>G11</f>
        <v>Dell Latitude 10</v>
      </c>
    </row>
    <row r="64" spans="1:7" s="118" customFormat="1">
      <c r="B64" s="117"/>
      <c r="C64" s="119"/>
      <c r="D64" s="120" t="str">
        <f>IF('Notebook Database'!A260="","",'Notebook Database'!A260)</f>
        <v>HP G42-400</v>
      </c>
      <c r="E64" s="120"/>
      <c r="F64" s="120"/>
      <c r="G64" s="120"/>
    </row>
    <row r="65" spans="2:7" s="118" customFormat="1">
      <c r="B65" s="117"/>
      <c r="C65" s="119"/>
      <c r="D65" s="120" t="str">
        <f>IF('Notebook Database'!A261="","",'Notebook Database'!A261)</f>
        <v>HP Pavilion dm1z</v>
      </c>
      <c r="E65" s="120"/>
      <c r="F65" s="120"/>
      <c r="G65" s="120"/>
    </row>
    <row r="66" spans="2:7" s="118" customFormat="1">
      <c r="B66" s="117"/>
      <c r="C66" s="119"/>
      <c r="D66" s="120" t="str">
        <f>IF('Notebook Database'!A262="","",'Notebook Database'!A262)</f>
        <v>HP 3105m</v>
      </c>
      <c r="E66" s="120"/>
      <c r="F66" s="120"/>
      <c r="G66" s="120"/>
    </row>
    <row r="67" spans="2:7" s="118" customFormat="1">
      <c r="B67" s="117"/>
      <c r="C67" s="119"/>
      <c r="D67" s="120" t="str">
        <f>IF('Notebook Database'!A263="","",'Notebook Database'!A263)</f>
        <v/>
      </c>
      <c r="E67" s="120"/>
      <c r="F67" s="120"/>
      <c r="G67" s="120"/>
    </row>
    <row r="68" spans="2:7" s="118" customFormat="1">
      <c r="B68" s="117"/>
      <c r="C68" s="119"/>
      <c r="D68" s="120" t="str">
        <f>IF('Notebook Database'!A264="","",'Notebook Database'!A264)</f>
        <v>Dell Vostro 1014</v>
      </c>
      <c r="E68" s="120"/>
      <c r="F68" s="120"/>
      <c r="G68" s="120"/>
    </row>
    <row r="69" spans="2:7" s="118" customFormat="1">
      <c r="B69" s="117"/>
      <c r="C69" s="119"/>
      <c r="D69" s="120" t="str">
        <f>IF('Notebook Database'!A265="","",'Notebook Database'!A265)</f>
        <v>Dell Vostro 3400</v>
      </c>
      <c r="E69" s="120"/>
      <c r="F69" s="120"/>
      <c r="G69" s="120"/>
    </row>
    <row r="70" spans="2:7" s="118" customFormat="1">
      <c r="B70" s="117"/>
      <c r="C70" s="119"/>
      <c r="D70" s="120" t="str">
        <f>IF('Notebook Database'!A266="","",'Notebook Database'!A266)</f>
        <v/>
      </c>
      <c r="E70" s="120"/>
      <c r="F70" s="120"/>
      <c r="G70" s="120"/>
    </row>
    <row r="71" spans="2:7" s="118" customFormat="1">
      <c r="B71" s="117"/>
      <c r="C71" s="119"/>
      <c r="D71" s="120" t="str">
        <f>IF('Notebook Database'!A267="","",'Notebook Database'!A267)</f>
        <v>Dell Latitude 2120</v>
      </c>
      <c r="E71" s="120"/>
      <c r="F71" s="120"/>
      <c r="G71" s="120"/>
    </row>
    <row r="72" spans="2:7" s="118" customFormat="1">
      <c r="B72" s="117"/>
      <c r="C72" s="119"/>
      <c r="D72" s="120" t="str">
        <f>IF('Notebook Database'!A268="","",'Notebook Database'!A268)</f>
        <v>Dell Latitude E6220</v>
      </c>
      <c r="E72" s="120"/>
      <c r="F72" s="120"/>
      <c r="G72" s="120"/>
    </row>
    <row r="73" spans="2:7" s="118" customFormat="1">
      <c r="B73" s="117"/>
      <c r="C73" s="119"/>
      <c r="D73" s="120" t="str">
        <f>IF('Notebook Database'!A269="","",'Notebook Database'!A269)</f>
        <v>Dell Latitude E6320</v>
      </c>
      <c r="E73" s="120"/>
      <c r="F73" s="120"/>
      <c r="G73" s="120"/>
    </row>
    <row r="74" spans="2:7" s="118" customFormat="1">
      <c r="B74" s="117"/>
      <c r="C74" s="119"/>
      <c r="D74" s="120" t="str">
        <f>IF('Notebook Database'!A270="","",'Notebook Database'!A270)</f>
        <v>Dell Latitude E6420</v>
      </c>
      <c r="E74" s="120"/>
      <c r="F74" s="120"/>
      <c r="G74" s="120"/>
    </row>
    <row r="75" spans="2:7" s="118" customFormat="1">
      <c r="B75" s="117"/>
      <c r="C75" s="119"/>
      <c r="D75" s="120" t="str">
        <f>IF('Notebook Database'!A271="","",'Notebook Database'!A271)</f>
        <v>Dell Latitude E6420 ATG</v>
      </c>
      <c r="E75" s="120"/>
      <c r="F75" s="120"/>
      <c r="G75" s="120"/>
    </row>
    <row r="76" spans="2:7" s="118" customFormat="1">
      <c r="B76" s="117"/>
      <c r="C76" s="119"/>
      <c r="D76" s="120" t="str">
        <f>IF('Notebook Database'!A272="","",'Notebook Database'!A272)</f>
        <v>Dell Latitude E6520</v>
      </c>
      <c r="E76" s="120"/>
      <c r="F76" s="120"/>
      <c r="G76" s="120"/>
    </row>
    <row r="77" spans="2:7" s="118" customFormat="1">
      <c r="B77" s="117"/>
      <c r="C77" s="119"/>
      <c r="D77" s="120" t="str">
        <f>IF('Notebook Database'!A273="","",'Notebook Database'!A273)</f>
        <v>Dell Latitude 5420</v>
      </c>
      <c r="E77" s="120"/>
      <c r="F77" s="120"/>
      <c r="G77" s="120"/>
    </row>
    <row r="78" spans="2:7" s="118" customFormat="1">
      <c r="B78" s="117"/>
      <c r="C78" s="119"/>
      <c r="D78" s="120" t="str">
        <f>IF('Notebook Database'!A274="","",'Notebook Database'!A274)</f>
        <v>Dell Latitude 5520</v>
      </c>
      <c r="E78" s="120"/>
      <c r="F78" s="120"/>
      <c r="G78" s="120"/>
    </row>
    <row r="79" spans="2:7" s="118" customFormat="1">
      <c r="B79" s="117"/>
      <c r="C79" s="119"/>
      <c r="D79" s="120" t="str">
        <f>IF('Notebook Database'!A275="","",'Notebook Database'!A275)</f>
        <v>Dell Precision M4600</v>
      </c>
      <c r="E79" s="120"/>
      <c r="F79" s="120"/>
      <c r="G79" s="120"/>
    </row>
    <row r="80" spans="2:7" s="118" customFormat="1">
      <c r="B80" s="117"/>
      <c r="C80" s="119"/>
      <c r="D80" s="120" t="str">
        <f>IF('Notebook Database'!A276="","",'Notebook Database'!A276)</f>
        <v>Dell Precision M6600</v>
      </c>
      <c r="E80" s="120"/>
      <c r="F80" s="120"/>
      <c r="G80" s="120"/>
    </row>
    <row r="81" spans="2:7" s="118" customFormat="1">
      <c r="B81" s="117"/>
      <c r="C81" s="119"/>
      <c r="D81" s="120" t="str">
        <f>IF('Notebook Database'!A277="","",'Notebook Database'!A277)</f>
        <v>Dell XPS13</v>
      </c>
      <c r="E81" s="120"/>
      <c r="F81" s="120"/>
      <c r="G81" s="120"/>
    </row>
    <row r="82" spans="2:7" s="118" customFormat="1">
      <c r="B82" s="117"/>
      <c r="C82" s="119"/>
      <c r="D82" s="120" t="str">
        <f>IF('Notebook Database'!A278="","",'Notebook Database'!A278)</f>
        <v>Dell Latitude XT3</v>
      </c>
      <c r="E82" s="120"/>
      <c r="F82" s="120"/>
      <c r="G82" s="120"/>
    </row>
    <row r="83" spans="2:7" s="118" customFormat="1">
      <c r="B83" s="117"/>
      <c r="C83" s="119"/>
      <c r="D83" s="120" t="str">
        <f>IF('Notebook Database'!A279="","",'Notebook Database'!A279)</f>
        <v/>
      </c>
      <c r="E83" s="120"/>
      <c r="F83" s="120"/>
      <c r="G83" s="120"/>
    </row>
    <row r="84" spans="2:7" s="118" customFormat="1">
      <c r="B84" s="117"/>
      <c r="C84" s="119"/>
      <c r="D84" s="120" t="str">
        <f>IF('Notebook Database'!A280="","",'Notebook Database'!A280)</f>
        <v>Tecra R840</v>
      </c>
      <c r="E84" s="120"/>
      <c r="F84" s="120"/>
      <c r="G84" s="120"/>
    </row>
    <row r="85" spans="2:7" s="118" customFormat="1">
      <c r="B85" s="117"/>
      <c r="C85" s="119"/>
      <c r="D85" s="120" t="str">
        <f>IF('Notebook Database'!A281="","",'Notebook Database'!A281)</f>
        <v>Portege Z830/Z835</v>
      </c>
      <c r="E85" s="120"/>
      <c r="F85" s="120"/>
      <c r="G85" s="120"/>
    </row>
    <row r="86" spans="2:7" s="118" customFormat="1">
      <c r="B86" s="117"/>
      <c r="C86" s="119"/>
      <c r="D86" s="120" t="str">
        <f>IF('Notebook Database'!A282="","",'Notebook Database'!A282)</f>
        <v/>
      </c>
      <c r="E86" s="120"/>
      <c r="F86" s="120"/>
      <c r="G86" s="120"/>
    </row>
    <row r="87" spans="2:7" s="118" customFormat="1">
      <c r="B87" s="117"/>
      <c r="C87" s="119"/>
      <c r="D87" s="120" t="str">
        <f>IF('Notebook Database'!A283="","",'Notebook Database'!A283)</f>
        <v>Acer TimelineX 1830T</v>
      </c>
      <c r="E87" s="120"/>
      <c r="F87" s="120"/>
      <c r="G87" s="120"/>
    </row>
    <row r="88" spans="2:7" s="118" customFormat="1">
      <c r="B88" s="117"/>
      <c r="C88" s="119"/>
      <c r="D88" s="120" t="str">
        <f>IF('Notebook Database'!A284="","",'Notebook Database'!A284)</f>
        <v/>
      </c>
      <c r="E88" s="120"/>
      <c r="F88" s="120"/>
      <c r="G88" s="120"/>
    </row>
    <row r="89" spans="2:7" s="118" customFormat="1">
      <c r="B89" s="117"/>
      <c r="C89" s="119"/>
      <c r="D89" s="120" t="str">
        <f>IF('Notebook Database'!A285="","",'Notebook Database'!A285)</f>
        <v>Samsung Series 9 - NP900X3A</v>
      </c>
      <c r="E89" s="120"/>
      <c r="F89" s="120"/>
      <c r="G89" s="120"/>
    </row>
    <row r="90" spans="2:7" s="118" customFormat="1">
      <c r="B90" s="117"/>
      <c r="C90" s="119"/>
      <c r="D90" s="120" t="str">
        <f>IF('Notebook Database'!A286="","",'Notebook Database'!A286)</f>
        <v/>
      </c>
      <c r="E90" s="120"/>
      <c r="F90" s="120"/>
      <c r="G90" s="120"/>
    </row>
    <row r="91" spans="2:7" s="118" customFormat="1">
      <c r="B91" s="117"/>
      <c r="C91" s="119"/>
      <c r="D91" s="120" t="str">
        <f>IF('Notebook Database'!A287="","",'Notebook Database'!A287)</f>
        <v xml:space="preserve">Fujitsu T900 </v>
      </c>
      <c r="E91" s="120"/>
      <c r="F91" s="120"/>
      <c r="G91" s="120"/>
    </row>
    <row r="92" spans="2:7" s="118" customFormat="1">
      <c r="B92" s="117"/>
      <c r="C92" s="119"/>
      <c r="D92" s="120" t="str">
        <f>IF('Notebook Database'!A288="","",'Notebook Database'!A288)</f>
        <v>Fujitsu T901</v>
      </c>
      <c r="E92" s="120"/>
      <c r="F92" s="120"/>
      <c r="G92" s="120"/>
    </row>
    <row r="93" spans="2:7" s="118" customFormat="1">
      <c r="B93" s="117"/>
      <c r="C93" s="119"/>
      <c r="D93" s="120" t="str">
        <f>IF('Notebook Database'!A289="","",'Notebook Database'!A289)</f>
        <v/>
      </c>
      <c r="E93" s="120"/>
      <c r="F93" s="120"/>
      <c r="G93" s="120"/>
    </row>
    <row r="94" spans="2:7" s="118" customFormat="1">
      <c r="B94" s="117"/>
      <c r="C94" s="119"/>
      <c r="D94" s="120" t="str">
        <f>IF('Notebook Database'!A290="","",'Notebook Database'!A290)</f>
        <v>Toughbook C1</v>
      </c>
      <c r="E94" s="120"/>
      <c r="F94" s="120"/>
      <c r="G94" s="120"/>
    </row>
    <row r="95" spans="2:7" s="118" customFormat="1">
      <c r="B95" s="117"/>
      <c r="C95" s="119"/>
      <c r="D95" s="120" t="str">
        <f>IF('Notebook Database'!A291="","",'Notebook Database'!A291)</f>
        <v>Toughbook S10</v>
      </c>
      <c r="E95" s="120"/>
      <c r="F95" s="120"/>
      <c r="G95" s="120"/>
    </row>
    <row r="96" spans="2:7" s="118" customFormat="1">
      <c r="B96" s="117"/>
      <c r="C96" s="119"/>
      <c r="D96" s="120" t="str">
        <f>IF('Notebook Database'!A292="","",'Notebook Database'!A292)</f>
        <v>Macbook Air 13"</v>
      </c>
      <c r="E96" s="120"/>
      <c r="F96" s="120"/>
      <c r="G96" s="120"/>
    </row>
    <row r="97" spans="2:7" s="118" customFormat="1">
      <c r="B97" s="117"/>
      <c r="C97" s="119"/>
      <c r="D97" s="120" t="str">
        <f>IF('Notebook Database'!A293="","",'Notebook Database'!A293)</f>
        <v/>
      </c>
      <c r="E97" s="120"/>
      <c r="F97" s="120"/>
      <c r="G97" s="120"/>
    </row>
    <row r="98" spans="2:7" s="118" customFormat="1">
      <c r="B98" s="117"/>
      <c r="C98" s="119"/>
      <c r="D98" s="120" t="str">
        <f>IF('Notebook Database'!A294="","",'Notebook Database'!A294)</f>
        <v/>
      </c>
      <c r="E98" s="120"/>
      <c r="F98" s="120"/>
      <c r="G98" s="120"/>
    </row>
    <row r="99" spans="2:7" s="118" customFormat="1">
      <c r="B99" s="117"/>
      <c r="C99" s="119"/>
      <c r="D99" s="120" t="str">
        <f>IF('Notebook Database'!A295="","",'Notebook Database'!A295)</f>
        <v/>
      </c>
      <c r="E99" s="120"/>
      <c r="F99" s="120"/>
      <c r="G99" s="120"/>
    </row>
    <row r="100" spans="2:7" s="118" customFormat="1">
      <c r="B100" s="117"/>
      <c r="C100" s="119"/>
      <c r="D100" s="120" t="str">
        <f>IF('Notebook Database'!A296="","",'Notebook Database'!A296)</f>
        <v/>
      </c>
      <c r="E100" s="120"/>
      <c r="F100" s="120"/>
      <c r="G100" s="120"/>
    </row>
    <row r="101" spans="2:7" s="118" customFormat="1">
      <c r="B101" s="117"/>
      <c r="C101" s="119"/>
      <c r="D101" s="120" t="str">
        <f>IF('Notebook Database'!A297="","",'Notebook Database'!A297)</f>
        <v/>
      </c>
      <c r="E101" s="120"/>
      <c r="F101" s="120"/>
      <c r="G101" s="120"/>
    </row>
    <row r="102" spans="2:7" s="118" customFormat="1">
      <c r="B102" s="117"/>
      <c r="C102" s="119"/>
      <c r="D102" s="120" t="str">
        <f>IF('Notebook Database'!A298="","",'Notebook Database'!A298)</f>
        <v/>
      </c>
      <c r="E102" s="120"/>
      <c r="F102" s="120"/>
      <c r="G102" s="120"/>
    </row>
    <row r="103" spans="2:7" s="118" customFormat="1">
      <c r="B103" s="117"/>
      <c r="C103" s="119"/>
      <c r="D103" s="120" t="str">
        <f>IF('Notebook Database'!A299="","",'Notebook Database'!A299)</f>
        <v/>
      </c>
      <c r="E103" s="120"/>
      <c r="F103" s="120"/>
      <c r="G103" s="120"/>
    </row>
    <row r="104" spans="2:7" s="118" customFormat="1">
      <c r="B104" s="117"/>
      <c r="C104" s="119"/>
      <c r="D104" s="120" t="str">
        <f>IF('Notebook Database'!A300="","",'Notebook Database'!A300)</f>
        <v/>
      </c>
      <c r="E104" s="120"/>
      <c r="F104" s="120"/>
      <c r="G104" s="120"/>
    </row>
    <row r="105" spans="2:7" s="118" customFormat="1">
      <c r="B105" s="117"/>
      <c r="C105" s="119"/>
      <c r="D105" s="120" t="str">
        <f>IF('Notebook Database'!A301="","",'Notebook Database'!A301)</f>
        <v/>
      </c>
      <c r="E105" s="120"/>
      <c r="F105" s="120"/>
      <c r="G105" s="120"/>
    </row>
    <row r="106" spans="2:7" s="118" customFormat="1">
      <c r="B106" s="117"/>
      <c r="C106" s="119"/>
      <c r="D106" s="120" t="str">
        <f>IF('Notebook Database'!A302="","",'Notebook Database'!A302)</f>
        <v/>
      </c>
      <c r="E106" s="120"/>
      <c r="F106" s="120"/>
      <c r="G106" s="120"/>
    </row>
    <row r="107" spans="2:7" s="118" customFormat="1">
      <c r="B107" s="117"/>
      <c r="C107" s="119"/>
      <c r="D107" s="120" t="str">
        <f>IF('Notebook Database'!A303="","",'Notebook Database'!A303)</f>
        <v/>
      </c>
      <c r="E107" s="120"/>
      <c r="F107" s="120"/>
      <c r="G107" s="120"/>
    </row>
    <row r="108" spans="2:7" s="118" customFormat="1">
      <c r="B108" s="117"/>
      <c r="C108" s="119"/>
      <c r="D108" s="120" t="str">
        <f>IF('Notebook Database'!A304="","",'Notebook Database'!A304)</f>
        <v/>
      </c>
      <c r="E108" s="120"/>
      <c r="F108" s="120"/>
      <c r="G108" s="120"/>
    </row>
    <row r="109" spans="2:7" s="118" customFormat="1">
      <c r="B109" s="117"/>
      <c r="C109" s="119"/>
      <c r="D109" s="120" t="str">
        <f>IF('Notebook Database'!A305="","",'Notebook Database'!A305)</f>
        <v/>
      </c>
      <c r="E109" s="120"/>
      <c r="F109" s="120"/>
      <c r="G109" s="120"/>
    </row>
    <row r="110" spans="2:7" s="118" customFormat="1">
      <c r="B110" s="117"/>
      <c r="C110" s="119"/>
      <c r="D110" s="120" t="str">
        <f>IF('Notebook Database'!A306="","",'Notebook Database'!A306)</f>
        <v/>
      </c>
      <c r="E110" s="120"/>
      <c r="F110" s="120"/>
      <c r="G110" s="120"/>
    </row>
    <row r="111" spans="2:7" s="118" customFormat="1">
      <c r="B111" s="117"/>
      <c r="C111" s="119"/>
      <c r="D111" s="120" t="str">
        <f>IF('Notebook Database'!A307="","",'Notebook Database'!A307)</f>
        <v/>
      </c>
      <c r="E111" s="120"/>
      <c r="F111" s="120"/>
      <c r="G111" s="120"/>
    </row>
    <row r="112" spans="2:7" s="118" customFormat="1">
      <c r="B112" s="117"/>
      <c r="C112" s="119"/>
      <c r="D112" s="120" t="str">
        <f>IF('Notebook Database'!A308="","",'Notebook Database'!A308)</f>
        <v/>
      </c>
      <c r="E112" s="120"/>
      <c r="F112" s="120"/>
      <c r="G112" s="120"/>
    </row>
    <row r="113" spans="2:7" s="118" customFormat="1">
      <c r="B113" s="117"/>
      <c r="C113" s="119"/>
      <c r="D113" s="120" t="str">
        <f>IF('Notebook Database'!A309="","",'Notebook Database'!A309)</f>
        <v/>
      </c>
      <c r="E113" s="120"/>
      <c r="F113" s="120"/>
      <c r="G113" s="120"/>
    </row>
    <row r="114" spans="2:7" s="118" customFormat="1">
      <c r="B114" s="117"/>
      <c r="C114" s="119"/>
      <c r="D114" s="120" t="str">
        <f>IF('Notebook Database'!A310="","",'Notebook Database'!A310)</f>
        <v/>
      </c>
      <c r="E114" s="120"/>
      <c r="F114" s="120"/>
      <c r="G114" s="120"/>
    </row>
    <row r="115" spans="2:7" s="118" customFormat="1">
      <c r="B115" s="117"/>
      <c r="C115" s="119"/>
      <c r="D115" s="120" t="str">
        <f>IF('Notebook Database'!A311="","",'Notebook Database'!A311)</f>
        <v/>
      </c>
      <c r="E115" s="120"/>
      <c r="F115" s="120"/>
      <c r="G115" s="120"/>
    </row>
    <row r="116" spans="2:7" s="118" customFormat="1">
      <c r="B116" s="117"/>
      <c r="C116" s="119"/>
      <c r="D116" s="120" t="str">
        <f>IF('Notebook Database'!A312="","",'Notebook Database'!A312)</f>
        <v/>
      </c>
      <c r="E116" s="120"/>
      <c r="F116" s="120"/>
      <c r="G116" s="120"/>
    </row>
    <row r="117" spans="2:7" s="118" customFormat="1">
      <c r="B117" s="117"/>
      <c r="C117" s="119"/>
      <c r="D117" s="120" t="str">
        <f>IF('Notebook Database'!A313="","",'Notebook Database'!A313)</f>
        <v/>
      </c>
      <c r="E117" s="120"/>
      <c r="F117" s="120"/>
      <c r="G117" s="120"/>
    </row>
    <row r="118" spans="2:7" s="118" customFormat="1">
      <c r="B118" s="117"/>
      <c r="C118" s="119"/>
      <c r="D118" s="120" t="str">
        <f>IF('Notebook Database'!A314="","",'Notebook Database'!A314)</f>
        <v/>
      </c>
      <c r="E118" s="120"/>
      <c r="F118" s="120"/>
      <c r="G118" s="120"/>
    </row>
    <row r="119" spans="2:7" s="118" customFormat="1">
      <c r="B119" s="117"/>
      <c r="C119" s="119"/>
      <c r="D119" s="120" t="str">
        <f>IF('Notebook Database'!A315="","",'Notebook Database'!A315)</f>
        <v/>
      </c>
      <c r="E119" s="120"/>
      <c r="F119" s="120"/>
      <c r="G119" s="120"/>
    </row>
    <row r="120" spans="2:7" s="118" customFormat="1">
      <c r="B120" s="117"/>
      <c r="C120" s="119"/>
      <c r="D120" s="120" t="str">
        <f>IF('Notebook Database'!A316="","",'Notebook Database'!A316)</f>
        <v/>
      </c>
      <c r="E120" s="120"/>
      <c r="F120" s="120"/>
      <c r="G120" s="120"/>
    </row>
    <row r="121" spans="2:7" s="118" customFormat="1">
      <c r="B121" s="117"/>
      <c r="C121" s="119"/>
      <c r="D121" s="120" t="str">
        <f>IF('Notebook Database'!A317="","",'Notebook Database'!A317)</f>
        <v/>
      </c>
      <c r="E121" s="120"/>
      <c r="F121" s="120"/>
      <c r="G121" s="120"/>
    </row>
    <row r="122" spans="2:7" s="118" customFormat="1">
      <c r="B122" s="117"/>
      <c r="C122" s="119"/>
      <c r="D122" s="120" t="str">
        <f>IF('Notebook Database'!A318="","",'Notebook Database'!A318)</f>
        <v/>
      </c>
      <c r="E122" s="120"/>
      <c r="F122" s="120"/>
      <c r="G122" s="120"/>
    </row>
    <row r="123" spans="2:7" s="118" customFormat="1">
      <c r="B123" s="117"/>
      <c r="C123" s="119"/>
      <c r="D123" s="120" t="str">
        <f>IF('Notebook Database'!A319="","",'Notebook Database'!A319)</f>
        <v/>
      </c>
      <c r="E123" s="120"/>
      <c r="F123" s="120"/>
      <c r="G123" s="120"/>
    </row>
    <row r="124" spans="2:7" s="118" customFormat="1">
      <c r="B124" s="117"/>
      <c r="C124" s="119"/>
      <c r="D124" s="120" t="str">
        <f>IF('Notebook Database'!A320="","",'Notebook Database'!A320)</f>
        <v/>
      </c>
      <c r="E124" s="120"/>
      <c r="F124" s="120"/>
      <c r="G124" s="120"/>
    </row>
    <row r="125" spans="2:7" s="118" customFormat="1">
      <c r="B125" s="117"/>
      <c r="C125" s="119"/>
      <c r="D125" s="120" t="str">
        <f>IF('Notebook Database'!A321="","",'Notebook Database'!A321)</f>
        <v/>
      </c>
      <c r="E125" s="120"/>
      <c r="F125" s="120"/>
      <c r="G125" s="120"/>
    </row>
    <row r="126" spans="2:7" s="118" customFormat="1">
      <c r="B126" s="117"/>
      <c r="C126" s="119"/>
      <c r="D126" s="120" t="str">
        <f>IF('Notebook Database'!A322="","",'Notebook Database'!A322)</f>
        <v/>
      </c>
      <c r="E126" s="120"/>
      <c r="F126" s="120"/>
      <c r="G126" s="120"/>
    </row>
    <row r="127" spans="2:7" s="118" customFormat="1">
      <c r="B127" s="117"/>
      <c r="C127" s="119"/>
      <c r="D127" s="120" t="str">
        <f>IF('Notebook Database'!A323="","",'Notebook Database'!A323)</f>
        <v/>
      </c>
      <c r="E127" s="120"/>
      <c r="F127" s="120"/>
      <c r="G127" s="120"/>
    </row>
    <row r="128" spans="2:7" s="118" customFormat="1">
      <c r="B128" s="117"/>
      <c r="C128" s="119"/>
      <c r="D128" s="120" t="str">
        <f>IF('Notebook Database'!A324="","",'Notebook Database'!A324)</f>
        <v/>
      </c>
      <c r="E128" s="120"/>
      <c r="F128" s="120"/>
      <c r="G128" s="120"/>
    </row>
    <row r="129" spans="2:7" s="118" customFormat="1">
      <c r="B129" s="117"/>
      <c r="C129" s="119"/>
      <c r="D129" s="120" t="str">
        <f>IF('Notebook Database'!A325="","",'Notebook Database'!A325)</f>
        <v/>
      </c>
      <c r="E129" s="120"/>
      <c r="F129" s="120"/>
      <c r="G129" s="120"/>
    </row>
    <row r="130" spans="2:7" s="118" customFormat="1">
      <c r="B130" s="117"/>
      <c r="C130" s="119"/>
      <c r="D130" s="120" t="str">
        <f>IF('Notebook Database'!A326="","",'Notebook Database'!A326)</f>
        <v/>
      </c>
      <c r="E130" s="120"/>
      <c r="F130" s="120"/>
      <c r="G130" s="120"/>
    </row>
    <row r="131" spans="2:7" s="118" customFormat="1">
      <c r="B131" s="117"/>
      <c r="C131" s="119"/>
      <c r="D131" s="120" t="str">
        <f>IF('Notebook Database'!A327="","",'Notebook Database'!A327)</f>
        <v/>
      </c>
      <c r="E131" s="120"/>
      <c r="F131" s="120"/>
      <c r="G131" s="120"/>
    </row>
    <row r="132" spans="2:7" s="118" customFormat="1">
      <c r="B132" s="117"/>
      <c r="C132" s="119"/>
      <c r="D132" s="120" t="str">
        <f>IF('Notebook Database'!A328="","",'Notebook Database'!A328)</f>
        <v/>
      </c>
      <c r="E132" s="120"/>
      <c r="F132" s="120"/>
      <c r="G132" s="120"/>
    </row>
    <row r="133" spans="2:7" s="118" customFormat="1">
      <c r="B133" s="117"/>
      <c r="C133" s="119"/>
      <c r="D133" s="120" t="str">
        <f>IF('Notebook Database'!A329="","",'Notebook Database'!A329)</f>
        <v/>
      </c>
      <c r="E133" s="120"/>
      <c r="F133" s="120"/>
      <c r="G133" s="120"/>
    </row>
    <row r="134" spans="2:7" s="118" customFormat="1">
      <c r="B134" s="117"/>
      <c r="C134" s="119"/>
      <c r="D134" s="120" t="str">
        <f>IF('Notebook Database'!A330="","",'Notebook Database'!A330)</f>
        <v/>
      </c>
      <c r="E134" s="120"/>
      <c r="F134" s="120"/>
      <c r="G134" s="120"/>
    </row>
    <row r="135" spans="2:7" s="118" customFormat="1">
      <c r="B135" s="117"/>
      <c r="C135" s="119"/>
      <c r="D135" s="120" t="str">
        <f>IF('Notebook Database'!A331="","",'Notebook Database'!A331)</f>
        <v/>
      </c>
      <c r="E135" s="120"/>
      <c r="F135" s="120"/>
      <c r="G135" s="120"/>
    </row>
    <row r="136" spans="2:7" s="118" customFormat="1">
      <c r="B136" s="117"/>
      <c r="C136" s="119"/>
      <c r="D136" s="120" t="str">
        <f>IF('Notebook Database'!A332="","",'Notebook Database'!A332)</f>
        <v/>
      </c>
      <c r="E136" s="120"/>
      <c r="F136" s="120"/>
      <c r="G136" s="120"/>
    </row>
    <row r="137" spans="2:7" s="118" customFormat="1">
      <c r="B137" s="117"/>
      <c r="C137" s="119"/>
      <c r="D137" s="120" t="str">
        <f>IF('Notebook Database'!A333="","",'Notebook Database'!A333)</f>
        <v/>
      </c>
      <c r="E137" s="120"/>
      <c r="F137" s="120"/>
      <c r="G137" s="120"/>
    </row>
    <row r="138" spans="2:7" s="118" customFormat="1">
      <c r="B138" s="117"/>
      <c r="C138" s="119"/>
      <c r="D138" s="120" t="str">
        <f>IF('Notebook Database'!A334="","",'Notebook Database'!A334)</f>
        <v/>
      </c>
      <c r="E138" s="120"/>
      <c r="F138" s="120"/>
      <c r="G138" s="120"/>
    </row>
    <row r="139" spans="2:7" s="118" customFormat="1">
      <c r="B139" s="117"/>
      <c r="C139" s="119"/>
      <c r="D139" s="120" t="str">
        <f>IF('Notebook Database'!A335="","",'Notebook Database'!A335)</f>
        <v/>
      </c>
      <c r="E139" s="120"/>
      <c r="F139" s="120"/>
      <c r="G139" s="120"/>
    </row>
    <row r="140" spans="2:7" s="118" customFormat="1">
      <c r="B140" s="117"/>
      <c r="C140" s="119"/>
      <c r="D140" s="120" t="str">
        <f>IF('Notebook Database'!A336="","",'Notebook Database'!A336)</f>
        <v/>
      </c>
      <c r="E140" s="120"/>
      <c r="F140" s="120"/>
      <c r="G140" s="120"/>
    </row>
    <row r="141" spans="2:7" s="118" customFormat="1">
      <c r="B141" s="117"/>
      <c r="C141" s="119"/>
      <c r="D141" s="120" t="str">
        <f>IF('Notebook Database'!A337="","",'Notebook Database'!A337)</f>
        <v/>
      </c>
      <c r="E141" s="120"/>
      <c r="F141" s="120"/>
      <c r="G141" s="120"/>
    </row>
    <row r="142" spans="2:7" s="118" customFormat="1">
      <c r="B142" s="117"/>
      <c r="C142" s="119"/>
      <c r="D142" s="120" t="str">
        <f>IF('Notebook Database'!A338="","",'Notebook Database'!A338)</f>
        <v/>
      </c>
      <c r="E142" s="120"/>
      <c r="F142" s="120"/>
      <c r="G142" s="120"/>
    </row>
    <row r="143" spans="2:7" s="118" customFormat="1">
      <c r="B143" s="117"/>
      <c r="C143" s="119"/>
      <c r="D143" s="120" t="str">
        <f>IF('Notebook Database'!A339="","",'Notebook Database'!A339)</f>
        <v/>
      </c>
      <c r="E143" s="120"/>
      <c r="F143" s="120"/>
      <c r="G143" s="120"/>
    </row>
    <row r="144" spans="2:7" s="118" customFormat="1">
      <c r="B144" s="117"/>
      <c r="C144" s="119"/>
      <c r="D144" s="120" t="str">
        <f>IF('Notebook Database'!A340="","",'Notebook Database'!A340)</f>
        <v/>
      </c>
      <c r="E144" s="120"/>
      <c r="F144" s="120"/>
      <c r="G144" s="120"/>
    </row>
    <row r="145" spans="2:7" s="118" customFormat="1">
      <c r="B145" s="117"/>
      <c r="C145" s="119"/>
      <c r="D145" s="120" t="str">
        <f>IF('Notebook Database'!A341="","",'Notebook Database'!A341)</f>
        <v/>
      </c>
      <c r="E145" s="120"/>
      <c r="F145" s="120"/>
      <c r="G145" s="120"/>
    </row>
    <row r="146" spans="2:7" s="118" customFormat="1">
      <c r="B146" s="117"/>
      <c r="C146" s="119"/>
      <c r="D146" s="120" t="str">
        <f>IF('Notebook Database'!A342="","",'Notebook Database'!A342)</f>
        <v/>
      </c>
      <c r="E146" s="120"/>
      <c r="F146" s="120"/>
      <c r="G146" s="120"/>
    </row>
    <row r="147" spans="2:7" s="118" customFormat="1">
      <c r="B147" s="117"/>
      <c r="C147" s="119"/>
      <c r="D147" s="120" t="str">
        <f>IF('Notebook Database'!A343="","",'Notebook Database'!A343)</f>
        <v/>
      </c>
      <c r="E147" s="120"/>
      <c r="F147" s="120"/>
      <c r="G147" s="120"/>
    </row>
    <row r="148" spans="2:7" s="118" customFormat="1">
      <c r="B148" s="117"/>
      <c r="C148" s="119"/>
      <c r="D148" s="120" t="str">
        <f>IF('Notebook Database'!A344="","",'Notebook Database'!A344)</f>
        <v/>
      </c>
      <c r="E148" s="120"/>
      <c r="F148" s="120"/>
      <c r="G148" s="120"/>
    </row>
    <row r="149" spans="2:7" s="118" customFormat="1">
      <c r="B149" s="117"/>
      <c r="C149" s="119"/>
      <c r="D149" s="120" t="str">
        <f>IF('Notebook Database'!A345="","",'Notebook Database'!A345)</f>
        <v/>
      </c>
      <c r="E149" s="120"/>
      <c r="F149" s="120"/>
      <c r="G149" s="120"/>
    </row>
    <row r="150" spans="2:7" s="118" customFormat="1">
      <c r="B150" s="117"/>
      <c r="C150" s="119"/>
      <c r="D150" s="120" t="str">
        <f>IF('Notebook Database'!A346="","",'Notebook Database'!A346)</f>
        <v/>
      </c>
      <c r="E150" s="120"/>
      <c r="F150" s="120"/>
      <c r="G150" s="120"/>
    </row>
    <row r="151" spans="2:7" s="118" customFormat="1">
      <c r="B151" s="117"/>
      <c r="C151" s="119"/>
      <c r="D151" s="120" t="str">
        <f>IF('Notebook Database'!A347="","",'Notebook Database'!A347)</f>
        <v/>
      </c>
      <c r="E151" s="120"/>
      <c r="F151" s="120"/>
      <c r="G151" s="120"/>
    </row>
    <row r="152" spans="2:7" s="118" customFormat="1">
      <c r="B152" s="117"/>
      <c r="C152" s="119"/>
      <c r="D152" s="120" t="str">
        <f>IF('Notebook Database'!A348="","",'Notebook Database'!A348)</f>
        <v/>
      </c>
      <c r="E152" s="120"/>
      <c r="F152" s="120"/>
      <c r="G152" s="120"/>
    </row>
    <row r="153" spans="2:7" s="118" customFormat="1">
      <c r="B153" s="117"/>
      <c r="C153" s="119"/>
      <c r="D153" s="120" t="str">
        <f>IF('Notebook Database'!A349="","",'Notebook Database'!A349)</f>
        <v/>
      </c>
      <c r="E153" s="120"/>
      <c r="F153" s="120"/>
      <c r="G153" s="120"/>
    </row>
    <row r="154" spans="2:7" s="118" customFormat="1">
      <c r="B154" s="117"/>
      <c r="C154" s="119"/>
      <c r="D154" s="120" t="str">
        <f>IF('Notebook Database'!A350="","",'Notebook Database'!A350)</f>
        <v/>
      </c>
      <c r="E154" s="120"/>
      <c r="F154" s="120"/>
      <c r="G154" s="120"/>
    </row>
    <row r="155" spans="2:7" s="118" customFormat="1">
      <c r="B155" s="117"/>
      <c r="C155" s="119"/>
      <c r="D155" s="120" t="str">
        <f>IF('Notebook Database'!A351="","",'Notebook Database'!A351)</f>
        <v/>
      </c>
      <c r="E155" s="120"/>
      <c r="F155" s="120"/>
      <c r="G155" s="120"/>
    </row>
    <row r="156" spans="2:7" s="118" customFormat="1">
      <c r="B156" s="117"/>
      <c r="C156" s="119"/>
      <c r="D156" s="120" t="str">
        <f>IF('Notebook Database'!A352="","",'Notebook Database'!A352)</f>
        <v/>
      </c>
      <c r="E156" s="120"/>
      <c r="F156" s="120"/>
      <c r="G156" s="120"/>
    </row>
    <row r="157" spans="2:7" s="118" customFormat="1">
      <c r="B157" s="117"/>
      <c r="C157" s="119"/>
      <c r="D157" s="120" t="str">
        <f>IF('Notebook Database'!A353="","",'Notebook Database'!A353)</f>
        <v/>
      </c>
      <c r="E157" s="120"/>
      <c r="F157" s="120"/>
      <c r="G157" s="120"/>
    </row>
    <row r="158" spans="2:7" s="118" customFormat="1">
      <c r="B158" s="117"/>
      <c r="C158" s="119"/>
      <c r="D158" s="120" t="str">
        <f>IF('Notebook Database'!A354="","",'Notebook Database'!A354)</f>
        <v/>
      </c>
      <c r="E158" s="120"/>
      <c r="F158" s="120"/>
      <c r="G158" s="120"/>
    </row>
    <row r="159" spans="2:7" s="118" customFormat="1">
      <c r="B159" s="117"/>
      <c r="C159" s="119"/>
      <c r="D159" s="120" t="str">
        <f>IF('Notebook Database'!A355="","",'Notebook Database'!A355)</f>
        <v/>
      </c>
      <c r="E159" s="120"/>
      <c r="F159" s="120"/>
      <c r="G159" s="120"/>
    </row>
    <row r="160" spans="2:7" s="118" customFormat="1">
      <c r="B160" s="117"/>
      <c r="C160" s="119"/>
      <c r="D160" s="120" t="str">
        <f>IF('Notebook Database'!A356="","",'Notebook Database'!A356)</f>
        <v/>
      </c>
      <c r="E160" s="120"/>
      <c r="F160" s="120"/>
      <c r="G160" s="120"/>
    </row>
    <row r="161" spans="2:7" s="118" customFormat="1">
      <c r="B161" s="117"/>
      <c r="C161" s="119"/>
      <c r="D161" s="120" t="str">
        <f>IF('Notebook Database'!A357="","",'Notebook Database'!A357)</f>
        <v/>
      </c>
      <c r="E161" s="120"/>
      <c r="F161" s="120"/>
      <c r="G161" s="120"/>
    </row>
    <row r="162" spans="2:7" s="118" customFormat="1">
      <c r="B162" s="117"/>
      <c r="C162" s="119"/>
      <c r="D162" s="120" t="str">
        <f>IF('Notebook Database'!A358="","",'Notebook Database'!A358)</f>
        <v/>
      </c>
      <c r="E162" s="120"/>
      <c r="F162" s="120"/>
      <c r="G162" s="120"/>
    </row>
    <row r="163" spans="2:7" s="118" customFormat="1">
      <c r="B163" s="117"/>
      <c r="C163" s="119"/>
      <c r="D163" s="120" t="str">
        <f>IF('Notebook Database'!A359="","",'Notebook Database'!A359)</f>
        <v/>
      </c>
      <c r="E163" s="120"/>
      <c r="F163" s="120"/>
      <c r="G163" s="120"/>
    </row>
    <row r="164" spans="2:7" s="118" customFormat="1">
      <c r="B164" s="117"/>
      <c r="C164" s="119"/>
      <c r="D164" s="120" t="str">
        <f>IF('Notebook Database'!A360="","",'Notebook Database'!A360)</f>
        <v/>
      </c>
      <c r="E164" s="120"/>
      <c r="F164" s="120"/>
      <c r="G164" s="120"/>
    </row>
    <row r="165" spans="2:7" s="118" customFormat="1">
      <c r="B165" s="117"/>
      <c r="C165" s="119"/>
      <c r="D165" s="120" t="str">
        <f>IF('Notebook Database'!A361="","",'Notebook Database'!A361)</f>
        <v/>
      </c>
      <c r="E165" s="120"/>
      <c r="F165" s="120"/>
      <c r="G165" s="120"/>
    </row>
    <row r="166" spans="2:7" s="118" customFormat="1">
      <c r="B166" s="117"/>
      <c r="C166" s="119"/>
      <c r="D166" s="120" t="str">
        <f>IF('Notebook Database'!A362="","",'Notebook Database'!A362)</f>
        <v/>
      </c>
      <c r="E166" s="120"/>
      <c r="F166" s="120"/>
      <c r="G166" s="120"/>
    </row>
    <row r="167" spans="2:7" s="118" customFormat="1">
      <c r="B167" s="117"/>
      <c r="C167" s="119"/>
      <c r="D167" s="120" t="str">
        <f>IF('Notebook Database'!A363="","",'Notebook Database'!A363)</f>
        <v/>
      </c>
      <c r="E167" s="120"/>
      <c r="F167" s="120"/>
      <c r="G167" s="120"/>
    </row>
    <row r="168" spans="2:7" s="118" customFormat="1">
      <c r="B168" s="117"/>
      <c r="C168" s="119"/>
      <c r="D168" s="120" t="str">
        <f>IF('Notebook Database'!A364="","",'Notebook Database'!A364)</f>
        <v/>
      </c>
      <c r="E168" s="120"/>
      <c r="F168" s="120"/>
      <c r="G168" s="120"/>
    </row>
    <row r="169" spans="2:7" s="118" customFormat="1">
      <c r="B169" s="117"/>
      <c r="C169" s="119"/>
      <c r="D169" s="120" t="str">
        <f>IF('Notebook Database'!A365="","",'Notebook Database'!A365)</f>
        <v/>
      </c>
      <c r="E169" s="120"/>
      <c r="F169" s="120"/>
      <c r="G169" s="120"/>
    </row>
    <row r="170" spans="2:7" s="118" customFormat="1">
      <c r="B170" s="117"/>
      <c r="C170" s="119"/>
      <c r="D170" s="120" t="str">
        <f>IF('Notebook Database'!A366="","",'Notebook Database'!A366)</f>
        <v/>
      </c>
      <c r="E170" s="120"/>
      <c r="F170" s="120"/>
      <c r="G170" s="120"/>
    </row>
    <row r="171" spans="2:7" s="118" customFormat="1">
      <c r="B171" s="117"/>
      <c r="C171" s="119"/>
      <c r="D171" s="120" t="str">
        <f>IF('Notebook Database'!A367="","",'Notebook Database'!A367)</f>
        <v/>
      </c>
      <c r="E171" s="120"/>
      <c r="F171" s="120"/>
      <c r="G171" s="120"/>
    </row>
    <row r="172" spans="2:7" s="118" customFormat="1">
      <c r="B172" s="117"/>
      <c r="C172" s="119"/>
      <c r="D172" s="120" t="str">
        <f>IF('Notebook Database'!A368="","",'Notebook Database'!A368)</f>
        <v/>
      </c>
      <c r="E172" s="120"/>
      <c r="F172" s="120"/>
      <c r="G172" s="120"/>
    </row>
    <row r="173" spans="2:7" s="118" customFormat="1">
      <c r="B173" s="117"/>
      <c r="C173" s="119"/>
      <c r="D173" s="120" t="str">
        <f>IF('Notebook Database'!A369="","",'Notebook Database'!A369)</f>
        <v/>
      </c>
      <c r="E173" s="120"/>
      <c r="F173" s="120"/>
      <c r="G173" s="120"/>
    </row>
    <row r="174" spans="2:7" s="118" customFormat="1">
      <c r="B174" s="117"/>
      <c r="C174" s="119"/>
      <c r="D174" s="120" t="str">
        <f>IF('Notebook Database'!A370="","",'Notebook Database'!A370)</f>
        <v/>
      </c>
      <c r="E174" s="120"/>
      <c r="F174" s="120"/>
      <c r="G174" s="120"/>
    </row>
    <row r="175" spans="2:7" s="118" customFormat="1">
      <c r="B175" s="117"/>
      <c r="C175" s="119"/>
      <c r="D175" s="120" t="str">
        <f>IF('Notebook Database'!A371="","",'Notebook Database'!A371)</f>
        <v/>
      </c>
      <c r="E175" s="120"/>
      <c r="F175" s="120"/>
      <c r="G175" s="120"/>
    </row>
    <row r="176" spans="2:7" s="118" customFormat="1">
      <c r="B176" s="117"/>
      <c r="C176" s="119"/>
      <c r="D176" s="120" t="str">
        <f>IF('Notebook Database'!A372="","",'Notebook Database'!A372)</f>
        <v/>
      </c>
      <c r="E176" s="120"/>
      <c r="F176" s="120"/>
      <c r="G176" s="120"/>
    </row>
    <row r="177" spans="2:7" s="118" customFormat="1">
      <c r="B177" s="117"/>
      <c r="C177" s="119"/>
      <c r="D177" s="120" t="str">
        <f>IF('Notebook Database'!A373="","",'Notebook Database'!A373)</f>
        <v/>
      </c>
      <c r="E177" s="120"/>
      <c r="F177" s="120"/>
      <c r="G177" s="120"/>
    </row>
    <row r="178" spans="2:7" s="118" customFormat="1">
      <c r="B178" s="117"/>
      <c r="C178" s="119"/>
      <c r="D178" s="120" t="str">
        <f>IF('Notebook Database'!A374="","",'Notebook Database'!A374)</f>
        <v/>
      </c>
      <c r="E178" s="120"/>
      <c r="F178" s="120"/>
      <c r="G178" s="120"/>
    </row>
    <row r="179" spans="2:7" s="118" customFormat="1">
      <c r="B179" s="117"/>
      <c r="C179" s="119"/>
      <c r="D179" s="120" t="str">
        <f>IF('Notebook Database'!A375="","",'Notebook Database'!A375)</f>
        <v/>
      </c>
      <c r="E179" s="120"/>
      <c r="F179" s="120"/>
      <c r="G179" s="120"/>
    </row>
    <row r="180" spans="2:7" s="118" customFormat="1">
      <c r="B180" s="117"/>
      <c r="C180" s="119"/>
      <c r="D180" s="120" t="str">
        <f>IF('Notebook Database'!A376="","",'Notebook Database'!A376)</f>
        <v/>
      </c>
      <c r="E180" s="120"/>
      <c r="F180" s="120"/>
      <c r="G180" s="120"/>
    </row>
    <row r="181" spans="2:7" s="118" customFormat="1">
      <c r="B181" s="117"/>
      <c r="C181" s="119"/>
      <c r="D181" s="120" t="str">
        <f>IF('Notebook Database'!A377="","",'Notebook Database'!A377)</f>
        <v/>
      </c>
      <c r="E181" s="120"/>
      <c r="F181" s="120"/>
      <c r="G181" s="120"/>
    </row>
    <row r="182" spans="2:7" s="118" customFormat="1">
      <c r="B182" s="117"/>
      <c r="C182" s="119"/>
      <c r="D182" s="120" t="str">
        <f>IF('Notebook Database'!A378="","",'Notebook Database'!A378)</f>
        <v/>
      </c>
      <c r="E182" s="120"/>
      <c r="F182" s="120"/>
      <c r="G182" s="120"/>
    </row>
    <row r="183" spans="2:7" s="118" customFormat="1">
      <c r="B183" s="117"/>
      <c r="C183" s="119"/>
      <c r="D183" s="120" t="str">
        <f>IF('Notebook Database'!A379="","",'Notebook Database'!A379)</f>
        <v/>
      </c>
      <c r="E183" s="120"/>
      <c r="F183" s="120"/>
      <c r="G183" s="120"/>
    </row>
    <row r="184" spans="2:7" s="118" customFormat="1">
      <c r="B184" s="117"/>
      <c r="C184" s="119"/>
      <c r="D184" s="120" t="str">
        <f>IF('Notebook Database'!A380="","",'Notebook Database'!A380)</f>
        <v/>
      </c>
      <c r="E184" s="120"/>
      <c r="F184" s="120"/>
      <c r="G184" s="120"/>
    </row>
    <row r="185" spans="2:7" s="118" customFormat="1">
      <c r="B185" s="117"/>
      <c r="C185" s="119"/>
      <c r="D185" s="120" t="str">
        <f>IF('Notebook Database'!A381="","",'Notebook Database'!A381)</f>
        <v/>
      </c>
      <c r="E185" s="120"/>
      <c r="F185" s="120"/>
      <c r="G185" s="120"/>
    </row>
    <row r="186" spans="2:7" s="118" customFormat="1">
      <c r="B186" s="117"/>
      <c r="C186" s="119"/>
      <c r="D186" s="120" t="str">
        <f>IF('Notebook Database'!A382="","",'Notebook Database'!A382)</f>
        <v/>
      </c>
      <c r="E186" s="120"/>
      <c r="F186" s="120"/>
      <c r="G186" s="120"/>
    </row>
    <row r="187" spans="2:7" s="118" customFormat="1">
      <c r="B187" s="117"/>
      <c r="C187" s="119"/>
      <c r="D187" s="120" t="str">
        <f>IF('Notebook Database'!A383="","",'Notebook Database'!A383)</f>
        <v/>
      </c>
      <c r="E187" s="120"/>
      <c r="F187" s="120"/>
      <c r="G187" s="120"/>
    </row>
    <row r="188" spans="2:7" s="118" customFormat="1">
      <c r="B188" s="117"/>
      <c r="C188" s="119"/>
      <c r="D188" s="120" t="str">
        <f>IF('Notebook Database'!A384="","",'Notebook Database'!A384)</f>
        <v/>
      </c>
      <c r="E188" s="120"/>
      <c r="F188" s="120"/>
      <c r="G188" s="120"/>
    </row>
    <row r="189" spans="2:7" s="118" customFormat="1">
      <c r="B189" s="117"/>
      <c r="C189" s="119"/>
      <c r="D189" s="120" t="str">
        <f>IF('Notebook Database'!A385="","",'Notebook Database'!A385)</f>
        <v/>
      </c>
      <c r="E189" s="120"/>
      <c r="F189" s="120"/>
      <c r="G189" s="120"/>
    </row>
    <row r="190" spans="2:7" s="118" customFormat="1">
      <c r="B190" s="117"/>
      <c r="C190" s="119"/>
      <c r="D190" s="120" t="str">
        <f>IF('Notebook Database'!A386="","",'Notebook Database'!A386)</f>
        <v/>
      </c>
      <c r="E190" s="120"/>
      <c r="F190" s="120"/>
      <c r="G190" s="120"/>
    </row>
    <row r="191" spans="2:7" s="118" customFormat="1">
      <c r="B191" s="117"/>
      <c r="C191" s="119"/>
      <c r="D191" s="120" t="str">
        <f>IF('Notebook Database'!A387="","",'Notebook Database'!A387)</f>
        <v/>
      </c>
      <c r="E191" s="120"/>
      <c r="F191" s="120"/>
      <c r="G191" s="120"/>
    </row>
    <row r="192" spans="2:7" s="118" customFormat="1">
      <c r="B192" s="117"/>
      <c r="C192" s="119"/>
      <c r="D192" s="120" t="str">
        <f>IF('Notebook Database'!A388="","",'Notebook Database'!A388)</f>
        <v/>
      </c>
      <c r="E192" s="120"/>
      <c r="F192" s="120"/>
      <c r="G192" s="120"/>
    </row>
    <row r="193" spans="2:7" s="118" customFormat="1">
      <c r="B193" s="117"/>
      <c r="C193" s="119"/>
      <c r="D193" s="120" t="str">
        <f>IF('Notebook Database'!A389="","",'Notebook Database'!A389)</f>
        <v/>
      </c>
      <c r="E193" s="120"/>
      <c r="F193" s="120"/>
      <c r="G193" s="120"/>
    </row>
    <row r="194" spans="2:7" s="118" customFormat="1">
      <c r="B194" s="117"/>
      <c r="C194" s="119"/>
      <c r="D194" s="120" t="str">
        <f>IF('Notebook Database'!A390="","",'Notebook Database'!A390)</f>
        <v/>
      </c>
      <c r="E194" s="120"/>
      <c r="F194" s="120"/>
      <c r="G194" s="120"/>
    </row>
    <row r="195" spans="2:7" s="118" customFormat="1">
      <c r="B195" s="117"/>
      <c r="C195" s="119"/>
      <c r="D195" s="120" t="str">
        <f>IF('Notebook Database'!A391="","",'Notebook Database'!A391)</f>
        <v/>
      </c>
      <c r="E195" s="120"/>
      <c r="F195" s="120"/>
      <c r="G195" s="120"/>
    </row>
    <row r="196" spans="2:7" s="118" customFormat="1">
      <c r="B196" s="117"/>
      <c r="C196" s="119"/>
      <c r="D196" s="120" t="str">
        <f>IF('Notebook Database'!A392="","",'Notebook Database'!A392)</f>
        <v/>
      </c>
      <c r="E196" s="120"/>
      <c r="F196" s="120"/>
      <c r="G196" s="120"/>
    </row>
    <row r="197" spans="2:7" s="118" customFormat="1">
      <c r="B197" s="117"/>
      <c r="C197" s="119"/>
      <c r="D197" s="120" t="str">
        <f>IF('Notebook Database'!A393="","",'Notebook Database'!A393)</f>
        <v/>
      </c>
      <c r="E197" s="120"/>
      <c r="F197" s="120"/>
      <c r="G197" s="120"/>
    </row>
    <row r="198" spans="2:7" s="118" customFormat="1">
      <c r="B198" s="117"/>
      <c r="C198" s="119"/>
      <c r="D198" s="120" t="str">
        <f>IF('Notebook Database'!A394="","",'Notebook Database'!A394)</f>
        <v/>
      </c>
      <c r="E198" s="120"/>
      <c r="F198" s="120"/>
      <c r="G198" s="120"/>
    </row>
    <row r="199" spans="2:7" s="118" customFormat="1">
      <c r="B199" s="117"/>
      <c r="C199" s="119"/>
      <c r="D199" s="120" t="str">
        <f>IF('Notebook Database'!A395="","",'Notebook Database'!A395)</f>
        <v/>
      </c>
      <c r="E199" s="120"/>
      <c r="F199" s="120"/>
      <c r="G199" s="120"/>
    </row>
    <row r="200" spans="2:7" s="118" customFormat="1">
      <c r="B200" s="117"/>
      <c r="C200" s="119"/>
      <c r="D200" s="120" t="str">
        <f>IF('Notebook Database'!A396="","",'Notebook Database'!A396)</f>
        <v/>
      </c>
      <c r="E200" s="120"/>
      <c r="F200" s="120"/>
      <c r="G200" s="120"/>
    </row>
    <row r="201" spans="2:7" s="118" customFormat="1">
      <c r="B201" s="117"/>
      <c r="C201" s="119"/>
      <c r="D201" s="120" t="str">
        <f>IF('Notebook Database'!A397="","",'Notebook Database'!A397)</f>
        <v/>
      </c>
      <c r="E201" s="120"/>
      <c r="F201" s="120"/>
      <c r="G201" s="120"/>
    </row>
    <row r="202" spans="2:7" s="118" customFormat="1">
      <c r="B202" s="117"/>
      <c r="C202" s="119"/>
      <c r="D202" s="120" t="str">
        <f>IF('Notebook Database'!A398="","",'Notebook Database'!A398)</f>
        <v/>
      </c>
      <c r="E202" s="120"/>
      <c r="F202" s="120"/>
      <c r="G202" s="120"/>
    </row>
    <row r="203" spans="2:7" s="118" customFormat="1">
      <c r="B203" s="117"/>
      <c r="C203" s="119"/>
      <c r="D203" s="120" t="str">
        <f>IF('Notebook Database'!A399="","",'Notebook Database'!A399)</f>
        <v/>
      </c>
      <c r="E203" s="120"/>
      <c r="F203" s="120"/>
      <c r="G203" s="120"/>
    </row>
    <row r="204" spans="2:7" s="118" customFormat="1">
      <c r="B204" s="117"/>
      <c r="C204" s="119"/>
      <c r="D204" s="120" t="str">
        <f>IF('Notebook Database'!A400="","",'Notebook Database'!A400)</f>
        <v/>
      </c>
      <c r="E204" s="120"/>
      <c r="F204" s="120"/>
      <c r="G204" s="120"/>
    </row>
    <row r="205" spans="2:7" s="118" customFormat="1">
      <c r="B205" s="117"/>
      <c r="C205" s="119"/>
      <c r="D205" s="120" t="str">
        <f>IF('Notebook Database'!A401="","",'Notebook Database'!A401)</f>
        <v/>
      </c>
      <c r="E205" s="120"/>
      <c r="F205" s="120"/>
      <c r="G205" s="120"/>
    </row>
    <row r="206" spans="2:7" s="118" customFormat="1">
      <c r="B206" s="117"/>
      <c r="C206" s="119"/>
      <c r="D206" s="120" t="str">
        <f>IF('Notebook Database'!A402="","",'Notebook Database'!A402)</f>
        <v/>
      </c>
      <c r="E206" s="120"/>
      <c r="F206" s="120"/>
      <c r="G206" s="120"/>
    </row>
    <row r="207" spans="2:7" s="118" customFormat="1">
      <c r="B207" s="117"/>
      <c r="C207" s="119"/>
      <c r="D207" s="120" t="str">
        <f>IF('Notebook Database'!A403="","",'Notebook Database'!A403)</f>
        <v/>
      </c>
      <c r="E207" s="120"/>
      <c r="F207" s="120"/>
      <c r="G207" s="120"/>
    </row>
    <row r="208" spans="2:7" s="118" customFormat="1">
      <c r="B208" s="117"/>
      <c r="C208" s="119"/>
      <c r="D208" s="120" t="str">
        <f>IF('Notebook Database'!A404="","",'Notebook Database'!A404)</f>
        <v/>
      </c>
      <c r="E208" s="120"/>
      <c r="F208" s="120"/>
      <c r="G208" s="120"/>
    </row>
    <row r="209" spans="2:7" s="118" customFormat="1">
      <c r="B209" s="117"/>
      <c r="C209" s="119"/>
      <c r="D209" s="120" t="str">
        <f>IF('Notebook Database'!A405="","",'Notebook Database'!A405)</f>
        <v/>
      </c>
      <c r="E209" s="120"/>
      <c r="F209" s="120"/>
      <c r="G209" s="120"/>
    </row>
    <row r="210" spans="2:7" s="118" customFormat="1">
      <c r="B210" s="117"/>
      <c r="C210" s="119"/>
      <c r="D210" s="120" t="str">
        <f>IF('Notebook Database'!A406="","",'Notebook Database'!A406)</f>
        <v/>
      </c>
      <c r="E210" s="120"/>
      <c r="F210" s="120"/>
      <c r="G210" s="120"/>
    </row>
    <row r="211" spans="2:7" s="118" customFormat="1">
      <c r="B211" s="117"/>
      <c r="C211" s="119"/>
      <c r="D211" s="120" t="str">
        <f>IF('Notebook Database'!A407="","",'Notebook Database'!A407)</f>
        <v/>
      </c>
      <c r="E211" s="120"/>
      <c r="F211" s="120"/>
      <c r="G211" s="120"/>
    </row>
    <row r="212" spans="2:7" s="118" customFormat="1">
      <c r="B212" s="117"/>
      <c r="C212" s="119"/>
      <c r="D212" s="120" t="str">
        <f>IF('Notebook Database'!A408="","",'Notebook Database'!A408)</f>
        <v/>
      </c>
      <c r="E212" s="120"/>
      <c r="F212" s="120"/>
      <c r="G212" s="120"/>
    </row>
    <row r="213" spans="2:7" s="118" customFormat="1">
      <c r="B213" s="117"/>
      <c r="C213" s="119"/>
      <c r="D213" s="120" t="str">
        <f>IF('Notebook Database'!A409="","",'Notebook Database'!A409)</f>
        <v/>
      </c>
      <c r="E213" s="120"/>
      <c r="F213" s="120"/>
      <c r="G213" s="120"/>
    </row>
    <row r="214" spans="2:7" s="118" customFormat="1">
      <c r="B214" s="117"/>
      <c r="C214" s="119"/>
      <c r="D214" s="120" t="str">
        <f>IF('Notebook Database'!A410="","",'Notebook Database'!A410)</f>
        <v/>
      </c>
      <c r="E214" s="120"/>
      <c r="F214" s="120"/>
      <c r="G214" s="120"/>
    </row>
    <row r="215" spans="2:7" s="118" customFormat="1">
      <c r="B215" s="117"/>
      <c r="C215" s="119"/>
      <c r="D215" s="120" t="str">
        <f>IF('Notebook Database'!A411="","",'Notebook Database'!A411)</f>
        <v/>
      </c>
      <c r="E215" s="120"/>
      <c r="F215" s="120"/>
      <c r="G215" s="120"/>
    </row>
    <row r="216" spans="2:7" s="118" customFormat="1">
      <c r="B216" s="117"/>
      <c r="C216" s="119"/>
      <c r="D216" s="120" t="str">
        <f>IF('Notebook Database'!A412="","",'Notebook Database'!A412)</f>
        <v/>
      </c>
      <c r="E216" s="120"/>
      <c r="F216" s="120"/>
      <c r="G216" s="120"/>
    </row>
    <row r="217" spans="2:7" s="118" customFormat="1">
      <c r="B217" s="117"/>
      <c r="C217" s="119"/>
      <c r="D217" s="120" t="str">
        <f>IF('Notebook Database'!A413="","",'Notebook Database'!A413)</f>
        <v/>
      </c>
      <c r="E217" s="120"/>
      <c r="F217" s="120"/>
      <c r="G217" s="120"/>
    </row>
    <row r="218" spans="2:7" s="118" customFormat="1">
      <c r="B218" s="117"/>
      <c r="C218" s="119"/>
      <c r="D218" s="120" t="str">
        <f>IF('Notebook Database'!A414="","",'Notebook Database'!A414)</f>
        <v/>
      </c>
      <c r="E218" s="120"/>
      <c r="F218" s="120"/>
      <c r="G218" s="120"/>
    </row>
    <row r="219" spans="2:7" s="118" customFormat="1">
      <c r="B219" s="117"/>
      <c r="C219" s="119"/>
      <c r="D219" s="120" t="str">
        <f>IF('Notebook Database'!A415="","",'Notebook Database'!A415)</f>
        <v/>
      </c>
      <c r="E219" s="120"/>
      <c r="F219" s="120"/>
      <c r="G219" s="120"/>
    </row>
    <row r="220" spans="2:7" s="118" customFormat="1">
      <c r="B220" s="117"/>
      <c r="C220" s="119"/>
      <c r="D220" s="120" t="str">
        <f>IF('Notebook Database'!A416="","",'Notebook Database'!A416)</f>
        <v/>
      </c>
      <c r="E220" s="120"/>
      <c r="F220" s="120"/>
      <c r="G220" s="120"/>
    </row>
    <row r="221" spans="2:7" s="118" customFormat="1">
      <c r="B221" s="117"/>
      <c r="C221" s="119"/>
      <c r="D221" s="120" t="str">
        <f>IF('Notebook Database'!A417="","",'Notebook Database'!A417)</f>
        <v/>
      </c>
      <c r="E221" s="120"/>
      <c r="F221" s="120"/>
      <c r="G221" s="120"/>
    </row>
    <row r="222" spans="2:7" s="118" customFormat="1">
      <c r="B222" s="117"/>
      <c r="C222" s="119"/>
      <c r="D222" s="120" t="str">
        <f>IF('Notebook Database'!A418="","",'Notebook Database'!A418)</f>
        <v/>
      </c>
      <c r="E222" s="120"/>
      <c r="F222" s="120"/>
      <c r="G222" s="120"/>
    </row>
    <row r="223" spans="2:7" s="118" customFormat="1">
      <c r="B223" s="117"/>
      <c r="C223" s="119"/>
      <c r="D223" s="120" t="str">
        <f>IF('Notebook Database'!A419="","",'Notebook Database'!A419)</f>
        <v/>
      </c>
      <c r="E223" s="120"/>
      <c r="F223" s="120"/>
      <c r="G223" s="120"/>
    </row>
    <row r="224" spans="2:7" s="118" customFormat="1">
      <c r="B224" s="117"/>
      <c r="C224" s="119"/>
      <c r="D224" s="120" t="str">
        <f>IF('Notebook Database'!A420="","",'Notebook Database'!A420)</f>
        <v/>
      </c>
      <c r="E224" s="120"/>
      <c r="F224" s="120"/>
      <c r="G224" s="120"/>
    </row>
    <row r="225" spans="2:7" s="118" customFormat="1">
      <c r="B225" s="117"/>
      <c r="C225" s="119"/>
      <c r="D225" s="120" t="str">
        <f>IF('Notebook Database'!A421="","",'Notebook Database'!A421)</f>
        <v/>
      </c>
      <c r="E225" s="120"/>
      <c r="F225" s="120"/>
      <c r="G225" s="120"/>
    </row>
    <row r="226" spans="2:7" s="118" customFormat="1">
      <c r="B226" s="117"/>
      <c r="C226" s="119"/>
      <c r="D226" s="120" t="str">
        <f>IF('Notebook Database'!A422="","",'Notebook Database'!A422)</f>
        <v/>
      </c>
      <c r="E226" s="120"/>
      <c r="F226" s="120"/>
      <c r="G226" s="120"/>
    </row>
    <row r="227" spans="2:7" s="118" customFormat="1">
      <c r="B227" s="117"/>
      <c r="C227" s="119"/>
      <c r="D227" s="120" t="str">
        <f>IF('Notebook Database'!A423="","",'Notebook Database'!A423)</f>
        <v/>
      </c>
      <c r="E227" s="120"/>
      <c r="F227" s="120"/>
      <c r="G227" s="120"/>
    </row>
    <row r="228" spans="2:7" s="118" customFormat="1">
      <c r="B228" s="117"/>
      <c r="C228" s="119"/>
      <c r="D228" s="120" t="str">
        <f>IF('Notebook Database'!A424="","",'Notebook Database'!A424)</f>
        <v/>
      </c>
      <c r="E228" s="120"/>
      <c r="F228" s="120"/>
      <c r="G228" s="120"/>
    </row>
    <row r="229" spans="2:7" s="118" customFormat="1">
      <c r="B229" s="117"/>
      <c r="C229" s="119"/>
      <c r="D229" s="120" t="str">
        <f>IF('Notebook Database'!A425="","",'Notebook Database'!A425)</f>
        <v/>
      </c>
      <c r="E229" s="120"/>
      <c r="F229" s="120"/>
      <c r="G229" s="120"/>
    </row>
    <row r="230" spans="2:7" s="118" customFormat="1">
      <c r="B230" s="117"/>
      <c r="C230" s="119"/>
      <c r="D230" s="120" t="str">
        <f>IF('Notebook Database'!A426="","",'Notebook Database'!A426)</f>
        <v/>
      </c>
      <c r="E230" s="120"/>
      <c r="F230" s="120"/>
      <c r="G230" s="120"/>
    </row>
    <row r="231" spans="2:7" s="118" customFormat="1">
      <c r="B231" s="117"/>
      <c r="C231" s="119"/>
      <c r="D231" s="120" t="str">
        <f>IF('Notebook Database'!A427="","",'Notebook Database'!A427)</f>
        <v/>
      </c>
      <c r="E231" s="120"/>
      <c r="F231" s="120"/>
      <c r="G231" s="120"/>
    </row>
    <row r="232" spans="2:7" s="118" customFormat="1">
      <c r="B232" s="117"/>
      <c r="C232" s="119"/>
      <c r="D232" s="120" t="str">
        <f>IF('Notebook Database'!A428="","",'Notebook Database'!A428)</f>
        <v/>
      </c>
      <c r="E232" s="120"/>
      <c r="F232" s="120"/>
      <c r="G232" s="120"/>
    </row>
    <row r="233" spans="2:7" s="118" customFormat="1">
      <c r="B233" s="117"/>
      <c r="C233" s="119"/>
      <c r="D233" s="120" t="str">
        <f>IF('Notebook Database'!A429="","",'Notebook Database'!A429)</f>
        <v/>
      </c>
      <c r="E233" s="120"/>
      <c r="F233" s="120"/>
      <c r="G233" s="120"/>
    </row>
    <row r="234" spans="2:7" s="118" customFormat="1">
      <c r="B234" s="117"/>
      <c r="C234" s="119"/>
      <c r="D234" s="120" t="str">
        <f>IF('Notebook Database'!A430="","",'Notebook Database'!A430)</f>
        <v/>
      </c>
      <c r="E234" s="120"/>
      <c r="F234" s="120"/>
      <c r="G234" s="120"/>
    </row>
    <row r="235" spans="2:7" s="118" customFormat="1">
      <c r="B235" s="117"/>
      <c r="C235" s="119"/>
      <c r="D235" s="120" t="str">
        <f>IF('Notebook Database'!A431="","",'Notebook Database'!A431)</f>
        <v/>
      </c>
      <c r="E235" s="120"/>
      <c r="F235" s="120"/>
      <c r="G235" s="120"/>
    </row>
    <row r="236" spans="2:7" s="118" customFormat="1">
      <c r="B236" s="117"/>
      <c r="C236" s="119"/>
      <c r="D236" s="120" t="str">
        <f>IF('Notebook Database'!A432="","",'Notebook Database'!A432)</f>
        <v/>
      </c>
      <c r="E236" s="120"/>
      <c r="F236" s="120"/>
      <c r="G236" s="120"/>
    </row>
    <row r="237" spans="2:7" s="118" customFormat="1">
      <c r="B237" s="117"/>
      <c r="C237" s="119"/>
      <c r="D237" s="120" t="str">
        <f>IF('Notebook Database'!A433="","",'Notebook Database'!A433)</f>
        <v/>
      </c>
      <c r="E237" s="120"/>
      <c r="F237" s="120"/>
      <c r="G237" s="120"/>
    </row>
    <row r="238" spans="2:7" s="118" customFormat="1">
      <c r="B238" s="117"/>
      <c r="C238" s="119"/>
      <c r="D238" s="120" t="str">
        <f>IF('Notebook Database'!A434="","",'Notebook Database'!A434)</f>
        <v/>
      </c>
      <c r="E238" s="120"/>
      <c r="F238" s="120"/>
      <c r="G238" s="120"/>
    </row>
    <row r="239" spans="2:7" s="118" customFormat="1">
      <c r="B239" s="117"/>
      <c r="C239" s="119"/>
      <c r="D239" s="120" t="str">
        <f>IF('Notebook Database'!A435="","",'Notebook Database'!A435)</f>
        <v/>
      </c>
      <c r="E239" s="120"/>
      <c r="F239" s="120"/>
      <c r="G239" s="120"/>
    </row>
    <row r="240" spans="2:7" s="118" customFormat="1">
      <c r="B240" s="117"/>
      <c r="C240" s="119"/>
      <c r="D240" s="120" t="str">
        <f>IF('Notebook Database'!A436="","",'Notebook Database'!A436)</f>
        <v/>
      </c>
      <c r="E240" s="120"/>
      <c r="F240" s="120"/>
      <c r="G240" s="120"/>
    </row>
    <row r="241" spans="2:7" s="118" customFormat="1">
      <c r="B241" s="117"/>
      <c r="C241" s="119"/>
      <c r="D241" s="120" t="str">
        <f>IF('Notebook Database'!A437="","",'Notebook Database'!A437)</f>
        <v/>
      </c>
      <c r="E241" s="120"/>
      <c r="F241" s="120"/>
      <c r="G241" s="120"/>
    </row>
    <row r="242" spans="2:7" s="118" customFormat="1">
      <c r="B242" s="117"/>
      <c r="C242" s="119"/>
      <c r="D242" s="120" t="str">
        <f>IF('Notebook Database'!A438="","",'Notebook Database'!A438)</f>
        <v/>
      </c>
      <c r="E242" s="120"/>
      <c r="F242" s="120"/>
      <c r="G242" s="120"/>
    </row>
    <row r="243" spans="2:7" s="118" customFormat="1">
      <c r="B243" s="117"/>
      <c r="C243" s="119"/>
      <c r="D243" s="120" t="str">
        <f>IF('Notebook Database'!A439="","",'Notebook Database'!A439)</f>
        <v/>
      </c>
      <c r="E243" s="120"/>
      <c r="F243" s="120"/>
      <c r="G243" s="120"/>
    </row>
    <row r="244" spans="2:7" s="118" customFormat="1">
      <c r="B244" s="117"/>
      <c r="C244" s="119"/>
      <c r="D244" s="120" t="str">
        <f>IF('Notebook Database'!A440="","",'Notebook Database'!A440)</f>
        <v/>
      </c>
      <c r="E244" s="120"/>
      <c r="F244" s="120"/>
      <c r="G244" s="120"/>
    </row>
    <row r="245" spans="2:7" s="118" customFormat="1">
      <c r="B245" s="117"/>
      <c r="C245" s="119"/>
      <c r="D245" s="120" t="str">
        <f>IF('Notebook Database'!A441="","",'Notebook Database'!A441)</f>
        <v/>
      </c>
      <c r="E245" s="120"/>
      <c r="F245" s="120"/>
      <c r="G245" s="120"/>
    </row>
    <row r="246" spans="2:7" s="118" customFormat="1">
      <c r="B246" s="117"/>
      <c r="C246" s="119"/>
      <c r="D246" s="120" t="str">
        <f>IF('Notebook Database'!A442="","",'Notebook Database'!A442)</f>
        <v/>
      </c>
      <c r="E246" s="120"/>
      <c r="F246" s="120"/>
      <c r="G246" s="120"/>
    </row>
    <row r="247" spans="2:7" s="118" customFormat="1">
      <c r="B247" s="117"/>
      <c r="C247" s="119"/>
      <c r="D247" s="120" t="str">
        <f>IF('Notebook Database'!A443="","",'Notebook Database'!A443)</f>
        <v/>
      </c>
      <c r="E247" s="120"/>
      <c r="F247" s="120"/>
      <c r="G247" s="120"/>
    </row>
    <row r="248" spans="2:7" s="118" customFormat="1">
      <c r="B248" s="117"/>
      <c r="C248" s="119"/>
      <c r="D248" s="120" t="str">
        <f>IF('Notebook Database'!A444="","",'Notebook Database'!A444)</f>
        <v/>
      </c>
      <c r="E248" s="120"/>
      <c r="F248" s="120"/>
      <c r="G248" s="120"/>
    </row>
    <row r="249" spans="2:7" s="118" customFormat="1">
      <c r="B249" s="117"/>
      <c r="C249" s="119"/>
      <c r="D249" s="120" t="str">
        <f>IF('Notebook Database'!A445="","",'Notebook Database'!A445)</f>
        <v/>
      </c>
      <c r="E249" s="120"/>
      <c r="F249" s="120"/>
      <c r="G249" s="120"/>
    </row>
    <row r="250" spans="2:7" s="118" customFormat="1">
      <c r="B250" s="117"/>
      <c r="C250" s="119"/>
      <c r="D250" s="120" t="str">
        <f>IF('Notebook Database'!A446="","",'Notebook Database'!A446)</f>
        <v/>
      </c>
      <c r="E250" s="120"/>
      <c r="F250" s="120"/>
      <c r="G250" s="120"/>
    </row>
    <row r="251" spans="2:7" s="118" customFormat="1">
      <c r="B251" s="117"/>
      <c r="C251" s="119"/>
      <c r="D251" s="120" t="str">
        <f>IF('Notebook Database'!A447="","",'Notebook Database'!A447)</f>
        <v/>
      </c>
      <c r="E251" s="120"/>
      <c r="F251" s="120"/>
      <c r="G251" s="120"/>
    </row>
    <row r="252" spans="2:7" s="118" customFormat="1">
      <c r="B252" s="117"/>
      <c r="C252" s="119"/>
      <c r="D252" s="120" t="str">
        <f>IF('Notebook Database'!A448="","",'Notebook Database'!A448)</f>
        <v/>
      </c>
      <c r="E252" s="120"/>
      <c r="F252" s="120"/>
      <c r="G252" s="120"/>
    </row>
    <row r="253" spans="2:7" s="118" customFormat="1">
      <c r="B253" s="117"/>
      <c r="C253" s="119"/>
      <c r="D253" s="120" t="str">
        <f>IF('Notebook Database'!A449="","",'Notebook Database'!A449)</f>
        <v/>
      </c>
      <c r="E253" s="120"/>
      <c r="F253" s="120"/>
      <c r="G253" s="120"/>
    </row>
    <row r="254" spans="2:7" s="118" customFormat="1">
      <c r="B254" s="117"/>
      <c r="C254" s="119"/>
      <c r="D254" s="120" t="str">
        <f>IF('Notebook Database'!A450="","",'Notebook Database'!A450)</f>
        <v/>
      </c>
      <c r="E254" s="120"/>
      <c r="F254" s="120"/>
      <c r="G254" s="120"/>
    </row>
    <row r="255" spans="2:7" s="118" customFormat="1">
      <c r="B255" s="117"/>
      <c r="C255" s="119"/>
      <c r="D255" s="120" t="str">
        <f>IF('Notebook Database'!A451="","",'Notebook Database'!A451)</f>
        <v/>
      </c>
      <c r="E255" s="120"/>
      <c r="F255" s="120"/>
      <c r="G255" s="120"/>
    </row>
    <row r="256" spans="2:7" s="118" customFormat="1">
      <c r="B256" s="117"/>
      <c r="C256" s="119"/>
      <c r="D256" s="120" t="str">
        <f>IF('Notebook Database'!A452="","",'Notebook Database'!A452)</f>
        <v/>
      </c>
      <c r="E256" s="120"/>
      <c r="F256" s="120"/>
      <c r="G256" s="120"/>
    </row>
    <row r="257" spans="2:7" s="118" customFormat="1">
      <c r="B257" s="117"/>
      <c r="C257" s="119"/>
      <c r="D257" s="120" t="str">
        <f>IF('Notebook Database'!A453="","",'Notebook Database'!A453)</f>
        <v/>
      </c>
      <c r="E257" s="120"/>
      <c r="F257" s="120"/>
      <c r="G257" s="120"/>
    </row>
    <row r="258" spans="2:7" s="118" customFormat="1">
      <c r="B258" s="117"/>
      <c r="C258" s="119"/>
      <c r="D258" s="120" t="str">
        <f>IF('Notebook Database'!A454="","",'Notebook Database'!A454)</f>
        <v/>
      </c>
      <c r="E258" s="120"/>
      <c r="F258" s="120"/>
      <c r="G258" s="120"/>
    </row>
    <row r="259" spans="2:7" s="118" customFormat="1">
      <c r="B259" s="117"/>
      <c r="C259" s="119"/>
      <c r="D259" s="120" t="str">
        <f>IF('Notebook Database'!A455="","",'Notebook Database'!A455)</f>
        <v/>
      </c>
      <c r="E259" s="120"/>
      <c r="F259" s="120"/>
      <c r="G259" s="120"/>
    </row>
    <row r="260" spans="2:7" s="118" customFormat="1">
      <c r="B260" s="117"/>
      <c r="C260" s="119"/>
      <c r="D260" s="120" t="str">
        <f>IF('Notebook Database'!A456="","",'Notebook Database'!A456)</f>
        <v/>
      </c>
      <c r="E260" s="120"/>
      <c r="F260" s="120"/>
      <c r="G260" s="120"/>
    </row>
    <row r="261" spans="2:7" s="118" customFormat="1">
      <c r="B261" s="117"/>
      <c r="C261" s="119"/>
      <c r="D261" s="120" t="str">
        <f>IF('Notebook Database'!A457="","",'Notebook Database'!A457)</f>
        <v/>
      </c>
      <c r="E261" s="120"/>
      <c r="F261" s="120"/>
      <c r="G261" s="120"/>
    </row>
    <row r="262" spans="2:7" s="118" customFormat="1">
      <c r="B262" s="117"/>
      <c r="C262" s="119"/>
      <c r="D262" s="120" t="str">
        <f>IF('Notebook Database'!A458="","",'Notebook Database'!A458)</f>
        <v/>
      </c>
      <c r="E262" s="120"/>
      <c r="F262" s="120"/>
      <c r="G262" s="120"/>
    </row>
    <row r="263" spans="2:7" s="118" customFormat="1">
      <c r="B263" s="117"/>
      <c r="C263" s="119"/>
      <c r="D263" s="120" t="str">
        <f>IF('Notebook Database'!A459="","",'Notebook Database'!A459)</f>
        <v/>
      </c>
      <c r="E263" s="120"/>
      <c r="F263" s="120"/>
      <c r="G263" s="120"/>
    </row>
    <row r="264" spans="2:7" s="118" customFormat="1">
      <c r="B264" s="117"/>
      <c r="C264" s="119"/>
      <c r="D264" s="120" t="str">
        <f>IF('Notebook Database'!A460="","",'Notebook Database'!A460)</f>
        <v/>
      </c>
      <c r="E264" s="120"/>
      <c r="F264" s="120"/>
      <c r="G264" s="120"/>
    </row>
    <row r="265" spans="2:7" s="118" customFormat="1">
      <c r="B265" s="117"/>
      <c r="C265" s="119"/>
      <c r="D265" s="120" t="str">
        <f>IF('Notebook Database'!A461="","",'Notebook Database'!A461)</f>
        <v/>
      </c>
      <c r="E265" s="120"/>
      <c r="F265" s="120"/>
      <c r="G265" s="120"/>
    </row>
    <row r="266" spans="2:7" s="118" customFormat="1">
      <c r="B266" s="117"/>
      <c r="C266" s="119"/>
      <c r="D266" s="120" t="str">
        <f>IF('Notebook Database'!A462="","",'Notebook Database'!A462)</f>
        <v/>
      </c>
      <c r="E266" s="120"/>
      <c r="F266" s="120"/>
      <c r="G266" s="120"/>
    </row>
    <row r="267" spans="2:7" s="118" customFormat="1">
      <c r="B267" s="117"/>
      <c r="C267" s="119"/>
      <c r="D267" s="120" t="str">
        <f>IF('Notebook Database'!A463="","",'Notebook Database'!A463)</f>
        <v/>
      </c>
      <c r="E267" s="120"/>
      <c r="F267" s="120"/>
      <c r="G267" s="120"/>
    </row>
    <row r="268" spans="2:7" s="118" customFormat="1">
      <c r="B268" s="117"/>
      <c r="C268" s="119"/>
      <c r="D268" s="120" t="str">
        <f>IF('Notebook Database'!A464="","",'Notebook Database'!A464)</f>
        <v/>
      </c>
      <c r="E268" s="120"/>
      <c r="F268" s="120"/>
      <c r="G268" s="120"/>
    </row>
    <row r="269" spans="2:7" s="118" customFormat="1">
      <c r="B269" s="117"/>
      <c r="C269" s="119"/>
      <c r="D269" s="120" t="str">
        <f>IF('Notebook Database'!A465="","",'Notebook Database'!A465)</f>
        <v/>
      </c>
      <c r="E269" s="120"/>
      <c r="F269" s="120"/>
      <c r="G269" s="120"/>
    </row>
    <row r="270" spans="2:7" s="118" customFormat="1">
      <c r="B270" s="117"/>
      <c r="C270" s="119"/>
      <c r="D270" s="120" t="str">
        <f>IF('Notebook Database'!A466="","",'Notebook Database'!A466)</f>
        <v/>
      </c>
      <c r="E270" s="120"/>
      <c r="F270" s="120"/>
      <c r="G270" s="120"/>
    </row>
    <row r="271" spans="2:7" s="118" customFormat="1">
      <c r="B271" s="117"/>
      <c r="C271" s="119"/>
      <c r="D271" s="120" t="str">
        <f>IF('Notebook Database'!A467="","",'Notebook Database'!A467)</f>
        <v/>
      </c>
      <c r="E271" s="120"/>
      <c r="F271" s="120"/>
      <c r="G271" s="120"/>
    </row>
    <row r="272" spans="2:7" s="118" customFormat="1">
      <c r="B272" s="117"/>
      <c r="C272" s="119"/>
      <c r="D272" s="120" t="str">
        <f>IF('Notebook Database'!A468="","",'Notebook Database'!A468)</f>
        <v/>
      </c>
      <c r="E272" s="120"/>
      <c r="F272" s="120"/>
      <c r="G272" s="120"/>
    </row>
    <row r="273" spans="2:7" s="118" customFormat="1">
      <c r="B273" s="117"/>
      <c r="C273" s="119"/>
      <c r="D273" s="120" t="str">
        <f>IF('Notebook Database'!A469="","",'Notebook Database'!A469)</f>
        <v/>
      </c>
      <c r="E273" s="120"/>
      <c r="F273" s="120"/>
      <c r="G273" s="120"/>
    </row>
    <row r="274" spans="2:7" s="118" customFormat="1">
      <c r="B274" s="117"/>
      <c r="C274" s="119"/>
      <c r="D274" s="120" t="str">
        <f>IF('Notebook Database'!A470="","",'Notebook Database'!A470)</f>
        <v/>
      </c>
      <c r="E274" s="120"/>
      <c r="F274" s="120"/>
      <c r="G274" s="120"/>
    </row>
    <row r="275" spans="2:7" s="118" customFormat="1">
      <c r="B275" s="117"/>
      <c r="C275" s="119"/>
      <c r="D275" s="120" t="str">
        <f>IF('Notebook Database'!A471="","",'Notebook Database'!A471)</f>
        <v/>
      </c>
      <c r="E275" s="120"/>
      <c r="F275" s="120"/>
      <c r="G275" s="120"/>
    </row>
    <row r="276" spans="2:7" s="118" customFormat="1">
      <c r="B276" s="117"/>
      <c r="C276" s="119"/>
      <c r="D276" s="120" t="str">
        <f>IF('Notebook Database'!A472="","",'Notebook Database'!A472)</f>
        <v/>
      </c>
      <c r="E276" s="120"/>
      <c r="F276" s="120"/>
      <c r="G276" s="120"/>
    </row>
    <row r="277" spans="2:7" s="118" customFormat="1">
      <c r="B277" s="117"/>
      <c r="C277" s="119"/>
      <c r="D277" s="120" t="str">
        <f>IF('Notebook Database'!A473="","",'Notebook Database'!A473)</f>
        <v/>
      </c>
      <c r="E277" s="120"/>
      <c r="F277" s="120"/>
      <c r="G277" s="120"/>
    </row>
    <row r="278" spans="2:7" s="118" customFormat="1">
      <c r="B278" s="117"/>
      <c r="C278" s="119"/>
      <c r="D278" s="120" t="str">
        <f>IF('Notebook Database'!A474="","",'Notebook Database'!A474)</f>
        <v/>
      </c>
      <c r="E278" s="120"/>
      <c r="F278" s="120"/>
      <c r="G278" s="120"/>
    </row>
    <row r="279" spans="2:7" s="118" customFormat="1">
      <c r="B279" s="117"/>
      <c r="C279" s="119"/>
      <c r="D279" s="120" t="str">
        <f>IF('Notebook Database'!A475="","",'Notebook Database'!A475)</f>
        <v/>
      </c>
      <c r="E279" s="120"/>
      <c r="F279" s="120"/>
      <c r="G279" s="120"/>
    </row>
    <row r="280" spans="2:7" s="118" customFormat="1">
      <c r="B280" s="117"/>
      <c r="C280" s="119"/>
      <c r="D280" s="120" t="str">
        <f>IF('Notebook Database'!A476="","",'Notebook Database'!A476)</f>
        <v/>
      </c>
      <c r="E280" s="120"/>
      <c r="F280" s="120"/>
      <c r="G280" s="120"/>
    </row>
    <row r="281" spans="2:7" s="118" customFormat="1">
      <c r="B281" s="117"/>
      <c r="C281" s="119"/>
      <c r="D281" s="120" t="str">
        <f>IF('Notebook Database'!A477="","",'Notebook Database'!A477)</f>
        <v/>
      </c>
      <c r="E281" s="120"/>
      <c r="F281" s="120"/>
      <c r="G281" s="120"/>
    </row>
    <row r="282" spans="2:7" s="118" customFormat="1">
      <c r="B282" s="117"/>
      <c r="C282" s="119"/>
      <c r="D282" s="120" t="str">
        <f>IF('Notebook Database'!A478="","",'Notebook Database'!A478)</f>
        <v/>
      </c>
      <c r="E282" s="120"/>
      <c r="F282" s="120"/>
      <c r="G282" s="120"/>
    </row>
    <row r="283" spans="2:7" s="118" customFormat="1">
      <c r="B283" s="117"/>
      <c r="C283" s="119"/>
      <c r="D283" s="120" t="str">
        <f>IF('Notebook Database'!A479="","",'Notebook Database'!A479)</f>
        <v/>
      </c>
      <c r="E283" s="120"/>
      <c r="F283" s="120"/>
      <c r="G283" s="120"/>
    </row>
    <row r="284" spans="2:7" s="118" customFormat="1">
      <c r="B284" s="117"/>
      <c r="C284" s="119"/>
      <c r="D284" s="120" t="str">
        <f>IF('Notebook Database'!A480="","",'Notebook Database'!A480)</f>
        <v/>
      </c>
      <c r="E284" s="120"/>
      <c r="F284" s="120"/>
      <c r="G284" s="120"/>
    </row>
    <row r="285" spans="2:7" s="118" customFormat="1">
      <c r="B285" s="117"/>
      <c r="C285" s="119"/>
      <c r="D285" s="120" t="str">
        <f>IF('Notebook Database'!A481="","",'Notebook Database'!A481)</f>
        <v/>
      </c>
      <c r="E285" s="120"/>
      <c r="F285" s="120"/>
      <c r="G285" s="120"/>
    </row>
    <row r="286" spans="2:7" s="118" customFormat="1">
      <c r="B286" s="117"/>
      <c r="C286" s="119"/>
      <c r="D286" s="120" t="str">
        <f>IF('Notebook Database'!A482="","",'Notebook Database'!A482)</f>
        <v/>
      </c>
      <c r="E286" s="120"/>
      <c r="F286" s="120"/>
      <c r="G286" s="120"/>
    </row>
    <row r="287" spans="2:7" s="118" customFormat="1">
      <c r="B287" s="117"/>
      <c r="C287" s="119"/>
      <c r="D287" s="120" t="str">
        <f>IF('Notebook Database'!A483="","",'Notebook Database'!A483)</f>
        <v/>
      </c>
      <c r="E287" s="120"/>
      <c r="F287" s="120"/>
      <c r="G287" s="120"/>
    </row>
    <row r="288" spans="2:7" s="118" customFormat="1">
      <c r="B288" s="117"/>
      <c r="C288" s="119"/>
      <c r="D288" s="120" t="str">
        <f>IF('Notebook Database'!A484="","",'Notebook Database'!A484)</f>
        <v/>
      </c>
      <c r="E288" s="120"/>
      <c r="F288" s="120"/>
      <c r="G288" s="120"/>
    </row>
    <row r="289" spans="2:7" s="118" customFormat="1">
      <c r="B289" s="117"/>
      <c r="C289" s="119"/>
      <c r="D289" s="120" t="str">
        <f>IF('Notebook Database'!A485="","",'Notebook Database'!A485)</f>
        <v/>
      </c>
      <c r="E289" s="120"/>
      <c r="F289" s="120"/>
      <c r="G289" s="120"/>
    </row>
    <row r="290" spans="2:7" s="118" customFormat="1">
      <c r="B290" s="117"/>
      <c r="C290" s="119"/>
      <c r="D290" s="120" t="str">
        <f>IF('Notebook Database'!A486="","",'Notebook Database'!A486)</f>
        <v/>
      </c>
      <c r="E290" s="120"/>
      <c r="F290" s="120"/>
      <c r="G290" s="120"/>
    </row>
    <row r="291" spans="2:7" s="118" customFormat="1">
      <c r="B291" s="117"/>
      <c r="C291" s="119"/>
      <c r="D291" s="120" t="str">
        <f>IF('Notebook Database'!A487="","",'Notebook Database'!A487)</f>
        <v/>
      </c>
      <c r="E291" s="120"/>
      <c r="F291" s="120"/>
      <c r="G291" s="120"/>
    </row>
    <row r="292" spans="2:7" s="118" customFormat="1">
      <c r="B292" s="117"/>
      <c r="C292" s="119"/>
      <c r="D292" s="120" t="str">
        <f>IF('Notebook Database'!A488="","",'Notebook Database'!A488)</f>
        <v/>
      </c>
      <c r="E292" s="120"/>
      <c r="F292" s="120"/>
      <c r="G292" s="120"/>
    </row>
    <row r="293" spans="2:7" s="118" customFormat="1">
      <c r="B293" s="117"/>
      <c r="C293" s="119"/>
      <c r="D293" s="120" t="str">
        <f>IF('Notebook Database'!A489="","",'Notebook Database'!A489)</f>
        <v/>
      </c>
      <c r="E293" s="120"/>
      <c r="F293" s="120"/>
      <c r="G293" s="120"/>
    </row>
    <row r="294" spans="2:7" s="118" customFormat="1">
      <c r="B294" s="117"/>
      <c r="C294" s="119"/>
      <c r="D294" s="120" t="str">
        <f>IF('Notebook Database'!A490="","",'Notebook Database'!A490)</f>
        <v/>
      </c>
      <c r="E294" s="120"/>
      <c r="F294" s="120"/>
      <c r="G294" s="120"/>
    </row>
    <row r="295" spans="2:7" s="118" customFormat="1">
      <c r="B295" s="117"/>
      <c r="C295" s="119"/>
      <c r="D295" s="120" t="str">
        <f>IF('Notebook Database'!A491="","",'Notebook Database'!A491)</f>
        <v/>
      </c>
      <c r="E295" s="120"/>
      <c r="F295" s="120"/>
      <c r="G295" s="120"/>
    </row>
    <row r="296" spans="2:7" s="118" customFormat="1">
      <c r="B296" s="117"/>
      <c r="C296" s="119"/>
      <c r="D296" s="120" t="str">
        <f>IF('Notebook Database'!A492="","",'Notebook Database'!A492)</f>
        <v/>
      </c>
      <c r="E296" s="120"/>
      <c r="F296" s="120"/>
      <c r="G296" s="120"/>
    </row>
    <row r="297" spans="2:7" s="118" customFormat="1">
      <c r="B297" s="117"/>
      <c r="C297" s="119"/>
      <c r="D297" s="120" t="str">
        <f>IF('Notebook Database'!A493="","",'Notebook Database'!A493)</f>
        <v/>
      </c>
      <c r="E297" s="120"/>
      <c r="F297" s="120"/>
      <c r="G297" s="120"/>
    </row>
    <row r="298" spans="2:7" s="118" customFormat="1">
      <c r="B298" s="117"/>
      <c r="C298" s="119"/>
      <c r="D298" s="120" t="str">
        <f>IF('Notebook Database'!A494="","",'Notebook Database'!A494)</f>
        <v/>
      </c>
      <c r="E298" s="120"/>
      <c r="F298" s="120"/>
      <c r="G298" s="120"/>
    </row>
    <row r="299" spans="2:7" s="118" customFormat="1">
      <c r="B299" s="117"/>
      <c r="C299" s="119"/>
      <c r="D299" s="120" t="str">
        <f>IF('Notebook Database'!A495="","",'Notebook Database'!A495)</f>
        <v/>
      </c>
      <c r="E299" s="120"/>
      <c r="F299" s="120"/>
      <c r="G299" s="120"/>
    </row>
    <row r="300" spans="2:7" s="118" customFormat="1">
      <c r="B300" s="117"/>
      <c r="C300" s="119"/>
      <c r="D300" s="120" t="str">
        <f>IF('Notebook Database'!A496="","",'Notebook Database'!A496)</f>
        <v/>
      </c>
      <c r="E300" s="120"/>
      <c r="F300" s="120"/>
      <c r="G300" s="120"/>
    </row>
    <row r="301" spans="2:7" s="118" customFormat="1">
      <c r="B301" s="117"/>
      <c r="C301" s="119"/>
      <c r="D301" s="120" t="str">
        <f>IF('Notebook Database'!A497="","",'Notebook Database'!A497)</f>
        <v/>
      </c>
      <c r="E301" s="120"/>
      <c r="F301" s="120"/>
      <c r="G301" s="120"/>
    </row>
    <row r="302" spans="2:7" s="118" customFormat="1">
      <c r="B302" s="117"/>
      <c r="C302" s="119"/>
      <c r="D302" s="120" t="str">
        <f>IF('Notebook Database'!A498="","",'Notebook Database'!A498)</f>
        <v/>
      </c>
      <c r="E302" s="120"/>
      <c r="F302" s="120"/>
      <c r="G302" s="120"/>
    </row>
    <row r="303" spans="2:7" s="118" customFormat="1">
      <c r="B303" s="117"/>
      <c r="C303" s="119"/>
      <c r="D303" s="120" t="str">
        <f>IF('Notebook Database'!A499="","",'Notebook Database'!A499)</f>
        <v/>
      </c>
      <c r="E303" s="120"/>
      <c r="F303" s="120"/>
      <c r="G303" s="120"/>
    </row>
    <row r="304" spans="2:7" s="118" customFormat="1">
      <c r="B304" s="117"/>
      <c r="C304" s="119"/>
      <c r="D304" s="120" t="str">
        <f>IF('Notebook Database'!A500="","",'Notebook Database'!A500)</f>
        <v/>
      </c>
      <c r="E304" s="120"/>
      <c r="F304" s="120"/>
      <c r="G304" s="120"/>
    </row>
    <row r="305" spans="2:7" s="118" customFormat="1">
      <c r="B305" s="117"/>
      <c r="C305" s="119"/>
      <c r="D305" s="120" t="str">
        <f>IF('Notebook Database'!A501="","",'Notebook Database'!A501)</f>
        <v/>
      </c>
      <c r="E305" s="120"/>
      <c r="F305" s="120"/>
      <c r="G305" s="120"/>
    </row>
    <row r="306" spans="2:7" s="118" customFormat="1">
      <c r="B306" s="117"/>
      <c r="C306" s="119"/>
      <c r="D306" s="120" t="str">
        <f>IF('Notebook Database'!A502="","",'Notebook Database'!A502)</f>
        <v/>
      </c>
      <c r="E306" s="120"/>
      <c r="F306" s="120"/>
      <c r="G306" s="120"/>
    </row>
    <row r="307" spans="2:7" s="118" customFormat="1">
      <c r="B307" s="117"/>
      <c r="C307" s="119"/>
      <c r="D307" s="120" t="str">
        <f>IF('Notebook Database'!A503="","",'Notebook Database'!A503)</f>
        <v/>
      </c>
      <c r="E307" s="120"/>
      <c r="F307" s="120"/>
      <c r="G307" s="120"/>
    </row>
    <row r="308" spans="2:7" s="118" customFormat="1">
      <c r="B308" s="117"/>
      <c r="C308" s="119"/>
      <c r="D308" s="120" t="str">
        <f>IF('Notebook Database'!A504="","",'Notebook Database'!A504)</f>
        <v/>
      </c>
      <c r="E308" s="120"/>
      <c r="F308" s="120"/>
      <c r="G308" s="120"/>
    </row>
    <row r="309" spans="2:7" s="118" customFormat="1">
      <c r="B309" s="117"/>
      <c r="C309" s="119"/>
      <c r="D309" s="120" t="str">
        <f>IF('Notebook Database'!A505="","",'Notebook Database'!A505)</f>
        <v/>
      </c>
      <c r="E309" s="120"/>
      <c r="F309" s="120"/>
      <c r="G309" s="120"/>
    </row>
    <row r="310" spans="2:7" s="118" customFormat="1">
      <c r="B310" s="117"/>
      <c r="C310" s="119"/>
      <c r="D310" s="120" t="str">
        <f>IF('Notebook Database'!A506="","",'Notebook Database'!A506)</f>
        <v/>
      </c>
      <c r="E310" s="120"/>
      <c r="F310" s="120"/>
      <c r="G310" s="120"/>
    </row>
    <row r="311" spans="2:7" s="118" customFormat="1">
      <c r="B311" s="117"/>
      <c r="C311" s="119"/>
      <c r="D311" s="120" t="str">
        <f>IF('Notebook Database'!A507="","",'Notebook Database'!A507)</f>
        <v/>
      </c>
      <c r="E311" s="120"/>
      <c r="F311" s="120"/>
      <c r="G311" s="120"/>
    </row>
    <row r="312" spans="2:7" s="118" customFormat="1">
      <c r="B312" s="117"/>
      <c r="C312" s="119"/>
      <c r="D312" s="120" t="str">
        <f>IF('Notebook Database'!A508="","",'Notebook Database'!A508)</f>
        <v/>
      </c>
      <c r="E312" s="120"/>
      <c r="F312" s="120"/>
      <c r="G312" s="120"/>
    </row>
    <row r="313" spans="2:7" s="118" customFormat="1">
      <c r="B313" s="117"/>
      <c r="C313" s="119"/>
      <c r="D313" s="120" t="str">
        <f>IF('Notebook Database'!A509="","",'Notebook Database'!A509)</f>
        <v/>
      </c>
      <c r="E313" s="120"/>
      <c r="F313" s="120"/>
      <c r="G313" s="120"/>
    </row>
    <row r="314" spans="2:7" s="118" customFormat="1">
      <c r="B314" s="117"/>
      <c r="C314" s="119"/>
      <c r="D314" s="120" t="str">
        <f>IF('Notebook Database'!A510="","",'Notebook Database'!A510)</f>
        <v/>
      </c>
      <c r="E314" s="120"/>
      <c r="F314" s="120"/>
      <c r="G314" s="120"/>
    </row>
    <row r="315" spans="2:7" s="118" customFormat="1">
      <c r="B315" s="117"/>
      <c r="C315" s="119"/>
      <c r="D315" s="120" t="str">
        <f>IF('Notebook Database'!A511="","",'Notebook Database'!A511)</f>
        <v/>
      </c>
      <c r="E315" s="120"/>
      <c r="F315" s="120"/>
      <c r="G315" s="120"/>
    </row>
    <row r="316" spans="2:7" s="118" customFormat="1">
      <c r="B316" s="117"/>
      <c r="C316" s="119"/>
      <c r="D316" s="120" t="str">
        <f>IF('Notebook Database'!A512="","",'Notebook Database'!A512)</f>
        <v/>
      </c>
      <c r="E316" s="120"/>
      <c r="F316" s="120"/>
      <c r="G316" s="120"/>
    </row>
    <row r="317" spans="2:7" s="118" customFormat="1">
      <c r="B317" s="117"/>
      <c r="C317" s="119"/>
      <c r="D317" s="120" t="str">
        <f>IF('Notebook Database'!A513="","",'Notebook Database'!A513)</f>
        <v/>
      </c>
      <c r="E317" s="120"/>
      <c r="F317" s="120"/>
      <c r="G317" s="120"/>
    </row>
    <row r="318" spans="2:7" s="118" customFormat="1">
      <c r="B318" s="117"/>
      <c r="C318" s="119"/>
      <c r="D318" s="120" t="str">
        <f>IF('Notebook Database'!A514="","",'Notebook Database'!A514)</f>
        <v/>
      </c>
      <c r="E318" s="120"/>
      <c r="F318" s="120"/>
      <c r="G318" s="120"/>
    </row>
    <row r="319" spans="2:7" s="118" customFormat="1">
      <c r="B319" s="117"/>
      <c r="C319" s="119"/>
      <c r="D319" s="120" t="str">
        <f>IF('Notebook Database'!A515="","",'Notebook Database'!A515)</f>
        <v/>
      </c>
      <c r="E319" s="120"/>
      <c r="F319" s="120"/>
      <c r="G319" s="120"/>
    </row>
    <row r="320" spans="2:7" s="118" customFormat="1">
      <c r="B320" s="117"/>
      <c r="C320" s="119"/>
      <c r="D320" s="120" t="str">
        <f>IF('Notebook Database'!A516="","",'Notebook Database'!A516)</f>
        <v/>
      </c>
      <c r="E320" s="120"/>
      <c r="F320" s="120"/>
      <c r="G320" s="120"/>
    </row>
    <row r="321" spans="2:7" s="118" customFormat="1">
      <c r="B321" s="117"/>
      <c r="C321" s="119"/>
      <c r="D321" s="120" t="str">
        <f>IF('Notebook Database'!A517="","",'Notebook Database'!A517)</f>
        <v/>
      </c>
      <c r="E321" s="120"/>
      <c r="F321" s="120"/>
      <c r="G321" s="120"/>
    </row>
    <row r="322" spans="2:7" s="118" customFormat="1">
      <c r="B322" s="117"/>
      <c r="C322" s="119"/>
      <c r="D322" s="120" t="str">
        <f>IF('Notebook Database'!A518="","",'Notebook Database'!A518)</f>
        <v/>
      </c>
      <c r="E322" s="120"/>
      <c r="F322" s="120"/>
      <c r="G322" s="120"/>
    </row>
    <row r="323" spans="2:7" s="118" customFormat="1">
      <c r="B323" s="117"/>
      <c r="C323" s="119"/>
      <c r="D323" s="120" t="str">
        <f>IF('Notebook Database'!A519="","",'Notebook Database'!A519)</f>
        <v/>
      </c>
      <c r="E323" s="120"/>
      <c r="F323" s="120"/>
      <c r="G323" s="120"/>
    </row>
    <row r="324" spans="2:7" s="118" customFormat="1">
      <c r="B324" s="117"/>
      <c r="C324" s="119"/>
      <c r="D324" s="120" t="str">
        <f>IF('Notebook Database'!A520="","",'Notebook Database'!A520)</f>
        <v/>
      </c>
      <c r="E324" s="120"/>
      <c r="F324" s="120"/>
      <c r="G324" s="120"/>
    </row>
    <row r="325" spans="2:7" s="118" customFormat="1">
      <c r="B325" s="117"/>
      <c r="C325" s="119"/>
      <c r="D325" s="120" t="str">
        <f>IF('Notebook Database'!A521="","",'Notebook Database'!A521)</f>
        <v/>
      </c>
      <c r="E325" s="120"/>
      <c r="F325" s="120"/>
      <c r="G325" s="120"/>
    </row>
    <row r="326" spans="2:7" s="118" customFormat="1">
      <c r="B326" s="117"/>
      <c r="C326" s="119"/>
      <c r="D326" s="120" t="str">
        <f>IF('Notebook Database'!A522="","",'Notebook Database'!A522)</f>
        <v/>
      </c>
      <c r="E326" s="120"/>
      <c r="F326" s="120"/>
      <c r="G326" s="120"/>
    </row>
    <row r="327" spans="2:7" s="118" customFormat="1">
      <c r="B327" s="117"/>
      <c r="C327" s="119"/>
      <c r="D327" s="120" t="str">
        <f>IF('Notebook Database'!A523="","",'Notebook Database'!A523)</f>
        <v/>
      </c>
      <c r="E327" s="120"/>
      <c r="F327" s="120"/>
      <c r="G327" s="120"/>
    </row>
    <row r="328" spans="2:7" s="118" customFormat="1">
      <c r="B328" s="117"/>
      <c r="C328" s="119"/>
      <c r="D328" s="120" t="str">
        <f>IF('Notebook Database'!A524="","",'Notebook Database'!A524)</f>
        <v/>
      </c>
      <c r="E328" s="120"/>
      <c r="F328" s="120"/>
      <c r="G328" s="120"/>
    </row>
    <row r="329" spans="2:7" s="118" customFormat="1">
      <c r="B329" s="117"/>
      <c r="C329" s="119"/>
      <c r="D329" s="120" t="str">
        <f>IF('Notebook Database'!A525="","",'Notebook Database'!A525)</f>
        <v/>
      </c>
      <c r="E329" s="120"/>
      <c r="F329" s="120"/>
      <c r="G329" s="120"/>
    </row>
    <row r="330" spans="2:7" s="118" customFormat="1">
      <c r="B330" s="117"/>
      <c r="C330" s="119"/>
      <c r="D330" s="120" t="str">
        <f>IF('Notebook Database'!A526="","",'Notebook Database'!A526)</f>
        <v/>
      </c>
      <c r="E330" s="120"/>
      <c r="F330" s="120"/>
      <c r="G330" s="120"/>
    </row>
    <row r="331" spans="2:7" s="118" customFormat="1">
      <c r="B331" s="117"/>
      <c r="C331" s="119"/>
      <c r="D331" s="120" t="str">
        <f>IF('Notebook Database'!A527="","",'Notebook Database'!A527)</f>
        <v/>
      </c>
      <c r="E331" s="120"/>
      <c r="F331" s="120"/>
      <c r="G331" s="120"/>
    </row>
    <row r="332" spans="2:7" s="118" customFormat="1">
      <c r="B332" s="117"/>
      <c r="C332" s="119"/>
      <c r="D332" s="120" t="str">
        <f>IF('Notebook Database'!A528="","",'Notebook Database'!A528)</f>
        <v/>
      </c>
      <c r="E332" s="120"/>
      <c r="F332" s="120"/>
      <c r="G332" s="120"/>
    </row>
    <row r="333" spans="2:7" s="118" customFormat="1">
      <c r="B333" s="117"/>
      <c r="C333" s="119"/>
      <c r="D333" s="120" t="str">
        <f>IF('Notebook Database'!A529="","",'Notebook Database'!A529)</f>
        <v/>
      </c>
      <c r="E333" s="120"/>
      <c r="F333" s="120"/>
      <c r="G333" s="120"/>
    </row>
    <row r="334" spans="2:7" s="118" customFormat="1">
      <c r="B334" s="117"/>
      <c r="C334" s="119"/>
      <c r="D334" s="120" t="str">
        <f>IF('Notebook Database'!A530="","",'Notebook Database'!A530)</f>
        <v/>
      </c>
      <c r="E334" s="120"/>
      <c r="F334" s="120"/>
      <c r="G334" s="120"/>
    </row>
    <row r="335" spans="2:7" s="118" customFormat="1">
      <c r="B335" s="117"/>
      <c r="C335" s="119"/>
      <c r="D335" s="120" t="str">
        <f>IF('Notebook Database'!A531="","",'Notebook Database'!A531)</f>
        <v/>
      </c>
      <c r="E335" s="120"/>
      <c r="F335" s="120"/>
      <c r="G335" s="120"/>
    </row>
    <row r="336" spans="2:7" s="118" customFormat="1">
      <c r="B336" s="117"/>
      <c r="C336" s="119"/>
      <c r="D336" s="120" t="str">
        <f>IF('Notebook Database'!A532="","",'Notebook Database'!A532)</f>
        <v/>
      </c>
      <c r="E336" s="120"/>
      <c r="F336" s="120"/>
      <c r="G336" s="120"/>
    </row>
    <row r="337" spans="2:7" s="118" customFormat="1">
      <c r="B337" s="117"/>
      <c r="C337" s="119"/>
      <c r="D337" s="120" t="str">
        <f>IF('Notebook Database'!A533="","",'Notebook Database'!A533)</f>
        <v/>
      </c>
      <c r="E337" s="120"/>
      <c r="F337" s="120"/>
      <c r="G337" s="120"/>
    </row>
    <row r="338" spans="2:7" s="118" customFormat="1">
      <c r="B338" s="117"/>
      <c r="C338" s="119"/>
      <c r="D338" s="120" t="str">
        <f>IF('Notebook Database'!A534="","",'Notebook Database'!A534)</f>
        <v/>
      </c>
      <c r="E338" s="120"/>
      <c r="F338" s="120"/>
      <c r="G338" s="120"/>
    </row>
    <row r="339" spans="2:7" s="118" customFormat="1">
      <c r="B339" s="117"/>
      <c r="C339" s="119"/>
      <c r="D339" s="120" t="str">
        <f>IF('Notebook Database'!A535="","",'Notebook Database'!A535)</f>
        <v/>
      </c>
      <c r="E339" s="120"/>
      <c r="F339" s="120"/>
      <c r="G339" s="120"/>
    </row>
    <row r="340" spans="2:7" s="118" customFormat="1">
      <c r="B340" s="117"/>
      <c r="C340" s="119"/>
      <c r="D340" s="120" t="str">
        <f>IF('Notebook Database'!A536="","",'Notebook Database'!A536)</f>
        <v/>
      </c>
      <c r="E340" s="120"/>
      <c r="F340" s="120"/>
      <c r="G340" s="120"/>
    </row>
    <row r="341" spans="2:7" s="118" customFormat="1">
      <c r="B341" s="117"/>
      <c r="C341" s="119"/>
      <c r="D341" s="120" t="str">
        <f>IF('Notebook Database'!A537="","",'Notebook Database'!A537)</f>
        <v/>
      </c>
      <c r="E341" s="120"/>
      <c r="F341" s="120"/>
      <c r="G341" s="120"/>
    </row>
    <row r="342" spans="2:7" s="118" customFormat="1">
      <c r="B342" s="117"/>
      <c r="C342" s="119"/>
      <c r="D342" s="120" t="str">
        <f>IF('Notebook Database'!A538="","",'Notebook Database'!A538)</f>
        <v/>
      </c>
      <c r="E342" s="120"/>
      <c r="F342" s="120"/>
      <c r="G342" s="120"/>
    </row>
    <row r="343" spans="2:7" s="118" customFormat="1">
      <c r="B343" s="117"/>
      <c r="C343" s="119"/>
      <c r="D343" s="120" t="str">
        <f>IF('Notebook Database'!A539="","",'Notebook Database'!A539)</f>
        <v/>
      </c>
      <c r="E343" s="120"/>
      <c r="F343" s="120"/>
      <c r="G343" s="120"/>
    </row>
    <row r="344" spans="2:7" s="118" customFormat="1">
      <c r="B344" s="117"/>
      <c r="C344" s="119"/>
      <c r="D344" s="120" t="str">
        <f>IF('Notebook Database'!A540="","",'Notebook Database'!A540)</f>
        <v/>
      </c>
      <c r="E344" s="120"/>
      <c r="F344" s="120"/>
      <c r="G344" s="120"/>
    </row>
    <row r="345" spans="2:7" s="118" customFormat="1">
      <c r="B345" s="117"/>
      <c r="C345" s="119"/>
      <c r="D345" s="120" t="str">
        <f>IF('Notebook Database'!A541="","",'Notebook Database'!A541)</f>
        <v/>
      </c>
      <c r="E345" s="120"/>
      <c r="F345" s="120"/>
      <c r="G345" s="120"/>
    </row>
    <row r="346" spans="2:7" s="118" customFormat="1">
      <c r="B346" s="117"/>
      <c r="C346" s="119"/>
      <c r="D346" s="120" t="str">
        <f>IF('Notebook Database'!A542="","",'Notebook Database'!A542)</f>
        <v/>
      </c>
      <c r="E346" s="120"/>
      <c r="F346" s="120"/>
      <c r="G346" s="120"/>
    </row>
    <row r="347" spans="2:7" s="118" customFormat="1">
      <c r="B347" s="117"/>
      <c r="C347" s="119"/>
      <c r="D347" s="120" t="str">
        <f>IF('Notebook Database'!A543="","",'Notebook Database'!A543)</f>
        <v/>
      </c>
      <c r="E347" s="120"/>
      <c r="F347" s="120"/>
      <c r="G347" s="120"/>
    </row>
    <row r="348" spans="2:7" s="118" customFormat="1">
      <c r="B348" s="117"/>
      <c r="C348" s="119"/>
      <c r="D348" s="120" t="str">
        <f>IF('Notebook Database'!A544="","",'Notebook Database'!A544)</f>
        <v/>
      </c>
      <c r="E348" s="120"/>
      <c r="F348" s="120"/>
      <c r="G348" s="120"/>
    </row>
    <row r="349" spans="2:7" s="118" customFormat="1">
      <c r="B349" s="117"/>
      <c r="C349" s="119"/>
      <c r="D349" s="120" t="str">
        <f>IF('Notebook Database'!A545="","",'Notebook Database'!A545)</f>
        <v/>
      </c>
      <c r="E349" s="120"/>
      <c r="F349" s="120"/>
      <c r="G349" s="120"/>
    </row>
    <row r="350" spans="2:7" s="118" customFormat="1">
      <c r="B350" s="117"/>
      <c r="C350" s="119"/>
      <c r="D350" s="120" t="str">
        <f>IF('Notebook Database'!A546="","",'Notebook Database'!A546)</f>
        <v/>
      </c>
      <c r="E350" s="120"/>
      <c r="F350" s="120"/>
      <c r="G350" s="120"/>
    </row>
    <row r="351" spans="2:7" s="118" customFormat="1">
      <c r="B351" s="117"/>
      <c r="C351" s="119"/>
      <c r="D351" s="120" t="str">
        <f>IF('Notebook Database'!A547="","",'Notebook Database'!A547)</f>
        <v/>
      </c>
      <c r="E351" s="120"/>
      <c r="F351" s="120"/>
      <c r="G351" s="120"/>
    </row>
    <row r="352" spans="2:7" s="118" customFormat="1">
      <c r="B352" s="117"/>
      <c r="C352" s="119"/>
      <c r="D352" s="120" t="str">
        <f>IF('Notebook Database'!A548="","",'Notebook Database'!A548)</f>
        <v/>
      </c>
      <c r="E352" s="120"/>
      <c r="F352" s="120"/>
      <c r="G352" s="120"/>
    </row>
    <row r="353" spans="2:7" s="118" customFormat="1">
      <c r="B353" s="117"/>
      <c r="C353" s="119"/>
      <c r="D353" s="120" t="str">
        <f>IF('Notebook Database'!A549="","",'Notebook Database'!A549)</f>
        <v/>
      </c>
      <c r="E353" s="120"/>
      <c r="F353" s="120"/>
      <c r="G353" s="120"/>
    </row>
    <row r="354" spans="2:7" s="118" customFormat="1">
      <c r="B354" s="117"/>
      <c r="C354" s="119"/>
      <c r="D354" s="120" t="str">
        <f>IF('Notebook Database'!A550="","",'Notebook Database'!A550)</f>
        <v/>
      </c>
      <c r="E354" s="120"/>
      <c r="F354" s="120"/>
      <c r="G354" s="120"/>
    </row>
    <row r="355" spans="2:7" s="118" customFormat="1">
      <c r="B355" s="117"/>
      <c r="C355" s="119"/>
      <c r="D355" s="120" t="str">
        <f>IF('Notebook Database'!A551="","",'Notebook Database'!A551)</f>
        <v/>
      </c>
      <c r="E355" s="120"/>
      <c r="F355" s="120"/>
      <c r="G355" s="120"/>
    </row>
    <row r="356" spans="2:7" s="118" customFormat="1">
      <c r="B356" s="117"/>
      <c r="C356" s="119"/>
      <c r="D356" s="120" t="str">
        <f>IF('Notebook Database'!A552="","",'Notebook Database'!A552)</f>
        <v/>
      </c>
      <c r="E356" s="120"/>
      <c r="F356" s="120"/>
      <c r="G356" s="120"/>
    </row>
    <row r="357" spans="2:7" s="118" customFormat="1">
      <c r="B357" s="117"/>
      <c r="C357" s="119"/>
      <c r="D357" s="120" t="str">
        <f>IF('Notebook Database'!A553="","",'Notebook Database'!A553)</f>
        <v/>
      </c>
      <c r="E357" s="120"/>
      <c r="F357" s="120"/>
      <c r="G357" s="120"/>
    </row>
    <row r="358" spans="2:7" s="118" customFormat="1">
      <c r="B358" s="117"/>
      <c r="C358" s="119"/>
      <c r="D358" s="120" t="str">
        <f>IF('Notebook Database'!A554="","",'Notebook Database'!A554)</f>
        <v/>
      </c>
      <c r="E358" s="120"/>
      <c r="F358" s="120"/>
      <c r="G358" s="120"/>
    </row>
    <row r="359" spans="2:7" s="118" customFormat="1">
      <c r="B359" s="117"/>
      <c r="C359" s="119"/>
      <c r="D359" s="120" t="str">
        <f>IF('Notebook Database'!A555="","",'Notebook Database'!A555)</f>
        <v/>
      </c>
      <c r="E359" s="120"/>
      <c r="F359" s="120"/>
      <c r="G359" s="120"/>
    </row>
    <row r="360" spans="2:7" s="118" customFormat="1">
      <c r="B360" s="117"/>
      <c r="C360" s="119"/>
      <c r="D360" s="120" t="str">
        <f>IF('Notebook Database'!A556="","",'Notebook Database'!A556)</f>
        <v/>
      </c>
      <c r="E360" s="120"/>
      <c r="F360" s="120"/>
      <c r="G360" s="120"/>
    </row>
    <row r="361" spans="2:7" s="118" customFormat="1">
      <c r="B361" s="117"/>
      <c r="C361" s="119"/>
      <c r="D361" s="120" t="str">
        <f>IF('Notebook Database'!A557="","",'Notebook Database'!A557)</f>
        <v/>
      </c>
      <c r="E361" s="120"/>
      <c r="F361" s="120"/>
      <c r="G361" s="120"/>
    </row>
    <row r="362" spans="2:7" s="118" customFormat="1">
      <c r="B362" s="117"/>
      <c r="C362" s="119"/>
      <c r="D362" s="120" t="str">
        <f>IF('Notebook Database'!A558="","",'Notebook Database'!A558)</f>
        <v/>
      </c>
      <c r="E362" s="120"/>
      <c r="F362" s="120"/>
      <c r="G362" s="120"/>
    </row>
    <row r="363" spans="2:7" s="118" customFormat="1">
      <c r="B363" s="117"/>
      <c r="C363" s="119"/>
      <c r="D363" s="120" t="str">
        <f>IF('Notebook Database'!A559="","",'Notebook Database'!A559)</f>
        <v/>
      </c>
      <c r="E363" s="120"/>
      <c r="F363" s="120"/>
      <c r="G363" s="120"/>
    </row>
    <row r="364" spans="2:7" s="118" customFormat="1">
      <c r="B364" s="117"/>
      <c r="C364" s="119"/>
      <c r="D364" s="120" t="str">
        <f>IF('Notebook Database'!A560="","",'Notebook Database'!A560)</f>
        <v/>
      </c>
      <c r="E364" s="120"/>
      <c r="F364" s="120"/>
      <c r="G364" s="120"/>
    </row>
    <row r="365" spans="2:7" s="118" customFormat="1">
      <c r="B365" s="117"/>
      <c r="C365" s="119"/>
      <c r="D365" s="120" t="str">
        <f>IF('Notebook Database'!A561="","",'Notebook Database'!A561)</f>
        <v/>
      </c>
      <c r="E365" s="120"/>
      <c r="F365" s="120"/>
      <c r="G365" s="120"/>
    </row>
    <row r="366" spans="2:7" s="118" customFormat="1">
      <c r="B366" s="117"/>
      <c r="C366" s="119"/>
      <c r="D366" s="120" t="str">
        <f>IF('Notebook Database'!A562="","",'Notebook Database'!A562)</f>
        <v/>
      </c>
      <c r="E366" s="120"/>
      <c r="F366" s="120"/>
      <c r="G366" s="120"/>
    </row>
    <row r="367" spans="2:7" s="118" customFormat="1">
      <c r="B367" s="117"/>
      <c r="C367" s="119"/>
      <c r="D367" s="120" t="str">
        <f>IF('Notebook Database'!A563="","",'Notebook Database'!A563)</f>
        <v/>
      </c>
      <c r="E367" s="120"/>
      <c r="F367" s="120"/>
      <c r="G367" s="120"/>
    </row>
    <row r="368" spans="2:7" s="118" customFormat="1">
      <c r="B368" s="117"/>
      <c r="C368" s="119"/>
      <c r="D368" s="120" t="str">
        <f>IF('Notebook Database'!A564="","",'Notebook Database'!A564)</f>
        <v/>
      </c>
      <c r="E368" s="120"/>
      <c r="F368" s="120"/>
      <c r="G368" s="120"/>
    </row>
    <row r="369" spans="2:7" s="118" customFormat="1">
      <c r="B369" s="117"/>
      <c r="C369" s="119"/>
      <c r="D369" s="120" t="str">
        <f>IF('Notebook Database'!A565="","",'Notebook Database'!A565)</f>
        <v/>
      </c>
      <c r="E369" s="120"/>
      <c r="F369" s="120"/>
      <c r="G369" s="120"/>
    </row>
    <row r="370" spans="2:7" s="118" customFormat="1">
      <c r="B370" s="117"/>
      <c r="C370" s="119"/>
      <c r="D370" s="120" t="str">
        <f>IF('Notebook Database'!A566="","",'Notebook Database'!A566)</f>
        <v/>
      </c>
      <c r="E370" s="120"/>
      <c r="F370" s="120"/>
      <c r="G370" s="120"/>
    </row>
    <row r="371" spans="2:7" s="118" customFormat="1">
      <c r="B371" s="117"/>
      <c r="C371" s="119"/>
      <c r="D371" s="120" t="str">
        <f>IF('Notebook Database'!A567="","",'Notebook Database'!A567)</f>
        <v/>
      </c>
      <c r="E371" s="120"/>
      <c r="F371" s="120"/>
      <c r="G371" s="120"/>
    </row>
    <row r="372" spans="2:7" s="118" customFormat="1">
      <c r="B372" s="117"/>
      <c r="C372" s="119"/>
      <c r="D372" s="120" t="str">
        <f>IF('Notebook Database'!A568="","",'Notebook Database'!A568)</f>
        <v/>
      </c>
      <c r="E372" s="120"/>
      <c r="F372" s="120"/>
      <c r="G372" s="120"/>
    </row>
    <row r="373" spans="2:7" s="118" customFormat="1">
      <c r="B373" s="117"/>
      <c r="C373" s="119"/>
      <c r="D373" s="120" t="str">
        <f>IF('Notebook Database'!A569="","",'Notebook Database'!A569)</f>
        <v/>
      </c>
      <c r="E373" s="120"/>
      <c r="F373" s="120"/>
      <c r="G373" s="120"/>
    </row>
    <row r="374" spans="2:7" s="118" customFormat="1">
      <c r="B374" s="117"/>
      <c r="C374" s="119"/>
      <c r="D374" s="120" t="str">
        <f>IF('Notebook Database'!A570="","",'Notebook Database'!A570)</f>
        <v/>
      </c>
      <c r="E374" s="120"/>
      <c r="F374" s="120"/>
      <c r="G374" s="120"/>
    </row>
    <row r="375" spans="2:7" s="118" customFormat="1">
      <c r="B375" s="117"/>
      <c r="C375" s="119"/>
      <c r="D375" s="120" t="str">
        <f>IF('Notebook Database'!A571="","",'Notebook Database'!A571)</f>
        <v/>
      </c>
      <c r="E375" s="120"/>
      <c r="F375" s="120"/>
      <c r="G375" s="120"/>
    </row>
    <row r="376" spans="2:7" s="118" customFormat="1">
      <c r="B376" s="117"/>
      <c r="C376" s="119"/>
      <c r="D376" s="120" t="str">
        <f>IF('Notebook Database'!A572="","",'Notebook Database'!A572)</f>
        <v/>
      </c>
      <c r="E376" s="120"/>
      <c r="F376" s="120"/>
      <c r="G376" s="120"/>
    </row>
    <row r="377" spans="2:7" s="118" customFormat="1">
      <c r="B377" s="117"/>
      <c r="C377" s="119"/>
      <c r="D377" s="120" t="str">
        <f>IF('Notebook Database'!A573="","",'Notebook Database'!A573)</f>
        <v/>
      </c>
      <c r="E377" s="120"/>
      <c r="F377" s="120"/>
      <c r="G377" s="120"/>
    </row>
    <row r="378" spans="2:7" s="118" customFormat="1">
      <c r="B378" s="117"/>
      <c r="C378" s="119"/>
      <c r="D378" s="120" t="str">
        <f>IF('Notebook Database'!A574="","",'Notebook Database'!A574)</f>
        <v/>
      </c>
      <c r="E378" s="120"/>
      <c r="F378" s="120"/>
      <c r="G378" s="120"/>
    </row>
    <row r="379" spans="2:7" s="118" customFormat="1">
      <c r="B379" s="117"/>
      <c r="C379" s="119"/>
      <c r="D379" s="120" t="str">
        <f>IF('Notebook Database'!A575="","",'Notebook Database'!A575)</f>
        <v/>
      </c>
      <c r="E379" s="120"/>
      <c r="F379" s="120"/>
      <c r="G379" s="120"/>
    </row>
    <row r="380" spans="2:7" s="118" customFormat="1">
      <c r="B380" s="117"/>
      <c r="C380" s="119"/>
      <c r="D380" s="120" t="str">
        <f>IF('Notebook Database'!A576="","",'Notebook Database'!A576)</f>
        <v/>
      </c>
      <c r="E380" s="120"/>
      <c r="F380" s="120"/>
      <c r="G380" s="120"/>
    </row>
    <row r="381" spans="2:7" s="118" customFormat="1">
      <c r="B381" s="117"/>
      <c r="C381" s="119"/>
      <c r="D381" s="120" t="str">
        <f>IF('Notebook Database'!A577="","",'Notebook Database'!A577)</f>
        <v/>
      </c>
      <c r="E381" s="120"/>
      <c r="F381" s="120"/>
      <c r="G381" s="120"/>
    </row>
    <row r="382" spans="2:7" s="118" customFormat="1">
      <c r="B382" s="117"/>
      <c r="C382" s="119"/>
      <c r="D382" s="120" t="str">
        <f>IF('Notebook Database'!A578="","",'Notebook Database'!A578)</f>
        <v/>
      </c>
      <c r="E382" s="120"/>
      <c r="F382" s="120"/>
      <c r="G382" s="120"/>
    </row>
    <row r="383" spans="2:7" s="118" customFormat="1">
      <c r="B383" s="117"/>
      <c r="C383" s="119"/>
      <c r="D383" s="120" t="str">
        <f>IF('Notebook Database'!A579="","",'Notebook Database'!A579)</f>
        <v/>
      </c>
      <c r="E383" s="120"/>
      <c r="F383" s="120"/>
      <c r="G383" s="120"/>
    </row>
    <row r="384" spans="2:7" s="118" customFormat="1">
      <c r="B384" s="117"/>
      <c r="C384" s="119"/>
      <c r="D384" s="120" t="str">
        <f>IF('Notebook Database'!A580="","",'Notebook Database'!A580)</f>
        <v/>
      </c>
      <c r="E384" s="120"/>
      <c r="F384" s="120"/>
      <c r="G384" s="120"/>
    </row>
    <row r="385" spans="2:7" s="118" customFormat="1">
      <c r="B385" s="117"/>
      <c r="C385" s="119"/>
      <c r="D385" s="120" t="str">
        <f>IF('Notebook Database'!A581="","",'Notebook Database'!A581)</f>
        <v/>
      </c>
      <c r="E385" s="120"/>
      <c r="F385" s="120"/>
      <c r="G385" s="120"/>
    </row>
    <row r="386" spans="2:7" s="118" customFormat="1">
      <c r="B386" s="117"/>
      <c r="C386" s="119"/>
      <c r="D386" s="120" t="str">
        <f>IF('Notebook Database'!A582="","",'Notebook Database'!A582)</f>
        <v/>
      </c>
      <c r="E386" s="120"/>
      <c r="F386" s="120"/>
      <c r="G386" s="120"/>
    </row>
    <row r="387" spans="2:7" s="118" customFormat="1">
      <c r="B387" s="117"/>
      <c r="C387" s="119"/>
      <c r="D387" s="120" t="str">
        <f>IF('Notebook Database'!A583="","",'Notebook Database'!A583)</f>
        <v/>
      </c>
      <c r="E387" s="120"/>
      <c r="F387" s="120"/>
      <c r="G387" s="120"/>
    </row>
    <row r="388" spans="2:7" s="118" customFormat="1">
      <c r="B388" s="117"/>
      <c r="C388" s="119"/>
      <c r="D388" s="120" t="str">
        <f>IF('Notebook Database'!A584="","",'Notebook Database'!A584)</f>
        <v/>
      </c>
      <c r="E388" s="120"/>
      <c r="F388" s="120"/>
      <c r="G388" s="120"/>
    </row>
    <row r="389" spans="2:7" s="118" customFormat="1">
      <c r="B389" s="117"/>
      <c r="C389" s="119"/>
      <c r="D389" s="120" t="str">
        <f>IF('Notebook Database'!A585="","",'Notebook Database'!A585)</f>
        <v/>
      </c>
      <c r="E389" s="120"/>
      <c r="F389" s="120"/>
      <c r="G389" s="120"/>
    </row>
    <row r="390" spans="2:7" s="118" customFormat="1">
      <c r="B390" s="117"/>
      <c r="C390" s="119"/>
      <c r="D390" s="120" t="str">
        <f>IF('Notebook Database'!A586="","",'Notebook Database'!A586)</f>
        <v/>
      </c>
      <c r="E390" s="120"/>
      <c r="F390" s="120"/>
      <c r="G390" s="120"/>
    </row>
    <row r="391" spans="2:7" s="118" customFormat="1">
      <c r="B391" s="117"/>
      <c r="C391" s="119"/>
      <c r="D391" s="120" t="str">
        <f>IF('Notebook Database'!A587="","",'Notebook Database'!A587)</f>
        <v/>
      </c>
      <c r="E391" s="120"/>
      <c r="F391" s="120"/>
      <c r="G391" s="120"/>
    </row>
    <row r="392" spans="2:7" s="118" customFormat="1">
      <c r="B392" s="117"/>
      <c r="C392" s="119"/>
      <c r="D392" s="120" t="str">
        <f>IF('Notebook Database'!A588="","",'Notebook Database'!A588)</f>
        <v/>
      </c>
      <c r="E392" s="120"/>
      <c r="F392" s="120"/>
      <c r="G392" s="120"/>
    </row>
    <row r="393" spans="2:7" s="118" customFormat="1">
      <c r="B393" s="117"/>
      <c r="C393" s="119"/>
      <c r="D393" s="120" t="str">
        <f>IF('Notebook Database'!A589="","",'Notebook Database'!A589)</f>
        <v/>
      </c>
      <c r="E393" s="120"/>
      <c r="F393" s="120"/>
      <c r="G393" s="120"/>
    </row>
    <row r="394" spans="2:7" s="118" customFormat="1">
      <c r="B394" s="117"/>
      <c r="C394" s="119"/>
      <c r="D394" s="120" t="str">
        <f>IF('Notebook Database'!A590="","",'Notebook Database'!A590)</f>
        <v/>
      </c>
      <c r="E394" s="120"/>
      <c r="F394" s="120"/>
      <c r="G394" s="120"/>
    </row>
    <row r="395" spans="2:7" s="118" customFormat="1">
      <c r="B395" s="117"/>
      <c r="C395" s="119"/>
      <c r="D395" s="120" t="str">
        <f>IF('Notebook Database'!A591="","",'Notebook Database'!A591)</f>
        <v/>
      </c>
      <c r="E395" s="120"/>
      <c r="F395" s="120"/>
      <c r="G395" s="120"/>
    </row>
    <row r="396" spans="2:7" s="118" customFormat="1">
      <c r="B396" s="117"/>
      <c r="C396" s="119"/>
      <c r="D396" s="120" t="str">
        <f>IF('Notebook Database'!A592="","",'Notebook Database'!A592)</f>
        <v/>
      </c>
      <c r="E396" s="120"/>
      <c r="F396" s="120"/>
      <c r="G396" s="120"/>
    </row>
    <row r="397" spans="2:7" s="118" customFormat="1">
      <c r="B397" s="117"/>
      <c r="C397" s="119"/>
      <c r="D397" s="120" t="str">
        <f>IF('Notebook Database'!A593="","",'Notebook Database'!A593)</f>
        <v/>
      </c>
      <c r="E397" s="120"/>
      <c r="F397" s="120"/>
      <c r="G397" s="120"/>
    </row>
    <row r="398" spans="2:7" s="118" customFormat="1">
      <c r="B398" s="117"/>
      <c r="C398" s="119"/>
      <c r="D398" s="120" t="str">
        <f>IF('Notebook Database'!A594="","",'Notebook Database'!A594)</f>
        <v/>
      </c>
      <c r="E398" s="120"/>
      <c r="F398" s="120"/>
      <c r="G398" s="120"/>
    </row>
    <row r="399" spans="2:7" s="118" customFormat="1">
      <c r="B399" s="117"/>
      <c r="C399" s="119"/>
      <c r="D399" s="120" t="str">
        <f>IF('Notebook Database'!A595="","",'Notebook Database'!A595)</f>
        <v/>
      </c>
      <c r="E399" s="120"/>
      <c r="F399" s="120"/>
      <c r="G399" s="120"/>
    </row>
    <row r="400" spans="2:7" s="118" customFormat="1">
      <c r="B400" s="117"/>
      <c r="C400" s="119"/>
      <c r="D400" s="120" t="str">
        <f>IF('Notebook Database'!A596="","",'Notebook Database'!A596)</f>
        <v/>
      </c>
      <c r="E400" s="120"/>
      <c r="F400" s="120"/>
      <c r="G400" s="120"/>
    </row>
    <row r="401" spans="2:7" s="118" customFormat="1">
      <c r="B401" s="117"/>
      <c r="C401" s="119"/>
      <c r="D401" s="120" t="str">
        <f>IF('Notebook Database'!A597="","",'Notebook Database'!A597)</f>
        <v/>
      </c>
      <c r="E401" s="120"/>
      <c r="F401" s="120"/>
      <c r="G401" s="120"/>
    </row>
    <row r="402" spans="2:7" s="118" customFormat="1">
      <c r="B402" s="117"/>
      <c r="C402" s="119"/>
      <c r="D402" s="120" t="str">
        <f>IF('Notebook Database'!A598="","",'Notebook Database'!A598)</f>
        <v/>
      </c>
      <c r="E402" s="120"/>
      <c r="F402" s="120"/>
      <c r="G402" s="120"/>
    </row>
    <row r="403" spans="2:7" s="118" customFormat="1">
      <c r="B403" s="117"/>
      <c r="C403" s="119"/>
      <c r="D403" s="120" t="str">
        <f>IF('Notebook Database'!A599="","",'Notebook Database'!A599)</f>
        <v/>
      </c>
      <c r="E403" s="120"/>
      <c r="F403" s="120"/>
      <c r="G403" s="120"/>
    </row>
    <row r="404" spans="2:7" s="118" customFormat="1">
      <c r="B404" s="117"/>
      <c r="C404" s="119"/>
      <c r="D404" s="120" t="str">
        <f>IF('Notebook Database'!A600="","",'Notebook Database'!A600)</f>
        <v/>
      </c>
      <c r="E404" s="120"/>
      <c r="F404" s="120"/>
      <c r="G404" s="120"/>
    </row>
    <row r="405" spans="2:7" s="118" customFormat="1">
      <c r="B405" s="117"/>
      <c r="C405" s="119"/>
      <c r="D405" s="120" t="str">
        <f>IF('Notebook Database'!A601="","",'Notebook Database'!A601)</f>
        <v/>
      </c>
      <c r="E405" s="120"/>
      <c r="F405" s="120"/>
      <c r="G405" s="120"/>
    </row>
    <row r="406" spans="2:7" s="118" customFormat="1">
      <c r="B406" s="117"/>
      <c r="C406" s="119"/>
      <c r="D406" s="120" t="str">
        <f>IF('Notebook Database'!A602="","",'Notebook Database'!A602)</f>
        <v/>
      </c>
      <c r="E406" s="120"/>
      <c r="F406" s="120"/>
      <c r="G406" s="120"/>
    </row>
    <row r="407" spans="2:7" s="118" customFormat="1">
      <c r="B407" s="117"/>
      <c r="C407" s="119"/>
      <c r="D407" s="120" t="str">
        <f>IF('Notebook Database'!A603="","",'Notebook Database'!A603)</f>
        <v/>
      </c>
      <c r="E407" s="120"/>
      <c r="F407" s="120"/>
      <c r="G407" s="120"/>
    </row>
    <row r="408" spans="2:7" s="118" customFormat="1">
      <c r="B408" s="117"/>
      <c r="C408" s="119"/>
      <c r="D408" s="120" t="str">
        <f>IF('Notebook Database'!A604="","",'Notebook Database'!A604)</f>
        <v/>
      </c>
      <c r="E408" s="120"/>
      <c r="F408" s="120"/>
      <c r="G408" s="120"/>
    </row>
    <row r="409" spans="2:7" s="118" customFormat="1">
      <c r="B409" s="117"/>
      <c r="C409" s="119"/>
      <c r="D409" s="120" t="str">
        <f>IF('Notebook Database'!A605="","",'Notebook Database'!A605)</f>
        <v/>
      </c>
      <c r="E409" s="120"/>
      <c r="F409" s="120"/>
      <c r="G409" s="120"/>
    </row>
    <row r="410" spans="2:7" s="118" customFormat="1">
      <c r="B410" s="117"/>
      <c r="C410" s="119"/>
      <c r="D410" s="120" t="str">
        <f>IF('Notebook Database'!A606="","",'Notebook Database'!A606)</f>
        <v/>
      </c>
      <c r="E410" s="120"/>
      <c r="F410" s="120"/>
      <c r="G410" s="120"/>
    </row>
    <row r="411" spans="2:7" s="118" customFormat="1">
      <c r="B411" s="117"/>
      <c r="C411" s="119"/>
      <c r="D411" s="120" t="str">
        <f>IF('Notebook Database'!A607="","",'Notebook Database'!A607)</f>
        <v/>
      </c>
      <c r="E411" s="120"/>
      <c r="F411" s="120"/>
      <c r="G411" s="120"/>
    </row>
    <row r="412" spans="2:7" s="118" customFormat="1">
      <c r="B412" s="117"/>
      <c r="C412" s="119"/>
      <c r="D412" s="120" t="str">
        <f>IF('Notebook Database'!A608="","",'Notebook Database'!A608)</f>
        <v/>
      </c>
      <c r="E412" s="120"/>
      <c r="F412" s="120"/>
      <c r="G412" s="120"/>
    </row>
    <row r="413" spans="2:7" s="118" customFormat="1">
      <c r="B413" s="117"/>
      <c r="C413" s="119"/>
      <c r="D413" s="120" t="str">
        <f>IF('Notebook Database'!A609="","",'Notebook Database'!A609)</f>
        <v/>
      </c>
      <c r="E413" s="120"/>
      <c r="F413" s="120"/>
      <c r="G413" s="120"/>
    </row>
    <row r="414" spans="2:7" s="118" customFormat="1">
      <c r="B414" s="117"/>
      <c r="C414" s="119"/>
      <c r="D414" s="120" t="str">
        <f>IF('Notebook Database'!A610="","",'Notebook Database'!A610)</f>
        <v/>
      </c>
      <c r="E414" s="120"/>
      <c r="F414" s="120"/>
      <c r="G414" s="120"/>
    </row>
    <row r="415" spans="2:7" s="118" customFormat="1">
      <c r="B415" s="117"/>
      <c r="C415" s="119"/>
      <c r="D415" s="120" t="str">
        <f>IF('Notebook Database'!A611="","",'Notebook Database'!A611)</f>
        <v/>
      </c>
      <c r="E415" s="120"/>
      <c r="F415" s="120"/>
      <c r="G415" s="120"/>
    </row>
    <row r="416" spans="2:7" s="118" customFormat="1">
      <c r="B416" s="117"/>
      <c r="C416" s="119"/>
      <c r="D416" s="120" t="str">
        <f>IF('Notebook Database'!A612="","",'Notebook Database'!A612)</f>
        <v/>
      </c>
      <c r="E416" s="120"/>
      <c r="F416" s="120"/>
      <c r="G416" s="120"/>
    </row>
    <row r="417" spans="2:7" s="118" customFormat="1">
      <c r="B417" s="117"/>
      <c r="C417" s="119"/>
      <c r="D417" s="120" t="str">
        <f>IF('Notebook Database'!A613="","",'Notebook Database'!A613)</f>
        <v/>
      </c>
      <c r="E417" s="120"/>
      <c r="F417" s="120"/>
      <c r="G417" s="120"/>
    </row>
    <row r="418" spans="2:7" s="118" customFormat="1">
      <c r="B418" s="117"/>
      <c r="C418" s="119"/>
      <c r="D418" s="120" t="str">
        <f>IF('Notebook Database'!A614="","",'Notebook Database'!A614)</f>
        <v/>
      </c>
      <c r="E418" s="120"/>
      <c r="F418" s="120"/>
      <c r="G418" s="120"/>
    </row>
    <row r="419" spans="2:7" s="118" customFormat="1">
      <c r="B419" s="117"/>
      <c r="C419" s="119"/>
      <c r="D419" s="120" t="str">
        <f>IF('Notebook Database'!A615="","",'Notebook Database'!A615)</f>
        <v/>
      </c>
      <c r="E419" s="120"/>
      <c r="F419" s="120"/>
      <c r="G419" s="120"/>
    </row>
    <row r="420" spans="2:7" s="118" customFormat="1">
      <c r="B420" s="117"/>
      <c r="C420" s="119"/>
      <c r="D420" s="120" t="str">
        <f>IF('Notebook Database'!A616="","",'Notebook Database'!A616)</f>
        <v/>
      </c>
      <c r="E420" s="120"/>
      <c r="F420" s="120"/>
      <c r="G420" s="120"/>
    </row>
    <row r="421" spans="2:7" s="118" customFormat="1">
      <c r="B421" s="117"/>
      <c r="C421" s="119"/>
      <c r="D421" s="120" t="str">
        <f>IF('Notebook Database'!A617="","",'Notebook Database'!A617)</f>
        <v/>
      </c>
      <c r="E421" s="120"/>
      <c r="F421" s="120"/>
      <c r="G421" s="120"/>
    </row>
    <row r="422" spans="2:7" s="118" customFormat="1">
      <c r="B422" s="117"/>
      <c r="C422" s="119"/>
      <c r="D422" s="120" t="str">
        <f>IF('Notebook Database'!A618="","",'Notebook Database'!A618)</f>
        <v/>
      </c>
      <c r="E422" s="120"/>
      <c r="F422" s="120"/>
      <c r="G422" s="120"/>
    </row>
    <row r="423" spans="2:7" s="118" customFormat="1">
      <c r="B423" s="117"/>
      <c r="C423" s="119"/>
      <c r="D423" s="120" t="str">
        <f>IF('Notebook Database'!A619="","",'Notebook Database'!A619)</f>
        <v/>
      </c>
      <c r="E423" s="120"/>
      <c r="F423" s="120"/>
      <c r="G423" s="120"/>
    </row>
    <row r="424" spans="2:7" s="118" customFormat="1">
      <c r="B424" s="117"/>
      <c r="C424" s="119"/>
      <c r="D424" s="120" t="str">
        <f>IF('Notebook Database'!A620="","",'Notebook Database'!A620)</f>
        <v/>
      </c>
      <c r="E424" s="120"/>
      <c r="F424" s="120"/>
      <c r="G424" s="120"/>
    </row>
    <row r="425" spans="2:7" s="118" customFormat="1">
      <c r="B425" s="117"/>
      <c r="C425" s="119"/>
      <c r="D425" s="120" t="str">
        <f>IF('Notebook Database'!A621="","",'Notebook Database'!A621)</f>
        <v/>
      </c>
      <c r="E425" s="120"/>
      <c r="F425" s="120"/>
      <c r="G425" s="120"/>
    </row>
    <row r="426" spans="2:7" s="118" customFormat="1">
      <c r="B426" s="117"/>
      <c r="C426" s="119"/>
      <c r="D426" s="120" t="str">
        <f>IF('Notebook Database'!A622="","",'Notebook Database'!A622)</f>
        <v/>
      </c>
      <c r="E426" s="120"/>
      <c r="F426" s="120"/>
      <c r="G426" s="120"/>
    </row>
    <row r="427" spans="2:7" s="118" customFormat="1">
      <c r="B427" s="117"/>
      <c r="C427" s="119"/>
      <c r="D427" s="120" t="str">
        <f>IF('Notebook Database'!A623="","",'Notebook Database'!A623)</f>
        <v/>
      </c>
      <c r="E427" s="120"/>
      <c r="F427" s="120"/>
      <c r="G427" s="120"/>
    </row>
    <row r="428" spans="2:7" s="118" customFormat="1">
      <c r="B428" s="117"/>
      <c r="C428" s="119"/>
      <c r="D428" s="120" t="str">
        <f>IF('Notebook Database'!A624="","",'Notebook Database'!A624)</f>
        <v/>
      </c>
      <c r="E428" s="120"/>
      <c r="F428" s="120"/>
      <c r="G428" s="120"/>
    </row>
    <row r="429" spans="2:7" s="118" customFormat="1">
      <c r="B429" s="117"/>
      <c r="C429" s="119"/>
      <c r="D429" s="120" t="str">
        <f>IF('Notebook Database'!A625="","",'Notebook Database'!A625)</f>
        <v/>
      </c>
      <c r="E429" s="120"/>
      <c r="F429" s="120"/>
      <c r="G429" s="120"/>
    </row>
    <row r="430" spans="2:7" s="118" customFormat="1">
      <c r="B430" s="117"/>
      <c r="C430" s="119"/>
      <c r="D430" s="120" t="str">
        <f>IF('Notebook Database'!A626="","",'Notebook Database'!A626)</f>
        <v/>
      </c>
      <c r="E430" s="120"/>
      <c r="F430" s="120"/>
      <c r="G430" s="120"/>
    </row>
    <row r="431" spans="2:7" s="118" customFormat="1">
      <c r="B431" s="117"/>
      <c r="C431" s="119"/>
      <c r="D431" s="120" t="str">
        <f>IF('Notebook Database'!A627="","",'Notebook Database'!A627)</f>
        <v/>
      </c>
      <c r="E431" s="120"/>
      <c r="F431" s="120"/>
      <c r="G431" s="120"/>
    </row>
    <row r="432" spans="2:7" s="118" customFormat="1">
      <c r="B432" s="117"/>
      <c r="C432" s="119"/>
      <c r="D432" s="120" t="str">
        <f>IF('Notebook Database'!A628="","",'Notebook Database'!A628)</f>
        <v/>
      </c>
      <c r="E432" s="120"/>
      <c r="F432" s="120"/>
      <c r="G432" s="120"/>
    </row>
    <row r="433" spans="2:7" s="118" customFormat="1">
      <c r="B433" s="117"/>
      <c r="C433" s="119"/>
      <c r="D433" s="120" t="str">
        <f>IF('Notebook Database'!A629="","",'Notebook Database'!A629)</f>
        <v/>
      </c>
      <c r="E433" s="120"/>
      <c r="F433" s="120"/>
      <c r="G433" s="120"/>
    </row>
    <row r="434" spans="2:7" s="118" customFormat="1">
      <c r="B434" s="117"/>
      <c r="C434" s="119"/>
      <c r="D434" s="120" t="str">
        <f>IF('Notebook Database'!A630="","",'Notebook Database'!A630)</f>
        <v/>
      </c>
      <c r="E434" s="120"/>
      <c r="F434" s="120"/>
      <c r="G434" s="120"/>
    </row>
    <row r="435" spans="2:7" s="118" customFormat="1">
      <c r="B435" s="117"/>
      <c r="C435" s="119"/>
      <c r="D435" s="120" t="str">
        <f>IF('Notebook Database'!A631="","",'Notebook Database'!A631)</f>
        <v/>
      </c>
      <c r="E435" s="120"/>
      <c r="F435" s="120"/>
      <c r="G435" s="120"/>
    </row>
    <row r="436" spans="2:7" s="118" customFormat="1">
      <c r="B436" s="117"/>
      <c r="C436" s="119"/>
      <c r="D436" s="120" t="str">
        <f>IF('Notebook Database'!A632="","",'Notebook Database'!A632)</f>
        <v/>
      </c>
      <c r="E436" s="120"/>
      <c r="F436" s="120"/>
      <c r="G436" s="120"/>
    </row>
    <row r="437" spans="2:7" s="118" customFormat="1">
      <c r="B437" s="117"/>
      <c r="C437" s="119"/>
      <c r="D437" s="120" t="str">
        <f>IF('Notebook Database'!A633="","",'Notebook Database'!A633)</f>
        <v/>
      </c>
      <c r="E437" s="120"/>
      <c r="F437" s="120"/>
      <c r="G437" s="120"/>
    </row>
    <row r="438" spans="2:7" s="118" customFormat="1">
      <c r="B438" s="117"/>
      <c r="C438" s="119"/>
      <c r="D438" s="120" t="str">
        <f>IF('Notebook Database'!A634="","",'Notebook Database'!A634)</f>
        <v/>
      </c>
      <c r="E438" s="120"/>
      <c r="F438" s="120"/>
      <c r="G438" s="120"/>
    </row>
    <row r="439" spans="2:7" s="118" customFormat="1">
      <c r="B439" s="117"/>
      <c r="C439" s="119"/>
      <c r="D439" s="120" t="str">
        <f>IF('Notebook Database'!A635="","",'Notebook Database'!A635)</f>
        <v/>
      </c>
      <c r="E439" s="120"/>
      <c r="F439" s="120"/>
      <c r="G439" s="120"/>
    </row>
    <row r="440" spans="2:7" s="118" customFormat="1">
      <c r="B440" s="117"/>
      <c r="C440" s="119"/>
      <c r="D440" s="120" t="str">
        <f>IF('Notebook Database'!A636="","",'Notebook Database'!A636)</f>
        <v/>
      </c>
      <c r="E440" s="120"/>
      <c r="F440" s="120"/>
      <c r="G440" s="120"/>
    </row>
    <row r="441" spans="2:7" s="118" customFormat="1">
      <c r="B441" s="117"/>
      <c r="C441" s="119"/>
      <c r="D441" s="120" t="str">
        <f>IF('Notebook Database'!A637="","",'Notebook Database'!A637)</f>
        <v/>
      </c>
      <c r="E441" s="120"/>
      <c r="F441" s="120"/>
      <c r="G441" s="120"/>
    </row>
    <row r="442" spans="2:7" s="122" customFormat="1">
      <c r="B442" s="117"/>
      <c r="C442" s="121"/>
    </row>
  </sheetData>
  <sheetProtection password="B48E" sheet="1" objects="1" scenarios="1"/>
  <dataConsolidate function="var"/>
  <mergeCells count="7">
    <mergeCell ref="B61:B62"/>
    <mergeCell ref="B34:B38"/>
    <mergeCell ref="B41:B42"/>
    <mergeCell ref="B47:B60"/>
    <mergeCell ref="B13:B27"/>
    <mergeCell ref="B28:B32"/>
    <mergeCell ref="B39:B40"/>
  </mergeCells>
  <conditionalFormatting sqref="D13:G62">
    <cfRule type="expression" dxfId="57" priority="1">
      <formula>MOD(ROW(),2)=1</formula>
    </cfRule>
    <cfRule type="expression" dxfId="56" priority="2">
      <formula>MOD(ROW(),2)=1</formula>
    </cfRule>
  </conditionalFormatting>
  <dataValidations count="1">
    <dataValidation type="list" allowBlank="1" showInputMessage="1" showErrorMessage="1" sqref="D11:G11">
      <formula1>models1win8tablet</formula1>
    </dataValidation>
  </dataValidations>
  <pageMargins left="0.25" right="0.25" top="0.5" bottom="0.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4.xml><?xml version="1.0" encoding="utf-8"?>
<worksheet xmlns="http://schemas.openxmlformats.org/spreadsheetml/2006/main" xmlns:r="http://schemas.openxmlformats.org/officeDocument/2006/relationships">
  <sheetPr>
    <tabColor theme="9" tint="0.39997558519241921"/>
  </sheetPr>
  <dimension ref="A1:BA642"/>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BB5" sqref="BB5"/>
    </sheetView>
  </sheetViews>
  <sheetFormatPr defaultColWidth="59.7109375" defaultRowHeight="12.75"/>
  <cols>
    <col min="1" max="1" width="30.28515625" style="359" customWidth="1"/>
    <col min="2" max="2" width="13.5703125" style="359" customWidth="1"/>
    <col min="3" max="3" width="22.7109375" style="359" customWidth="1"/>
    <col min="4" max="4" width="13.42578125" style="359" customWidth="1"/>
    <col min="5" max="5" width="23.7109375" style="359" customWidth="1"/>
    <col min="6" max="6" width="18.5703125" style="359" customWidth="1"/>
    <col min="7" max="8" width="28.5703125" style="359" customWidth="1"/>
    <col min="9" max="9" width="15.5703125" style="359" customWidth="1"/>
    <col min="10" max="10" width="32.28515625" style="359" customWidth="1"/>
    <col min="11" max="11" width="31.7109375" style="359" customWidth="1"/>
    <col min="12" max="12" width="13.7109375" style="359" customWidth="1"/>
    <col min="13" max="13" width="18.28515625" style="359" customWidth="1"/>
    <col min="14" max="14" width="21.7109375" style="359" customWidth="1"/>
    <col min="15" max="15" width="15" style="359" customWidth="1"/>
    <col min="16" max="16" width="23.7109375" style="364" customWidth="1"/>
    <col min="17" max="17" width="18.28515625" style="359" customWidth="1"/>
    <col min="18" max="18" width="14.42578125" style="359" customWidth="1"/>
    <col min="19" max="19" width="13.42578125" style="359" customWidth="1"/>
    <col min="20" max="20" width="13.7109375" style="359" customWidth="1"/>
    <col min="21" max="21" width="21.28515625" style="359" customWidth="1"/>
    <col min="22" max="22" width="14" style="359" customWidth="1"/>
    <col min="23" max="23" width="17.7109375" style="364" customWidth="1"/>
    <col min="24" max="24" width="16" style="359" customWidth="1"/>
    <col min="25" max="25" width="11.42578125" style="359" customWidth="1"/>
    <col min="26" max="26" width="17.7109375" style="359" bestFit="1" customWidth="1"/>
    <col min="27" max="27" width="18" style="359" customWidth="1"/>
    <col min="28" max="28" width="18" style="360" customWidth="1"/>
    <col min="29" max="29" width="17.28515625" style="359" customWidth="1"/>
    <col min="30" max="30" width="14.28515625" style="359" customWidth="1"/>
    <col min="31" max="31" width="24.28515625" style="359" customWidth="1"/>
    <col min="32" max="32" width="21.42578125" style="359" customWidth="1"/>
    <col min="33" max="33" width="15.28515625" style="359" customWidth="1"/>
    <col min="34" max="34" width="10.42578125" style="359" customWidth="1"/>
    <col min="35" max="35" width="13.7109375" style="359" customWidth="1"/>
    <col min="36" max="36" width="14.28515625" style="359" customWidth="1"/>
    <col min="37" max="37" width="12.7109375" style="358" customWidth="1"/>
    <col min="38" max="38" width="16" style="359" customWidth="1"/>
    <col min="39" max="39" width="18.5703125" style="359" customWidth="1"/>
    <col min="40" max="40" width="11.7109375" style="359" customWidth="1"/>
    <col min="41" max="41" width="19.7109375" style="359" customWidth="1"/>
    <col min="42" max="42" width="16.7109375" style="359" customWidth="1"/>
    <col min="43" max="44" width="14.7109375" style="359" customWidth="1"/>
    <col min="45" max="45" width="17.42578125" style="361" customWidth="1"/>
    <col min="46" max="46" width="24.7109375" style="359" customWidth="1"/>
    <col min="47" max="47" width="25.7109375" style="359" customWidth="1"/>
    <col min="48" max="49" width="17.7109375" style="359" customWidth="1"/>
    <col min="50" max="50" width="27" style="359" customWidth="1"/>
    <col min="51" max="51" width="21.28515625" style="359" customWidth="1"/>
    <col min="52" max="52" width="39.42578125" style="359" customWidth="1"/>
    <col min="53" max="53" width="44.28515625" style="359" customWidth="1"/>
    <col min="54" max="16384" width="59.7109375" style="359"/>
  </cols>
  <sheetData>
    <row r="1" spans="1:53" s="345" customFormat="1" ht="51">
      <c r="A1" s="163" t="s">
        <v>83</v>
      </c>
      <c r="B1" s="163" t="s">
        <v>124</v>
      </c>
      <c r="C1" s="342" t="s">
        <v>150</v>
      </c>
      <c r="D1" s="342" t="s">
        <v>1215</v>
      </c>
      <c r="E1" s="163" t="s">
        <v>155</v>
      </c>
      <c r="F1" s="163" t="s">
        <v>156</v>
      </c>
      <c r="G1" s="163" t="s">
        <v>1216</v>
      </c>
      <c r="H1" s="163" t="s">
        <v>1217</v>
      </c>
      <c r="I1" s="163" t="s">
        <v>1218</v>
      </c>
      <c r="J1" s="163" t="s">
        <v>126</v>
      </c>
      <c r="K1" s="163" t="s">
        <v>286</v>
      </c>
      <c r="L1" s="163" t="s">
        <v>3370</v>
      </c>
      <c r="M1" s="163" t="s">
        <v>1304</v>
      </c>
      <c r="N1" s="163" t="s">
        <v>1220</v>
      </c>
      <c r="O1" s="163" t="s">
        <v>1221</v>
      </c>
      <c r="P1" s="163" t="s">
        <v>3309</v>
      </c>
      <c r="Q1" s="163" t="s">
        <v>1214</v>
      </c>
      <c r="R1" s="163" t="s">
        <v>1223</v>
      </c>
      <c r="S1" s="163" t="s">
        <v>1224</v>
      </c>
      <c r="T1" s="163" t="s">
        <v>140</v>
      </c>
      <c r="U1" s="163" t="s">
        <v>1225</v>
      </c>
      <c r="V1" s="163" t="s">
        <v>1226</v>
      </c>
      <c r="W1" s="163" t="s">
        <v>3564</v>
      </c>
      <c r="X1" s="163" t="s">
        <v>95</v>
      </c>
      <c r="Y1" s="163" t="s">
        <v>93</v>
      </c>
      <c r="Z1" s="163" t="s">
        <v>145</v>
      </c>
      <c r="AA1" s="163" t="s">
        <v>1227</v>
      </c>
      <c r="AB1" s="163" t="s">
        <v>3310</v>
      </c>
      <c r="AC1" s="163" t="s">
        <v>1228</v>
      </c>
      <c r="AD1" s="163" t="s">
        <v>99</v>
      </c>
      <c r="AE1" s="163" t="s">
        <v>1229</v>
      </c>
      <c r="AF1" s="163" t="s">
        <v>136</v>
      </c>
      <c r="AG1" s="163" t="s">
        <v>137</v>
      </c>
      <c r="AH1" s="163" t="s">
        <v>147</v>
      </c>
      <c r="AI1" s="163" t="s">
        <v>130</v>
      </c>
      <c r="AJ1" s="163" t="s">
        <v>148</v>
      </c>
      <c r="AK1" s="163" t="s">
        <v>3311</v>
      </c>
      <c r="AL1" s="163" t="s">
        <v>1230</v>
      </c>
      <c r="AM1" s="163" t="s">
        <v>1231</v>
      </c>
      <c r="AN1" s="163" t="s">
        <v>1232</v>
      </c>
      <c r="AO1" s="163" t="s">
        <v>142</v>
      </c>
      <c r="AP1" s="163" t="s">
        <v>1233</v>
      </c>
      <c r="AQ1" s="163" t="s">
        <v>138</v>
      </c>
      <c r="AR1" s="163" t="s">
        <v>132</v>
      </c>
      <c r="AS1" s="163"/>
      <c r="AT1" s="163" t="s">
        <v>1268</v>
      </c>
      <c r="AU1" s="163" t="s">
        <v>3357</v>
      </c>
      <c r="AV1" s="163" t="s">
        <v>1236</v>
      </c>
      <c r="AW1" s="163" t="s">
        <v>3364</v>
      </c>
      <c r="AX1" s="163" t="s">
        <v>3365</v>
      </c>
      <c r="AY1" s="163" t="s">
        <v>144</v>
      </c>
      <c r="AZ1" s="163" t="s">
        <v>151</v>
      </c>
      <c r="BA1" s="163" t="s">
        <v>152</v>
      </c>
    </row>
    <row r="2" spans="1:53">
      <c r="AB2" s="364"/>
      <c r="AK2" s="364"/>
      <c r="AL2" s="364"/>
      <c r="AM2" s="364"/>
      <c r="AS2" s="364"/>
    </row>
    <row r="3" spans="1:53" s="349" customFormat="1" ht="80.25" customHeight="1">
      <c r="A3" s="65" t="s">
        <v>3312</v>
      </c>
      <c r="B3" s="65" t="s">
        <v>0</v>
      </c>
      <c r="C3" s="65" t="s">
        <v>193</v>
      </c>
      <c r="D3" s="65" t="s">
        <v>3313</v>
      </c>
      <c r="E3" s="65" t="s">
        <v>1369</v>
      </c>
      <c r="F3" s="65" t="s">
        <v>3314</v>
      </c>
      <c r="G3" s="65" t="s">
        <v>1242</v>
      </c>
      <c r="H3" s="65" t="s">
        <v>3315</v>
      </c>
      <c r="I3" s="65" t="s">
        <v>3636</v>
      </c>
      <c r="J3" s="315" t="s">
        <v>4289</v>
      </c>
      <c r="K3" s="65" t="s">
        <v>3316</v>
      </c>
      <c r="L3" s="65" t="s">
        <v>1257</v>
      </c>
      <c r="M3" s="65" t="s">
        <v>3317</v>
      </c>
      <c r="N3" s="65" t="s">
        <v>3318</v>
      </c>
      <c r="O3" s="65" t="s">
        <v>968</v>
      </c>
      <c r="P3" s="72" t="s">
        <v>3319</v>
      </c>
      <c r="Q3" s="65" t="s">
        <v>2565</v>
      </c>
      <c r="R3" s="65" t="s">
        <v>3542</v>
      </c>
      <c r="S3" s="65" t="s">
        <v>3359</v>
      </c>
      <c r="T3" s="65" t="s">
        <v>215</v>
      </c>
      <c r="U3" s="65" t="s">
        <v>3320</v>
      </c>
      <c r="V3" s="65" t="s">
        <v>3543</v>
      </c>
      <c r="W3" s="72" t="s">
        <v>49</v>
      </c>
      <c r="X3" s="65" t="s">
        <v>1295</v>
      </c>
      <c r="Y3" s="65" t="s">
        <v>51</v>
      </c>
      <c r="Z3" s="65" t="s">
        <v>49</v>
      </c>
      <c r="AA3" s="65"/>
      <c r="AB3" s="72" t="s">
        <v>3371</v>
      </c>
      <c r="AC3" s="65" t="s">
        <v>3321</v>
      </c>
      <c r="AD3" s="65" t="s">
        <v>3544</v>
      </c>
      <c r="AE3" s="65" t="s">
        <v>3322</v>
      </c>
      <c r="AF3" s="65" t="s">
        <v>3366</v>
      </c>
      <c r="AG3" s="65" t="s">
        <v>3323</v>
      </c>
      <c r="AH3" s="65" t="s">
        <v>2311</v>
      </c>
      <c r="AI3" s="65" t="s">
        <v>1261</v>
      </c>
      <c r="AJ3" s="65" t="s">
        <v>3324</v>
      </c>
      <c r="AK3" s="72" t="s">
        <v>51</v>
      </c>
      <c r="AL3" s="72" t="s">
        <v>3325</v>
      </c>
      <c r="AM3" s="72" t="s">
        <v>3326</v>
      </c>
      <c r="AN3" s="65" t="s">
        <v>3327</v>
      </c>
      <c r="AO3" s="65" t="s">
        <v>2597</v>
      </c>
      <c r="AP3" s="65" t="s">
        <v>3328</v>
      </c>
      <c r="AQ3" s="65" t="s">
        <v>3329</v>
      </c>
      <c r="AR3" s="65" t="s">
        <v>211</v>
      </c>
      <c r="AS3" s="348"/>
      <c r="AT3" s="65" t="s">
        <v>3544</v>
      </c>
      <c r="AU3" s="65" t="s">
        <v>3330</v>
      </c>
      <c r="AV3" s="65"/>
      <c r="AW3" s="65" t="s">
        <v>3637</v>
      </c>
      <c r="AX3" s="65" t="s">
        <v>3368</v>
      </c>
      <c r="AY3" s="65" t="s">
        <v>3367</v>
      </c>
      <c r="AZ3" s="65" t="s">
        <v>3369</v>
      </c>
      <c r="BA3" s="65"/>
    </row>
    <row r="4" spans="1:53" s="349" customFormat="1" ht="11.25" customHeight="1">
      <c r="A4" s="65"/>
      <c r="B4" s="65"/>
      <c r="C4" s="65"/>
      <c r="D4" s="65"/>
      <c r="E4" s="65"/>
      <c r="F4" s="65"/>
      <c r="G4" s="65"/>
      <c r="H4" s="65"/>
      <c r="I4" s="65"/>
      <c r="J4" s="65"/>
      <c r="K4" s="65"/>
      <c r="L4" s="65"/>
      <c r="M4" s="65"/>
      <c r="N4" s="65"/>
      <c r="O4" s="65"/>
      <c r="P4" s="72"/>
      <c r="Q4" s="65"/>
      <c r="R4" s="65"/>
      <c r="S4" s="65"/>
      <c r="T4" s="65"/>
      <c r="U4" s="65"/>
      <c r="V4" s="65"/>
      <c r="W4" s="72"/>
      <c r="X4" s="65"/>
      <c r="Y4" s="65"/>
      <c r="Z4" s="65"/>
      <c r="AA4" s="65"/>
      <c r="AB4" s="72"/>
      <c r="AC4" s="65"/>
      <c r="AD4" s="65"/>
      <c r="AE4" s="65"/>
      <c r="AF4" s="65"/>
      <c r="AG4" s="65"/>
      <c r="AH4" s="65"/>
      <c r="AI4" s="65"/>
      <c r="AJ4" s="65"/>
      <c r="AK4" s="346"/>
      <c r="AL4" s="65"/>
      <c r="AM4" s="65"/>
      <c r="AN4" s="65"/>
      <c r="AO4" s="65"/>
      <c r="AP4" s="65"/>
      <c r="AQ4" s="65"/>
      <c r="AR4" s="65"/>
      <c r="AS4" s="348"/>
      <c r="AT4" s="65"/>
      <c r="AU4" s="65"/>
      <c r="AV4" s="65"/>
      <c r="AW4" s="65"/>
      <c r="AX4" s="65"/>
      <c r="AY4" s="65"/>
      <c r="AZ4" s="65"/>
      <c r="BA4" s="65"/>
    </row>
    <row r="5" spans="1:53" s="349" customFormat="1" ht="115.5" customHeight="1">
      <c r="A5" s="65" t="s">
        <v>3331</v>
      </c>
      <c r="B5" s="65" t="s">
        <v>3332</v>
      </c>
      <c r="C5" s="65" t="s">
        <v>3333</v>
      </c>
      <c r="D5" s="65" t="s">
        <v>3313</v>
      </c>
      <c r="E5" s="65" t="s">
        <v>3334</v>
      </c>
      <c r="F5" s="65" t="s">
        <v>3335</v>
      </c>
      <c r="G5" s="65" t="s">
        <v>3336</v>
      </c>
      <c r="H5" s="65" t="s">
        <v>196</v>
      </c>
      <c r="I5" s="65" t="s">
        <v>3337</v>
      </c>
      <c r="J5" s="65" t="s">
        <v>3338</v>
      </c>
      <c r="K5" s="65" t="s">
        <v>4286</v>
      </c>
      <c r="L5" s="65" t="s">
        <v>4293</v>
      </c>
      <c r="M5" s="350" t="s">
        <v>3340</v>
      </c>
      <c r="N5" s="65" t="s">
        <v>3561</v>
      </c>
      <c r="O5" s="65" t="s">
        <v>3341</v>
      </c>
      <c r="P5" s="72" t="s">
        <v>4290</v>
      </c>
      <c r="Q5" s="65" t="s">
        <v>2565</v>
      </c>
      <c r="R5" s="65" t="s">
        <v>44</v>
      </c>
      <c r="S5" s="65" t="s">
        <v>3360</v>
      </c>
      <c r="T5" s="65" t="s">
        <v>215</v>
      </c>
      <c r="U5" s="65" t="s">
        <v>3342</v>
      </c>
      <c r="V5" s="65" t="s">
        <v>3343</v>
      </c>
      <c r="W5" s="72" t="s">
        <v>1511</v>
      </c>
      <c r="X5" s="65" t="s">
        <v>3344</v>
      </c>
      <c r="Y5" s="65"/>
      <c r="Z5" s="65"/>
      <c r="AA5" s="65"/>
      <c r="AB5" s="72" t="s">
        <v>3345</v>
      </c>
      <c r="AC5" s="65"/>
      <c r="AD5" s="65"/>
      <c r="AE5" s="65" t="s">
        <v>3346</v>
      </c>
      <c r="AF5" s="65"/>
      <c r="AG5" s="65"/>
      <c r="AH5" s="65" t="s">
        <v>2311</v>
      </c>
      <c r="AI5" s="65" t="s">
        <v>1261</v>
      </c>
      <c r="AJ5" s="65" t="s">
        <v>212</v>
      </c>
      <c r="AK5" s="72" t="s">
        <v>49</v>
      </c>
      <c r="AL5" s="65" t="s">
        <v>3325</v>
      </c>
      <c r="AM5" s="65" t="s">
        <v>1263</v>
      </c>
      <c r="AN5" s="65" t="s">
        <v>3347</v>
      </c>
      <c r="AO5" s="65"/>
      <c r="AP5" s="65" t="s">
        <v>4292</v>
      </c>
      <c r="AQ5" s="65" t="s">
        <v>3362</v>
      </c>
      <c r="AR5" s="65" t="s">
        <v>211</v>
      </c>
      <c r="AS5" s="348"/>
      <c r="AT5" s="65"/>
      <c r="AU5" s="65"/>
      <c r="AV5" s="65"/>
      <c r="AW5" s="65"/>
      <c r="AX5" s="65"/>
      <c r="AY5" s="65" t="s">
        <v>3358</v>
      </c>
      <c r="AZ5" s="65" t="s">
        <v>4294</v>
      </c>
      <c r="BA5" s="65"/>
    </row>
    <row r="6" spans="1:53" s="349" customFormat="1" ht="51.75" customHeight="1">
      <c r="A6" s="65" t="s">
        <v>3348</v>
      </c>
      <c r="B6" s="65" t="s">
        <v>3332</v>
      </c>
      <c r="C6" s="65"/>
      <c r="D6" s="65" t="s">
        <v>3349</v>
      </c>
      <c r="E6" s="65" t="s">
        <v>3334</v>
      </c>
      <c r="F6" s="65" t="s">
        <v>3350</v>
      </c>
      <c r="G6" s="65" t="s">
        <v>3336</v>
      </c>
      <c r="H6" s="65" t="s">
        <v>196</v>
      </c>
      <c r="I6" s="65" t="s">
        <v>3337</v>
      </c>
      <c r="J6" s="65" t="s">
        <v>3351</v>
      </c>
      <c r="K6" s="65" t="s">
        <v>3339</v>
      </c>
      <c r="L6" s="65"/>
      <c r="M6" s="65" t="s">
        <v>3352</v>
      </c>
      <c r="N6" s="65" t="s">
        <v>3353</v>
      </c>
      <c r="O6" s="65" t="s">
        <v>3341</v>
      </c>
      <c r="P6" s="72"/>
      <c r="Q6" s="65" t="s">
        <v>3354</v>
      </c>
      <c r="R6" s="65"/>
      <c r="S6" s="65" t="s">
        <v>3363</v>
      </c>
      <c r="T6" s="65" t="s">
        <v>215</v>
      </c>
      <c r="U6" s="65" t="s">
        <v>3320</v>
      </c>
      <c r="V6" s="65" t="s">
        <v>49</v>
      </c>
      <c r="W6" s="72" t="s">
        <v>49</v>
      </c>
      <c r="X6" s="65" t="s">
        <v>1511</v>
      </c>
      <c r="Y6" s="65"/>
      <c r="Z6" s="65"/>
      <c r="AA6" s="65"/>
      <c r="AB6" s="72" t="s">
        <v>3355</v>
      </c>
      <c r="AC6" s="65"/>
      <c r="AD6" s="65"/>
      <c r="AE6" s="65" t="s">
        <v>3346</v>
      </c>
      <c r="AF6" s="65"/>
      <c r="AG6" s="65"/>
      <c r="AH6" s="65" t="s">
        <v>2311</v>
      </c>
      <c r="AI6" s="65" t="s">
        <v>1261</v>
      </c>
      <c r="AJ6" s="65" t="s">
        <v>212</v>
      </c>
      <c r="AK6" s="72" t="s">
        <v>49</v>
      </c>
      <c r="AL6" s="65" t="s">
        <v>1262</v>
      </c>
      <c r="AM6" s="65" t="s">
        <v>4291</v>
      </c>
      <c r="AN6" s="65" t="s">
        <v>3347</v>
      </c>
      <c r="AO6" s="65"/>
      <c r="AP6" s="65"/>
      <c r="AQ6" s="65" t="s">
        <v>3362</v>
      </c>
      <c r="AR6" s="65" t="s">
        <v>211</v>
      </c>
      <c r="AS6" s="348"/>
      <c r="AT6" s="65" t="s">
        <v>3361</v>
      </c>
      <c r="AU6" s="65"/>
      <c r="AV6" s="65"/>
      <c r="AW6" s="65"/>
      <c r="AX6" s="65"/>
      <c r="AY6" s="65" t="s">
        <v>3358</v>
      </c>
      <c r="AZ6" s="65" t="s">
        <v>3356</v>
      </c>
      <c r="BA6" s="65"/>
    </row>
    <row r="7" spans="1:53" s="349" customFormat="1" ht="14.25" customHeight="1">
      <c r="A7" s="65"/>
      <c r="B7" s="65"/>
      <c r="C7" s="65"/>
      <c r="D7" s="65"/>
      <c r="E7" s="65"/>
      <c r="F7" s="65"/>
      <c r="G7" s="65"/>
      <c r="H7" s="65"/>
      <c r="I7" s="65"/>
      <c r="J7" s="65"/>
      <c r="K7" s="65"/>
      <c r="L7" s="65"/>
      <c r="M7" s="65"/>
      <c r="N7" s="65"/>
      <c r="O7" s="65"/>
      <c r="P7" s="72"/>
      <c r="Q7" s="65"/>
      <c r="R7" s="65"/>
      <c r="S7" s="65"/>
      <c r="T7" s="65"/>
      <c r="U7" s="65"/>
      <c r="V7" s="65"/>
      <c r="W7" s="72"/>
      <c r="X7" s="65"/>
      <c r="Y7" s="65"/>
      <c r="Z7" s="65"/>
      <c r="AA7" s="65"/>
      <c r="AB7" s="72"/>
      <c r="AC7" s="65"/>
      <c r="AD7" s="65"/>
      <c r="AE7" s="65"/>
      <c r="AF7" s="65"/>
      <c r="AG7" s="65"/>
      <c r="AH7" s="65"/>
      <c r="AI7" s="65"/>
      <c r="AJ7" s="65"/>
      <c r="AK7" s="346"/>
      <c r="AL7" s="65"/>
      <c r="AM7" s="65"/>
      <c r="AN7" s="65"/>
      <c r="AO7" s="65"/>
      <c r="AP7" s="65"/>
      <c r="AQ7" s="65"/>
      <c r="AR7" s="65"/>
      <c r="AS7" s="348"/>
      <c r="AT7" s="65"/>
      <c r="AU7" s="65"/>
      <c r="AV7" s="65"/>
      <c r="AW7" s="65"/>
      <c r="AX7" s="65"/>
      <c r="AY7" s="65"/>
      <c r="AZ7" s="65"/>
      <c r="BA7" s="65"/>
    </row>
    <row r="8" spans="1:53" s="349" customFormat="1" ht="42" customHeight="1">
      <c r="A8" s="65" t="s">
        <v>3545</v>
      </c>
      <c r="B8" s="65" t="s">
        <v>1338</v>
      </c>
      <c r="C8" s="65" t="s">
        <v>3333</v>
      </c>
      <c r="D8" s="65" t="s">
        <v>3349</v>
      </c>
      <c r="E8" s="65" t="s">
        <v>1369</v>
      </c>
      <c r="F8" s="65" t="s">
        <v>3350</v>
      </c>
      <c r="G8" s="65" t="s">
        <v>1242</v>
      </c>
      <c r="H8" s="65" t="s">
        <v>196</v>
      </c>
      <c r="I8" s="65"/>
      <c r="J8" s="65"/>
      <c r="K8" s="65"/>
      <c r="L8" s="65"/>
      <c r="M8" s="65"/>
      <c r="N8" s="65" t="s">
        <v>3549</v>
      </c>
      <c r="O8" s="65"/>
      <c r="P8" s="72" t="s">
        <v>3626</v>
      </c>
      <c r="Q8" s="65" t="s">
        <v>253</v>
      </c>
      <c r="R8" s="65" t="s">
        <v>728</v>
      </c>
      <c r="S8" s="65"/>
      <c r="T8" s="65"/>
      <c r="U8" s="65"/>
      <c r="V8" s="65"/>
      <c r="W8" s="72"/>
      <c r="X8" s="65"/>
      <c r="Y8" s="65"/>
      <c r="Z8" s="65"/>
      <c r="AA8" s="65"/>
      <c r="AB8" s="72"/>
      <c r="AC8" s="65"/>
      <c r="AD8" s="65"/>
      <c r="AE8" s="65" t="s">
        <v>3550</v>
      </c>
      <c r="AF8" s="65"/>
      <c r="AG8" s="65"/>
      <c r="AH8" s="65" t="s">
        <v>2311</v>
      </c>
      <c r="AI8" s="65" t="s">
        <v>1247</v>
      </c>
      <c r="AJ8" s="65" t="s">
        <v>1278</v>
      </c>
      <c r="AK8" s="72" t="s">
        <v>51</v>
      </c>
      <c r="AL8" s="65" t="s">
        <v>1262</v>
      </c>
      <c r="AM8" s="65"/>
      <c r="AN8" s="65"/>
      <c r="AO8" s="65"/>
      <c r="AP8" s="65" t="s">
        <v>3328</v>
      </c>
      <c r="AQ8" s="65"/>
      <c r="AR8" s="65" t="s">
        <v>3627</v>
      </c>
      <c r="AS8" s="348"/>
      <c r="AT8" s="65"/>
      <c r="AU8" s="65"/>
      <c r="AV8" s="65"/>
      <c r="AW8" s="65"/>
      <c r="AX8" s="65"/>
      <c r="AY8" s="65"/>
      <c r="AZ8" s="65"/>
      <c r="BA8" s="65"/>
    </row>
    <row r="9" spans="1:53" s="349" customFormat="1" ht="42" customHeight="1">
      <c r="A9" s="65" t="s">
        <v>3551</v>
      </c>
      <c r="B9" s="65" t="s">
        <v>1338</v>
      </c>
      <c r="C9" s="65" t="s">
        <v>3333</v>
      </c>
      <c r="D9" s="65" t="s">
        <v>3313</v>
      </c>
      <c r="E9" s="65" t="s">
        <v>305</v>
      </c>
      <c r="F9" s="65" t="s">
        <v>3350</v>
      </c>
      <c r="G9" s="65" t="s">
        <v>1242</v>
      </c>
      <c r="H9" s="65" t="s">
        <v>196</v>
      </c>
      <c r="I9" s="65"/>
      <c r="J9" s="65"/>
      <c r="K9" s="65"/>
      <c r="L9" s="65"/>
      <c r="M9" s="65"/>
      <c r="N9" s="65" t="s">
        <v>3552</v>
      </c>
      <c r="O9" s="65"/>
      <c r="P9" s="72" t="s">
        <v>3626</v>
      </c>
      <c r="Q9" s="65" t="s">
        <v>2932</v>
      </c>
      <c r="R9" s="65" t="s">
        <v>728</v>
      </c>
      <c r="S9" s="65"/>
      <c r="T9" s="65"/>
      <c r="U9" s="65"/>
      <c r="V9" s="65"/>
      <c r="W9" s="72"/>
      <c r="X9" s="65"/>
      <c r="Y9" s="65"/>
      <c r="Z9" s="65"/>
      <c r="AA9" s="65"/>
      <c r="AB9" s="72"/>
      <c r="AC9" s="65"/>
      <c r="AD9" s="65"/>
      <c r="AE9" s="65" t="s">
        <v>3550</v>
      </c>
      <c r="AF9" s="65"/>
      <c r="AG9" s="65"/>
      <c r="AH9" s="65" t="s">
        <v>2311</v>
      </c>
      <c r="AI9" s="65" t="s">
        <v>1247</v>
      </c>
      <c r="AJ9" s="65" t="s">
        <v>3553</v>
      </c>
      <c r="AK9" s="72" t="s">
        <v>51</v>
      </c>
      <c r="AL9" s="65" t="s">
        <v>3325</v>
      </c>
      <c r="AM9" s="65" t="s">
        <v>3554</v>
      </c>
      <c r="AN9" s="65"/>
      <c r="AO9" s="65"/>
      <c r="AP9" s="65" t="s">
        <v>3328</v>
      </c>
      <c r="AQ9" s="65"/>
      <c r="AR9" s="65" t="s">
        <v>3627</v>
      </c>
      <c r="AS9" s="348"/>
      <c r="AT9" s="65"/>
      <c r="AU9" s="65"/>
      <c r="AV9" s="65"/>
      <c r="AW9" s="65"/>
      <c r="AX9" s="65"/>
      <c r="AY9" s="65"/>
      <c r="AZ9" s="65"/>
      <c r="BA9" s="65"/>
    </row>
    <row r="10" spans="1:53" s="349" customFormat="1" ht="42" customHeight="1">
      <c r="A10" s="65" t="s">
        <v>4236</v>
      </c>
      <c r="B10" s="65" t="s">
        <v>1338</v>
      </c>
      <c r="C10" s="65" t="s">
        <v>3333</v>
      </c>
      <c r="D10" s="65" t="s">
        <v>3313</v>
      </c>
      <c r="E10" s="65" t="s">
        <v>305</v>
      </c>
      <c r="F10" s="65" t="s">
        <v>3350</v>
      </c>
      <c r="G10" s="65"/>
      <c r="H10" s="65"/>
      <c r="I10" s="65"/>
      <c r="J10" s="65" t="s">
        <v>4237</v>
      </c>
      <c r="K10" s="65" t="s">
        <v>4238</v>
      </c>
      <c r="L10" s="65" t="s">
        <v>1257</v>
      </c>
      <c r="M10" s="65"/>
      <c r="N10" s="65" t="s">
        <v>3552</v>
      </c>
      <c r="O10" s="65"/>
      <c r="P10" s="72"/>
      <c r="Q10" s="65" t="s">
        <v>2932</v>
      </c>
      <c r="R10" s="65" t="s">
        <v>728</v>
      </c>
      <c r="S10" s="65"/>
      <c r="T10" s="65" t="s">
        <v>215</v>
      </c>
      <c r="U10" s="65" t="s">
        <v>3320</v>
      </c>
      <c r="V10" s="65"/>
      <c r="W10" s="72"/>
      <c r="X10" s="65"/>
      <c r="Y10" s="65"/>
      <c r="Z10" s="65"/>
      <c r="AA10" s="65"/>
      <c r="AB10" s="72"/>
      <c r="AC10" s="65"/>
      <c r="AD10" s="65"/>
      <c r="AE10" s="65" t="s">
        <v>4239</v>
      </c>
      <c r="AF10" s="65"/>
      <c r="AG10" s="65"/>
      <c r="AH10" s="65"/>
      <c r="AI10" s="65"/>
      <c r="AJ10" s="65" t="s">
        <v>1278</v>
      </c>
      <c r="AK10" s="72" t="s">
        <v>51</v>
      </c>
      <c r="AL10" s="65"/>
      <c r="AM10" s="65"/>
      <c r="AN10" s="65"/>
      <c r="AO10" s="65"/>
      <c r="AP10" s="65" t="s">
        <v>3328</v>
      </c>
      <c r="AQ10" s="65"/>
      <c r="AR10" s="65"/>
      <c r="AS10" s="348"/>
      <c r="AT10" s="65"/>
      <c r="AU10" s="65"/>
      <c r="AV10" s="65"/>
      <c r="AW10" s="65"/>
      <c r="AX10" s="65"/>
      <c r="AY10" s="65"/>
      <c r="AZ10" s="65" t="s">
        <v>4240</v>
      </c>
      <c r="BA10" s="65"/>
    </row>
    <row r="11" spans="1:53" s="349" customFormat="1">
      <c r="A11" s="65"/>
      <c r="B11" s="65"/>
      <c r="C11" s="65"/>
      <c r="D11" s="65"/>
      <c r="E11" s="65"/>
      <c r="F11" s="65"/>
      <c r="G11" s="65"/>
      <c r="H11" s="65"/>
      <c r="I11" s="65"/>
      <c r="J11" s="65"/>
      <c r="K11" s="65"/>
      <c r="L11" s="65"/>
      <c r="M11" s="65"/>
      <c r="N11" s="65"/>
      <c r="O11" s="65"/>
      <c r="P11" s="72"/>
      <c r="Q11" s="65"/>
      <c r="R11" s="65"/>
      <c r="S11" s="65"/>
      <c r="T11" s="65"/>
      <c r="U11" s="65"/>
      <c r="V11" s="65"/>
      <c r="W11" s="72"/>
      <c r="X11" s="65"/>
      <c r="Y11" s="65"/>
      <c r="Z11" s="65"/>
      <c r="AA11" s="65"/>
      <c r="AB11" s="72"/>
      <c r="AC11" s="65"/>
      <c r="AD11" s="65"/>
      <c r="AE11" s="65"/>
      <c r="AF11" s="65"/>
      <c r="AG11" s="65"/>
      <c r="AH11" s="65"/>
      <c r="AI11" s="65"/>
      <c r="AJ11" s="65"/>
      <c r="AK11" s="72"/>
      <c r="AL11" s="65"/>
      <c r="AM11" s="65"/>
      <c r="AN11" s="65"/>
      <c r="AO11" s="65"/>
      <c r="AP11" s="65"/>
      <c r="AQ11" s="65"/>
      <c r="AR11" s="65"/>
      <c r="AS11" s="348"/>
      <c r="AT11" s="65"/>
      <c r="AU11" s="65"/>
      <c r="AV11" s="65"/>
      <c r="AW11" s="65"/>
      <c r="AX11" s="65"/>
      <c r="AY11" s="65"/>
      <c r="AZ11" s="65"/>
      <c r="BA11" s="65"/>
    </row>
    <row r="12" spans="1:53" s="349" customFormat="1" ht="13.5" customHeight="1">
      <c r="A12" s="65"/>
      <c r="B12" s="65"/>
      <c r="C12" s="65"/>
      <c r="D12" s="65"/>
      <c r="E12" s="65"/>
      <c r="F12" s="65"/>
      <c r="G12" s="65"/>
      <c r="H12" s="65"/>
      <c r="I12" s="65"/>
      <c r="J12" s="65"/>
      <c r="K12" s="65"/>
      <c r="L12" s="65"/>
      <c r="M12" s="65"/>
      <c r="N12" s="65"/>
      <c r="O12" s="65"/>
      <c r="P12" s="72"/>
      <c r="Q12" s="65"/>
      <c r="R12" s="65"/>
      <c r="S12" s="65"/>
      <c r="T12" s="65"/>
      <c r="U12" s="65"/>
      <c r="V12" s="65"/>
      <c r="W12" s="72"/>
      <c r="X12" s="65"/>
      <c r="Y12" s="65"/>
      <c r="Z12" s="65"/>
      <c r="AA12" s="65"/>
      <c r="AB12" s="72"/>
      <c r="AC12" s="65"/>
      <c r="AD12" s="65"/>
      <c r="AE12" s="65"/>
      <c r="AF12" s="65"/>
      <c r="AG12" s="65"/>
      <c r="AH12" s="65"/>
      <c r="AI12" s="65"/>
      <c r="AJ12" s="65"/>
      <c r="AK12" s="346"/>
      <c r="AL12" s="65"/>
      <c r="AM12" s="65"/>
      <c r="AN12" s="65"/>
      <c r="AO12" s="65"/>
      <c r="AP12" s="65"/>
      <c r="AQ12" s="65"/>
      <c r="AR12" s="65"/>
      <c r="AS12" s="348"/>
      <c r="AT12" s="65"/>
      <c r="AU12" s="65"/>
      <c r="AV12" s="65"/>
      <c r="AW12" s="65"/>
      <c r="AX12" s="65"/>
      <c r="AY12" s="65"/>
      <c r="AZ12" s="65"/>
      <c r="BA12" s="65"/>
    </row>
    <row r="13" spans="1:53" s="349" customFormat="1" ht="42" customHeight="1">
      <c r="A13" s="65" t="s">
        <v>3546</v>
      </c>
      <c r="B13" s="65" t="s">
        <v>182</v>
      </c>
      <c r="C13" s="65" t="s">
        <v>3333</v>
      </c>
      <c r="D13" s="65" t="s">
        <v>3313</v>
      </c>
      <c r="E13" s="65" t="s">
        <v>305</v>
      </c>
      <c r="F13" s="65" t="s">
        <v>3335</v>
      </c>
      <c r="G13" s="65"/>
      <c r="H13" s="65" t="s">
        <v>196</v>
      </c>
      <c r="I13" s="65"/>
      <c r="J13" s="65"/>
      <c r="K13" s="65"/>
      <c r="L13" s="65" t="s">
        <v>3560</v>
      </c>
      <c r="M13" s="65"/>
      <c r="N13" s="65" t="s">
        <v>3562</v>
      </c>
      <c r="O13" s="65"/>
      <c r="P13" s="72"/>
      <c r="Q13" s="65"/>
      <c r="R13" s="65"/>
      <c r="S13" s="65" t="s">
        <v>3630</v>
      </c>
      <c r="T13" s="65"/>
      <c r="U13" s="65"/>
      <c r="V13" s="65"/>
      <c r="W13" s="72" t="s">
        <v>3563</v>
      </c>
      <c r="X13" s="65" t="s">
        <v>3559</v>
      </c>
      <c r="Y13" s="65"/>
      <c r="Z13" s="65"/>
      <c r="AA13" s="65"/>
      <c r="AB13" s="72"/>
      <c r="AC13" s="65"/>
      <c r="AD13" s="65"/>
      <c r="AE13" s="65" t="s">
        <v>3631</v>
      </c>
      <c r="AF13" s="65"/>
      <c r="AG13" s="65"/>
      <c r="AH13" s="65"/>
      <c r="AI13" s="65"/>
      <c r="AJ13" s="65"/>
      <c r="AK13" s="346"/>
      <c r="AL13" s="65"/>
      <c r="AM13" s="65" t="s">
        <v>1263</v>
      </c>
      <c r="AN13" s="65"/>
      <c r="AO13" s="65"/>
      <c r="AP13" s="65"/>
      <c r="AQ13" s="65"/>
      <c r="AR13" s="65" t="s">
        <v>3629</v>
      </c>
      <c r="AS13" s="348"/>
      <c r="AT13" s="65"/>
      <c r="AU13" s="65"/>
      <c r="AV13" s="65"/>
      <c r="AW13" s="65"/>
      <c r="AX13" s="65"/>
      <c r="AY13" s="65"/>
      <c r="AZ13" s="65"/>
      <c r="BA13" s="65"/>
    </row>
    <row r="14" spans="1:53" s="349" customFormat="1" ht="42" customHeight="1">
      <c r="A14" s="65" t="s">
        <v>3547</v>
      </c>
      <c r="B14" s="65" t="s">
        <v>182</v>
      </c>
      <c r="C14" s="65" t="s">
        <v>3333</v>
      </c>
      <c r="D14" s="65" t="s">
        <v>3313</v>
      </c>
      <c r="E14" s="65" t="s">
        <v>1369</v>
      </c>
      <c r="F14" s="65"/>
      <c r="G14" s="65"/>
      <c r="H14" s="65"/>
      <c r="I14" s="65"/>
      <c r="J14" s="65"/>
      <c r="K14" s="65"/>
      <c r="L14" s="65" t="s">
        <v>3558</v>
      </c>
      <c r="M14" s="65"/>
      <c r="N14" s="65" t="s">
        <v>3552</v>
      </c>
      <c r="O14" s="65"/>
      <c r="P14" s="72"/>
      <c r="Q14" s="65"/>
      <c r="R14" s="65"/>
      <c r="S14" s="65" t="s">
        <v>3359</v>
      </c>
      <c r="T14" s="65"/>
      <c r="U14" s="65" t="s">
        <v>3320</v>
      </c>
      <c r="V14" s="65"/>
      <c r="W14" s="72"/>
      <c r="X14" s="65" t="s">
        <v>3559</v>
      </c>
      <c r="Y14" s="65"/>
      <c r="Z14" s="65"/>
      <c r="AA14" s="65"/>
      <c r="AB14" s="72"/>
      <c r="AC14" s="65"/>
      <c r="AD14" s="65"/>
      <c r="AE14" s="65" t="s">
        <v>3628</v>
      </c>
      <c r="AF14" s="65"/>
      <c r="AG14" s="65"/>
      <c r="AH14" s="65"/>
      <c r="AI14" s="65"/>
      <c r="AJ14" s="65"/>
      <c r="AK14" s="346"/>
      <c r="AL14" s="65"/>
      <c r="AM14" s="65"/>
      <c r="AN14" s="65"/>
      <c r="AO14" s="65"/>
      <c r="AP14" s="65"/>
      <c r="AQ14" s="65"/>
      <c r="AR14" s="65" t="s">
        <v>3629</v>
      </c>
      <c r="AS14" s="348"/>
      <c r="AT14" s="65"/>
      <c r="AU14" s="65"/>
      <c r="AV14" s="65"/>
      <c r="AW14" s="65"/>
      <c r="AX14" s="65"/>
      <c r="AY14" s="65"/>
      <c r="AZ14" s="65"/>
      <c r="BA14" s="65"/>
    </row>
    <row r="15" spans="1:53" s="349" customFormat="1" ht="13.5" customHeight="1">
      <c r="A15" s="65"/>
      <c r="B15" s="65"/>
      <c r="C15" s="65"/>
      <c r="D15" s="65"/>
      <c r="E15" s="65"/>
      <c r="F15" s="65"/>
      <c r="G15" s="65"/>
      <c r="H15" s="65"/>
      <c r="I15" s="65"/>
      <c r="J15" s="65"/>
      <c r="K15" s="65"/>
      <c r="L15" s="65"/>
      <c r="M15" s="65"/>
      <c r="N15" s="65"/>
      <c r="O15" s="65"/>
      <c r="P15" s="72"/>
      <c r="Q15" s="65"/>
      <c r="R15" s="65"/>
      <c r="S15" s="65"/>
      <c r="T15" s="65"/>
      <c r="U15" s="65"/>
      <c r="V15" s="65"/>
      <c r="W15" s="72"/>
      <c r="X15" s="65"/>
      <c r="Y15" s="65"/>
      <c r="Z15" s="65"/>
      <c r="AA15" s="65"/>
      <c r="AB15" s="72"/>
      <c r="AC15" s="65"/>
      <c r="AD15" s="65"/>
      <c r="AE15" s="65"/>
      <c r="AF15" s="65"/>
      <c r="AG15" s="65"/>
      <c r="AH15" s="65"/>
      <c r="AI15" s="65"/>
      <c r="AJ15" s="65"/>
      <c r="AK15" s="346"/>
      <c r="AL15" s="65"/>
      <c r="AM15" s="65"/>
      <c r="AN15" s="65"/>
      <c r="AO15" s="65"/>
      <c r="AP15" s="65"/>
      <c r="AQ15" s="65"/>
      <c r="AR15" s="65"/>
      <c r="AS15" s="348"/>
      <c r="AT15" s="65"/>
      <c r="AU15" s="65"/>
      <c r="AV15" s="65"/>
      <c r="AW15" s="65"/>
      <c r="AX15" s="65"/>
      <c r="AY15" s="65"/>
      <c r="AZ15" s="65"/>
      <c r="BA15" s="65"/>
    </row>
    <row r="16" spans="1:53" s="349" customFormat="1" ht="51">
      <c r="A16" s="65" t="s">
        <v>3548</v>
      </c>
      <c r="B16" s="65" t="s">
        <v>53</v>
      </c>
      <c r="C16" s="65" t="s">
        <v>3333</v>
      </c>
      <c r="D16" s="65" t="s">
        <v>3313</v>
      </c>
      <c r="E16" s="65" t="s">
        <v>1369</v>
      </c>
      <c r="F16" s="65" t="s">
        <v>3350</v>
      </c>
      <c r="G16" s="65" t="s">
        <v>1242</v>
      </c>
      <c r="H16" s="65" t="s">
        <v>196</v>
      </c>
      <c r="I16" s="65" t="s">
        <v>3337</v>
      </c>
      <c r="J16" s="65" t="s">
        <v>4287</v>
      </c>
      <c r="K16" s="65" t="s">
        <v>4288</v>
      </c>
      <c r="L16" s="65"/>
      <c r="M16" s="65" t="s">
        <v>3633</v>
      </c>
      <c r="N16" s="65" t="s">
        <v>3632</v>
      </c>
      <c r="O16" s="65"/>
      <c r="P16" s="72"/>
      <c r="Q16" s="65" t="s">
        <v>3635</v>
      </c>
      <c r="R16" s="65" t="s">
        <v>728</v>
      </c>
      <c r="S16" s="65"/>
      <c r="T16" s="65"/>
      <c r="U16" s="65"/>
      <c r="V16" s="65"/>
      <c r="W16" s="72"/>
      <c r="X16" s="65"/>
      <c r="Y16" s="65"/>
      <c r="Z16" s="65" t="s">
        <v>51</v>
      </c>
      <c r="AA16" s="65"/>
      <c r="AB16" s="72" t="s">
        <v>51</v>
      </c>
      <c r="AC16" s="65"/>
      <c r="AD16" s="65"/>
      <c r="AE16" s="65"/>
      <c r="AF16" s="65"/>
      <c r="AG16" s="65"/>
      <c r="AH16" s="65"/>
      <c r="AI16" s="65"/>
      <c r="AJ16" s="65" t="s">
        <v>51</v>
      </c>
      <c r="AK16" s="346"/>
      <c r="AL16" s="65" t="s">
        <v>3325</v>
      </c>
      <c r="AM16" s="65" t="s">
        <v>3554</v>
      </c>
      <c r="AN16" s="65"/>
      <c r="AO16" s="65"/>
      <c r="AP16" s="65" t="s">
        <v>3328</v>
      </c>
      <c r="AQ16" s="65"/>
      <c r="AR16" s="65" t="s">
        <v>211</v>
      </c>
      <c r="AS16" s="348"/>
      <c r="AT16" s="65"/>
      <c r="AU16" s="65"/>
      <c r="AV16" s="65"/>
      <c r="AW16" s="65"/>
      <c r="AX16" s="65"/>
      <c r="AY16" s="65" t="s">
        <v>3634</v>
      </c>
      <c r="AZ16" s="65" t="s">
        <v>4228</v>
      </c>
      <c r="BA16" s="65"/>
    </row>
    <row r="17" spans="1:53" s="349" customFormat="1" ht="35.25" customHeight="1">
      <c r="A17" s="65"/>
      <c r="B17" s="65"/>
      <c r="C17" s="65"/>
      <c r="D17" s="65"/>
      <c r="E17" s="65"/>
      <c r="F17" s="65"/>
      <c r="G17" s="65"/>
      <c r="H17" s="65"/>
      <c r="I17" s="65"/>
      <c r="J17" s="65"/>
      <c r="K17" s="65"/>
      <c r="L17" s="65"/>
      <c r="M17" s="65"/>
      <c r="N17" s="65"/>
      <c r="O17" s="65"/>
      <c r="P17" s="72"/>
      <c r="Q17" s="65"/>
      <c r="R17" s="65"/>
      <c r="S17" s="65"/>
      <c r="T17" s="65"/>
      <c r="U17" s="65"/>
      <c r="V17" s="65"/>
      <c r="W17" s="72"/>
      <c r="X17" s="65"/>
      <c r="Y17" s="65"/>
      <c r="Z17" s="65"/>
      <c r="AA17" s="65"/>
      <c r="AB17" s="72"/>
      <c r="AC17" s="65"/>
      <c r="AD17" s="65"/>
      <c r="AE17" s="65"/>
      <c r="AF17" s="65"/>
      <c r="AG17" s="65"/>
      <c r="AH17" s="65"/>
      <c r="AI17" s="65"/>
      <c r="AJ17" s="65"/>
      <c r="AK17" s="346"/>
      <c r="AL17" s="65"/>
      <c r="AM17" s="65"/>
      <c r="AN17" s="65"/>
      <c r="AO17" s="65"/>
      <c r="AP17" s="65"/>
      <c r="AQ17" s="65"/>
      <c r="AR17" s="65"/>
      <c r="AS17" s="348"/>
      <c r="AT17" s="65"/>
      <c r="AU17" s="65"/>
      <c r="AV17" s="65"/>
      <c r="AW17" s="65"/>
      <c r="AX17" s="65"/>
      <c r="AY17" s="65"/>
      <c r="AZ17" s="65"/>
      <c r="BA17" s="65"/>
    </row>
    <row r="18" spans="1:53" s="349" customFormat="1" ht="42" customHeight="1">
      <c r="A18" s="65" t="s">
        <v>4230</v>
      </c>
      <c r="B18" s="65" t="s">
        <v>185</v>
      </c>
      <c r="C18" s="65" t="s">
        <v>3333</v>
      </c>
      <c r="D18" s="65" t="s">
        <v>3313</v>
      </c>
      <c r="E18" s="65" t="s">
        <v>305</v>
      </c>
      <c r="F18" s="65" t="s">
        <v>3350</v>
      </c>
      <c r="G18" s="65"/>
      <c r="H18" s="65"/>
      <c r="I18" s="65" t="s">
        <v>1265</v>
      </c>
      <c r="J18" s="65" t="s">
        <v>3555</v>
      </c>
      <c r="K18" s="65" t="s">
        <v>4231</v>
      </c>
      <c r="L18" s="65" t="s">
        <v>3556</v>
      </c>
      <c r="M18" s="65"/>
      <c r="N18" s="65" t="s">
        <v>3552</v>
      </c>
      <c r="O18" s="65"/>
      <c r="P18" s="72" t="s">
        <v>4232</v>
      </c>
      <c r="Q18" s="65" t="s">
        <v>2885</v>
      </c>
      <c r="R18" s="65"/>
      <c r="S18" s="65" t="s">
        <v>4233</v>
      </c>
      <c r="T18" s="65"/>
      <c r="U18" s="65" t="s">
        <v>3320</v>
      </c>
      <c r="V18" s="65"/>
      <c r="W18" s="72"/>
      <c r="X18" s="65" t="s">
        <v>949</v>
      </c>
      <c r="Y18" s="65"/>
      <c r="Z18" s="65"/>
      <c r="AA18" s="65"/>
      <c r="AB18" s="72"/>
      <c r="AC18" s="65" t="s">
        <v>4234</v>
      </c>
      <c r="AD18" s="65"/>
      <c r="AE18" s="65" t="s">
        <v>3557</v>
      </c>
      <c r="AF18" s="65"/>
      <c r="AG18" s="65"/>
      <c r="AH18" s="65"/>
      <c r="AI18" s="65" t="s">
        <v>1247</v>
      </c>
      <c r="AJ18" s="65" t="s">
        <v>1278</v>
      </c>
      <c r="AK18" s="346"/>
      <c r="AL18" s="65" t="s">
        <v>3325</v>
      </c>
      <c r="AM18" s="65" t="s">
        <v>3554</v>
      </c>
      <c r="AN18" s="65"/>
      <c r="AO18" s="65"/>
      <c r="AP18" s="65" t="s">
        <v>3328</v>
      </c>
      <c r="AQ18" s="65"/>
      <c r="AR18" s="65"/>
      <c r="AS18" s="348"/>
      <c r="AT18" s="65"/>
      <c r="AU18" s="65"/>
      <c r="AV18" s="65"/>
      <c r="AW18" s="65"/>
      <c r="AX18" s="65"/>
      <c r="AY18" s="65"/>
      <c r="AZ18" s="65" t="s">
        <v>4235</v>
      </c>
      <c r="BA18" s="65"/>
    </row>
    <row r="19" spans="1:53" s="349" customFormat="1" ht="35.25" customHeight="1">
      <c r="A19" s="65" t="s">
        <v>3614</v>
      </c>
      <c r="B19" s="65" t="s">
        <v>185</v>
      </c>
      <c r="C19" s="65" t="s">
        <v>3333</v>
      </c>
      <c r="D19" s="65" t="s">
        <v>3615</v>
      </c>
      <c r="E19" s="65" t="s">
        <v>305</v>
      </c>
      <c r="F19" s="65" t="s">
        <v>3350</v>
      </c>
      <c r="G19" s="65" t="s">
        <v>1242</v>
      </c>
      <c r="H19" s="65" t="s">
        <v>196</v>
      </c>
      <c r="I19" s="65" t="s">
        <v>3616</v>
      </c>
      <c r="J19" s="65" t="s">
        <v>3625</v>
      </c>
      <c r="K19" s="65" t="s">
        <v>3617</v>
      </c>
      <c r="L19" s="65" t="s">
        <v>3618</v>
      </c>
      <c r="M19" s="65" t="s">
        <v>3620</v>
      </c>
      <c r="N19" s="65" t="s">
        <v>3624</v>
      </c>
      <c r="O19" s="65"/>
      <c r="P19" s="72"/>
      <c r="Q19" s="65" t="s">
        <v>3354</v>
      </c>
      <c r="R19" s="65" t="s">
        <v>44</v>
      </c>
      <c r="S19" s="65" t="s">
        <v>3363</v>
      </c>
      <c r="T19" s="65" t="s">
        <v>215</v>
      </c>
      <c r="U19" s="65" t="s">
        <v>3320</v>
      </c>
      <c r="V19" s="65"/>
      <c r="W19" s="72" t="s">
        <v>49</v>
      </c>
      <c r="X19" s="65" t="s">
        <v>949</v>
      </c>
      <c r="Y19" s="65"/>
      <c r="Z19" s="65"/>
      <c r="AA19" s="65"/>
      <c r="AB19" s="72" t="s">
        <v>51</v>
      </c>
      <c r="AC19" s="65"/>
      <c r="AD19" s="65"/>
      <c r="AE19" s="65" t="s">
        <v>3619</v>
      </c>
      <c r="AF19" s="65"/>
      <c r="AG19" s="65"/>
      <c r="AH19" s="65"/>
      <c r="AI19" s="65" t="s">
        <v>1261</v>
      </c>
      <c r="AJ19" s="65" t="s">
        <v>3553</v>
      </c>
      <c r="AK19" s="346"/>
      <c r="AL19" s="65" t="s">
        <v>3325</v>
      </c>
      <c r="AM19" s="65" t="s">
        <v>3621</v>
      </c>
      <c r="AN19" s="65"/>
      <c r="AO19" s="65"/>
      <c r="AP19" s="65" t="s">
        <v>2189</v>
      </c>
      <c r="AQ19" s="65"/>
      <c r="AR19" s="65" t="s">
        <v>211</v>
      </c>
      <c r="AS19" s="348"/>
      <c r="AT19" s="65" t="s">
        <v>3623</v>
      </c>
      <c r="AU19" s="65"/>
      <c r="AV19" s="65"/>
      <c r="AW19" s="65"/>
      <c r="AX19" s="65"/>
      <c r="AY19" s="65"/>
      <c r="AZ19" s="65" t="s">
        <v>3622</v>
      </c>
      <c r="BA19" s="65"/>
    </row>
    <row r="20" spans="1:53" s="349" customFormat="1" ht="35.25" customHeight="1">
      <c r="A20" s="65"/>
      <c r="B20" s="65"/>
      <c r="C20" s="65"/>
      <c r="D20" s="65"/>
      <c r="E20" s="65"/>
      <c r="F20" s="65"/>
      <c r="G20" s="65"/>
      <c r="H20" s="65"/>
      <c r="I20" s="65"/>
      <c r="J20" s="65"/>
      <c r="K20" s="65"/>
      <c r="L20" s="65"/>
      <c r="M20" s="65"/>
      <c r="N20" s="65"/>
      <c r="O20" s="65"/>
      <c r="P20" s="72"/>
      <c r="Q20" s="65"/>
      <c r="R20" s="65"/>
      <c r="S20" s="65"/>
      <c r="T20" s="65"/>
      <c r="U20" s="65"/>
      <c r="V20" s="65"/>
      <c r="W20" s="72"/>
      <c r="X20" s="65"/>
      <c r="Y20" s="65"/>
      <c r="Z20" s="65"/>
      <c r="AA20" s="65"/>
      <c r="AB20" s="72"/>
      <c r="AC20" s="65"/>
      <c r="AD20" s="65"/>
      <c r="AE20" s="65"/>
      <c r="AF20" s="65"/>
      <c r="AG20" s="65"/>
      <c r="AH20" s="65"/>
      <c r="AI20" s="65"/>
      <c r="AJ20" s="65"/>
      <c r="AK20" s="346"/>
      <c r="AL20" s="65"/>
      <c r="AM20" s="65"/>
      <c r="AN20" s="65"/>
      <c r="AO20" s="65"/>
      <c r="AP20" s="65"/>
      <c r="AQ20" s="65"/>
      <c r="AR20" s="65"/>
      <c r="AS20" s="348"/>
      <c r="AT20" s="65"/>
      <c r="AU20" s="65"/>
      <c r="AV20" s="65"/>
      <c r="AW20" s="65"/>
      <c r="AX20" s="65"/>
      <c r="AY20" s="65"/>
      <c r="AZ20" s="65"/>
      <c r="BA20" s="65"/>
    </row>
    <row r="21" spans="1:53" s="349" customFormat="1" ht="64.5" customHeight="1">
      <c r="A21" s="65" t="s">
        <v>4219</v>
      </c>
      <c r="B21" s="65" t="s">
        <v>52</v>
      </c>
      <c r="C21" s="65" t="s">
        <v>3333</v>
      </c>
      <c r="D21" s="65" t="s">
        <v>3313</v>
      </c>
      <c r="E21" s="65" t="s">
        <v>1369</v>
      </c>
      <c r="F21" s="65" t="s">
        <v>4220</v>
      </c>
      <c r="G21" s="65" t="s">
        <v>1242</v>
      </c>
      <c r="H21" s="65" t="s">
        <v>196</v>
      </c>
      <c r="I21" s="65"/>
      <c r="J21" s="65" t="s">
        <v>4221</v>
      </c>
      <c r="K21" s="65" t="s">
        <v>4222</v>
      </c>
      <c r="L21" s="65"/>
      <c r="M21" s="65"/>
      <c r="N21" s="65" t="s">
        <v>4223</v>
      </c>
      <c r="O21" s="65"/>
      <c r="P21" s="72"/>
      <c r="Q21" s="65" t="s">
        <v>2932</v>
      </c>
      <c r="R21" s="65" t="s">
        <v>728</v>
      </c>
      <c r="S21" s="65" t="s">
        <v>4224</v>
      </c>
      <c r="T21" s="65"/>
      <c r="U21" s="65"/>
      <c r="V21" s="65"/>
      <c r="W21" s="72"/>
      <c r="X21" s="65" t="s">
        <v>4224</v>
      </c>
      <c r="Y21" s="65"/>
      <c r="Z21" s="65"/>
      <c r="AA21" s="65"/>
      <c r="AB21" s="72"/>
      <c r="AC21" s="65"/>
      <c r="AD21" s="65"/>
      <c r="AE21" s="65"/>
      <c r="AF21" s="65"/>
      <c r="AG21" s="65"/>
      <c r="AH21" s="65"/>
      <c r="AI21" s="65" t="s">
        <v>1247</v>
      </c>
      <c r="AJ21" s="65" t="s">
        <v>1278</v>
      </c>
      <c r="AK21" s="72" t="s">
        <v>51</v>
      </c>
      <c r="AL21" s="65" t="s">
        <v>4225</v>
      </c>
      <c r="AM21" s="65"/>
      <c r="AN21" s="65" t="s">
        <v>4226</v>
      </c>
      <c r="AO21" s="65"/>
      <c r="AP21" s="65" t="s">
        <v>4227</v>
      </c>
      <c r="AQ21" s="65"/>
      <c r="AR21" s="65" t="s">
        <v>211</v>
      </c>
      <c r="AS21" s="348"/>
      <c r="AT21" s="65"/>
      <c r="AU21" s="65"/>
      <c r="AV21" s="65"/>
      <c r="AW21" s="65"/>
      <c r="AX21" s="65"/>
      <c r="AY21" s="65"/>
      <c r="AZ21" s="65" t="s">
        <v>4229</v>
      </c>
      <c r="BA21" s="65"/>
    </row>
    <row r="22" spans="1:53" s="349" customFormat="1" ht="35.25" customHeight="1">
      <c r="A22" s="65" t="s">
        <v>4243</v>
      </c>
      <c r="B22" s="65" t="s">
        <v>52</v>
      </c>
      <c r="C22" s="65" t="s">
        <v>3333</v>
      </c>
      <c r="D22" s="65" t="s">
        <v>3313</v>
      </c>
      <c r="E22" s="65" t="s">
        <v>1787</v>
      </c>
      <c r="F22" s="65" t="s">
        <v>4244</v>
      </c>
      <c r="G22" s="65"/>
      <c r="H22" s="65"/>
      <c r="I22" s="65"/>
      <c r="J22" s="65" t="s">
        <v>1348</v>
      </c>
      <c r="K22" s="65" t="s">
        <v>4241</v>
      </c>
      <c r="L22" s="65" t="s">
        <v>4242</v>
      </c>
      <c r="M22" s="65"/>
      <c r="N22" s="65" t="s">
        <v>3552</v>
      </c>
      <c r="O22" s="65"/>
      <c r="P22" s="72"/>
      <c r="Q22" s="65" t="s">
        <v>2932</v>
      </c>
      <c r="R22" s="65" t="s">
        <v>728</v>
      </c>
      <c r="S22" s="65"/>
      <c r="T22" s="65"/>
      <c r="U22" s="65"/>
      <c r="V22" s="65"/>
      <c r="W22" s="72"/>
      <c r="X22" s="65"/>
      <c r="Y22" s="65"/>
      <c r="Z22" s="65"/>
      <c r="AA22" s="65"/>
      <c r="AB22" s="72"/>
      <c r="AC22" s="65"/>
      <c r="AD22" s="65"/>
      <c r="AE22" s="65"/>
      <c r="AF22" s="65"/>
      <c r="AG22" s="65"/>
      <c r="AH22" s="65"/>
      <c r="AI22" s="65"/>
      <c r="AJ22" s="65"/>
      <c r="AK22" s="346" t="s">
        <v>51</v>
      </c>
      <c r="AL22" s="65" t="s">
        <v>2401</v>
      </c>
      <c r="AM22" s="65"/>
      <c r="AN22" s="65"/>
      <c r="AO22" s="65"/>
      <c r="AP22" s="65" t="s">
        <v>4227</v>
      </c>
      <c r="AQ22" s="65"/>
      <c r="AR22" s="65"/>
      <c r="AS22" s="348"/>
      <c r="AT22" s="65"/>
      <c r="AU22" s="65"/>
      <c r="AV22" s="65"/>
      <c r="AW22" s="65"/>
      <c r="AX22" s="65"/>
      <c r="AY22" s="65"/>
      <c r="AZ22" s="65"/>
      <c r="BA22" s="65"/>
    </row>
    <row r="23" spans="1:53" s="349" customFormat="1" ht="35.25" customHeight="1">
      <c r="A23" s="65"/>
      <c r="B23" s="65"/>
      <c r="C23" s="65"/>
      <c r="D23" s="65"/>
      <c r="E23" s="65"/>
      <c r="F23" s="65"/>
      <c r="G23" s="65"/>
      <c r="H23" s="65"/>
      <c r="I23" s="65"/>
      <c r="J23" s="65"/>
      <c r="K23" s="65"/>
      <c r="L23" s="65"/>
      <c r="M23" s="65"/>
      <c r="N23" s="65"/>
      <c r="O23" s="65"/>
      <c r="P23" s="72"/>
      <c r="Q23" s="65"/>
      <c r="R23" s="65"/>
      <c r="S23" s="65"/>
      <c r="T23" s="65"/>
      <c r="U23" s="65"/>
      <c r="V23" s="65"/>
      <c r="W23" s="72"/>
      <c r="X23" s="65"/>
      <c r="Y23" s="65"/>
      <c r="Z23" s="65"/>
      <c r="AA23" s="65"/>
      <c r="AB23" s="72"/>
      <c r="AC23" s="65"/>
      <c r="AD23" s="65"/>
      <c r="AE23" s="65"/>
      <c r="AF23" s="65"/>
      <c r="AG23" s="65"/>
      <c r="AH23" s="65"/>
      <c r="AI23" s="65"/>
      <c r="AJ23" s="65"/>
      <c r="AK23" s="346"/>
      <c r="AL23" s="65"/>
      <c r="AM23" s="65"/>
      <c r="AN23" s="65"/>
      <c r="AO23" s="65"/>
      <c r="AP23" s="65"/>
      <c r="AQ23" s="65"/>
      <c r="AR23" s="65"/>
      <c r="AS23" s="348"/>
      <c r="AT23" s="65"/>
      <c r="AU23" s="65"/>
      <c r="AV23" s="65"/>
      <c r="AW23" s="65"/>
      <c r="AX23" s="65"/>
      <c r="AY23" s="65"/>
      <c r="AZ23" s="65"/>
      <c r="BA23" s="65"/>
    </row>
    <row r="24" spans="1:53" s="349" customFormat="1" ht="35.25" customHeight="1">
      <c r="A24" s="65"/>
      <c r="B24" s="65"/>
      <c r="C24" s="65"/>
      <c r="D24" s="65"/>
      <c r="E24" s="65"/>
      <c r="F24" s="65"/>
      <c r="G24" s="65"/>
      <c r="H24" s="65"/>
      <c r="I24" s="65"/>
      <c r="J24" s="65"/>
      <c r="K24" s="65"/>
      <c r="L24" s="65"/>
      <c r="M24" s="65"/>
      <c r="N24" s="65"/>
      <c r="O24" s="65"/>
      <c r="P24" s="72"/>
      <c r="Q24" s="65"/>
      <c r="R24" s="65"/>
      <c r="S24" s="65"/>
      <c r="T24" s="65"/>
      <c r="U24" s="65"/>
      <c r="V24" s="65"/>
      <c r="W24" s="72"/>
      <c r="X24" s="65"/>
      <c r="Y24" s="65"/>
      <c r="Z24" s="65"/>
      <c r="AA24" s="65"/>
      <c r="AB24" s="72"/>
      <c r="AC24" s="65"/>
      <c r="AD24" s="65"/>
      <c r="AE24" s="65"/>
      <c r="AF24" s="65"/>
      <c r="AG24" s="65"/>
      <c r="AH24" s="65"/>
      <c r="AI24" s="65"/>
      <c r="AJ24" s="65"/>
      <c r="AK24" s="346"/>
      <c r="AL24" s="65"/>
      <c r="AM24" s="65"/>
      <c r="AN24" s="65"/>
      <c r="AO24" s="65"/>
      <c r="AP24" s="65"/>
      <c r="AQ24" s="65"/>
      <c r="AR24" s="65"/>
      <c r="AS24" s="348"/>
      <c r="AT24" s="65"/>
      <c r="AU24" s="65"/>
      <c r="AV24" s="65"/>
      <c r="AW24" s="65"/>
      <c r="AX24" s="65"/>
      <c r="AY24" s="65"/>
      <c r="AZ24" s="65"/>
      <c r="BA24" s="65"/>
    </row>
    <row r="25" spans="1:53" s="349" customFormat="1" ht="35.25" customHeight="1">
      <c r="A25" s="65"/>
      <c r="B25" s="65"/>
      <c r="C25" s="65"/>
      <c r="D25" s="65"/>
      <c r="E25" s="65"/>
      <c r="F25" s="65"/>
      <c r="G25" s="65"/>
      <c r="H25" s="65"/>
      <c r="I25" s="65"/>
      <c r="J25" s="65"/>
      <c r="K25" s="65"/>
      <c r="L25" s="65"/>
      <c r="M25" s="65"/>
      <c r="N25" s="65"/>
      <c r="O25" s="65"/>
      <c r="P25" s="72"/>
      <c r="Q25" s="65"/>
      <c r="R25" s="65"/>
      <c r="S25" s="65"/>
      <c r="T25" s="65"/>
      <c r="U25" s="65"/>
      <c r="V25" s="65"/>
      <c r="W25" s="72"/>
      <c r="X25" s="65"/>
      <c r="Y25" s="65"/>
      <c r="Z25" s="65"/>
      <c r="AA25" s="65"/>
      <c r="AB25" s="347"/>
      <c r="AC25" s="65"/>
      <c r="AD25" s="65"/>
      <c r="AE25" s="65"/>
      <c r="AF25" s="65"/>
      <c r="AG25" s="65"/>
      <c r="AH25" s="65"/>
      <c r="AI25" s="65"/>
      <c r="AJ25" s="65"/>
      <c r="AK25" s="346"/>
      <c r="AL25" s="65"/>
      <c r="AM25" s="65"/>
      <c r="AN25" s="65"/>
      <c r="AO25" s="65"/>
      <c r="AP25" s="65"/>
      <c r="AQ25" s="65"/>
      <c r="AR25" s="65"/>
      <c r="AS25" s="348"/>
      <c r="AT25" s="65"/>
      <c r="AU25" s="65"/>
      <c r="AV25" s="65"/>
      <c r="AW25" s="65"/>
      <c r="AX25" s="65"/>
      <c r="AY25" s="65"/>
      <c r="AZ25" s="65"/>
      <c r="BA25" s="65"/>
    </row>
    <row r="26" spans="1:53" s="349" customFormat="1" ht="35.25" customHeight="1">
      <c r="A26" s="65"/>
      <c r="B26" s="65"/>
      <c r="C26" s="65"/>
      <c r="D26" s="65"/>
      <c r="E26" s="65"/>
      <c r="F26" s="65"/>
      <c r="G26" s="65"/>
      <c r="H26" s="65"/>
      <c r="I26" s="65"/>
      <c r="J26" s="65"/>
      <c r="K26" s="65"/>
      <c r="L26" s="65"/>
      <c r="M26" s="65"/>
      <c r="N26" s="65"/>
      <c r="O26" s="65"/>
      <c r="P26" s="72"/>
      <c r="Q26" s="65"/>
      <c r="R26" s="65"/>
      <c r="S26" s="65"/>
      <c r="T26" s="65"/>
      <c r="U26" s="65"/>
      <c r="V26" s="65"/>
      <c r="W26" s="72"/>
      <c r="X26" s="65"/>
      <c r="Y26" s="65"/>
      <c r="Z26" s="65"/>
      <c r="AA26" s="65"/>
      <c r="AB26" s="347"/>
      <c r="AC26" s="65"/>
      <c r="AD26" s="65"/>
      <c r="AE26" s="65"/>
      <c r="AF26" s="65"/>
      <c r="AG26" s="65"/>
      <c r="AH26" s="65"/>
      <c r="AI26" s="65"/>
      <c r="AJ26" s="65"/>
      <c r="AK26" s="346"/>
      <c r="AL26" s="65"/>
      <c r="AM26" s="65"/>
      <c r="AN26" s="65"/>
      <c r="AO26" s="65"/>
      <c r="AP26" s="65"/>
      <c r="AQ26" s="65"/>
      <c r="AR26" s="65"/>
      <c r="AS26" s="348"/>
      <c r="AT26" s="65"/>
      <c r="AU26" s="65"/>
      <c r="AV26" s="65"/>
      <c r="AW26" s="65"/>
      <c r="AX26" s="65"/>
      <c r="AY26" s="65"/>
      <c r="AZ26" s="65"/>
      <c r="BA26" s="65"/>
    </row>
    <row r="27" spans="1:53" s="349" customFormat="1" ht="35.25" customHeight="1">
      <c r="A27" s="65"/>
      <c r="B27" s="65"/>
      <c r="C27" s="65"/>
      <c r="D27" s="65"/>
      <c r="E27" s="65"/>
      <c r="F27" s="65"/>
      <c r="G27" s="65"/>
      <c r="H27" s="65"/>
      <c r="I27" s="65"/>
      <c r="J27" s="65"/>
      <c r="K27" s="65"/>
      <c r="L27" s="65"/>
      <c r="M27" s="65"/>
      <c r="N27" s="65"/>
      <c r="O27" s="65"/>
      <c r="P27" s="72"/>
      <c r="Q27" s="65"/>
      <c r="R27" s="65"/>
      <c r="S27" s="65"/>
      <c r="T27" s="65"/>
      <c r="U27" s="65"/>
      <c r="V27" s="65"/>
      <c r="W27" s="72"/>
      <c r="X27" s="65"/>
      <c r="Y27" s="65"/>
      <c r="Z27" s="65"/>
      <c r="AA27" s="65"/>
      <c r="AB27" s="347"/>
      <c r="AC27" s="65"/>
      <c r="AD27" s="65"/>
      <c r="AE27" s="65"/>
      <c r="AF27" s="65"/>
      <c r="AG27" s="65"/>
      <c r="AH27" s="65"/>
      <c r="AI27" s="65"/>
      <c r="AJ27" s="65"/>
      <c r="AK27" s="346"/>
      <c r="AL27" s="65"/>
      <c r="AM27" s="65"/>
      <c r="AN27" s="65"/>
      <c r="AO27" s="65"/>
      <c r="AP27" s="65"/>
      <c r="AQ27" s="65"/>
      <c r="AR27" s="65"/>
      <c r="AS27" s="348"/>
      <c r="AT27" s="65"/>
      <c r="AU27" s="65"/>
      <c r="AV27" s="65"/>
      <c r="AW27" s="65"/>
      <c r="AX27" s="65"/>
      <c r="AY27" s="65"/>
      <c r="AZ27" s="65"/>
      <c r="BA27" s="65"/>
    </row>
    <row r="28" spans="1:53" s="349" customFormat="1" ht="35.25" customHeight="1">
      <c r="A28" s="65"/>
      <c r="B28" s="65"/>
      <c r="C28" s="65"/>
      <c r="D28" s="65"/>
      <c r="E28" s="65"/>
      <c r="F28" s="65"/>
      <c r="G28" s="65"/>
      <c r="H28" s="65"/>
      <c r="I28" s="65"/>
      <c r="J28" s="65"/>
      <c r="K28" s="65"/>
      <c r="L28" s="65"/>
      <c r="M28" s="65"/>
      <c r="N28" s="65"/>
      <c r="O28" s="65"/>
      <c r="P28" s="72"/>
      <c r="Q28" s="65"/>
      <c r="R28" s="65"/>
      <c r="S28" s="65"/>
      <c r="T28" s="65"/>
      <c r="U28" s="65"/>
      <c r="V28" s="65"/>
      <c r="W28" s="72"/>
      <c r="X28" s="65"/>
      <c r="Y28" s="65"/>
      <c r="Z28" s="65"/>
      <c r="AA28" s="65"/>
      <c r="AB28" s="347"/>
      <c r="AC28" s="65"/>
      <c r="AD28" s="65"/>
      <c r="AE28" s="65"/>
      <c r="AF28" s="65"/>
      <c r="AG28" s="65"/>
      <c r="AH28" s="65"/>
      <c r="AI28" s="65"/>
      <c r="AJ28" s="65"/>
      <c r="AK28" s="346"/>
      <c r="AL28" s="65"/>
      <c r="AM28" s="65"/>
      <c r="AN28" s="65"/>
      <c r="AO28" s="65"/>
      <c r="AP28" s="65"/>
      <c r="AQ28" s="65"/>
      <c r="AR28" s="65"/>
      <c r="AS28" s="348"/>
      <c r="AT28" s="65"/>
      <c r="AU28" s="65"/>
      <c r="AV28" s="65"/>
      <c r="AW28" s="65"/>
      <c r="AX28" s="65"/>
      <c r="AY28" s="65"/>
      <c r="AZ28" s="65"/>
      <c r="BA28" s="65"/>
    </row>
    <row r="29" spans="1:53" s="349" customFormat="1" ht="35.25" customHeight="1">
      <c r="A29" s="65"/>
      <c r="B29" s="65"/>
      <c r="C29" s="65"/>
      <c r="D29" s="65"/>
      <c r="E29" s="65"/>
      <c r="F29" s="65"/>
      <c r="G29" s="65"/>
      <c r="H29" s="65"/>
      <c r="I29" s="65"/>
      <c r="J29" s="65"/>
      <c r="K29" s="65"/>
      <c r="L29" s="65"/>
      <c r="M29" s="65"/>
      <c r="N29" s="65"/>
      <c r="O29" s="65"/>
      <c r="P29" s="72"/>
      <c r="Q29" s="65"/>
      <c r="R29" s="65"/>
      <c r="S29" s="65"/>
      <c r="T29" s="65"/>
      <c r="U29" s="65"/>
      <c r="V29" s="65"/>
      <c r="W29" s="72"/>
      <c r="X29" s="65"/>
      <c r="Y29" s="65"/>
      <c r="Z29" s="65"/>
      <c r="AA29" s="65"/>
      <c r="AB29" s="347"/>
      <c r="AC29" s="65"/>
      <c r="AD29" s="65"/>
      <c r="AE29" s="65"/>
      <c r="AF29" s="65"/>
      <c r="AG29" s="65"/>
      <c r="AH29" s="65"/>
      <c r="AI29" s="65"/>
      <c r="AJ29" s="65"/>
      <c r="AK29" s="346"/>
      <c r="AL29" s="65"/>
      <c r="AM29" s="65"/>
      <c r="AN29" s="65"/>
      <c r="AO29" s="65"/>
      <c r="AP29" s="65"/>
      <c r="AQ29" s="65"/>
      <c r="AR29" s="65"/>
      <c r="AS29" s="348"/>
      <c r="AT29" s="65"/>
      <c r="AU29" s="65"/>
      <c r="AV29" s="65"/>
      <c r="AW29" s="65"/>
      <c r="AX29" s="65"/>
      <c r="AY29" s="65"/>
      <c r="AZ29" s="65"/>
      <c r="BA29" s="65"/>
    </row>
    <row r="30" spans="1:53" s="349" customFormat="1" ht="35.25" customHeight="1">
      <c r="A30" s="65"/>
      <c r="B30" s="65"/>
      <c r="C30" s="65"/>
      <c r="D30" s="65"/>
      <c r="E30" s="65"/>
      <c r="F30" s="65"/>
      <c r="G30" s="65"/>
      <c r="H30" s="65"/>
      <c r="I30" s="65"/>
      <c r="J30" s="65"/>
      <c r="K30" s="65"/>
      <c r="L30" s="65"/>
      <c r="M30" s="65"/>
      <c r="N30" s="65"/>
      <c r="O30" s="65"/>
      <c r="P30" s="72"/>
      <c r="Q30" s="65"/>
      <c r="R30" s="65"/>
      <c r="S30" s="65"/>
      <c r="T30" s="65"/>
      <c r="U30" s="65"/>
      <c r="V30" s="65"/>
      <c r="W30" s="72"/>
      <c r="X30" s="65"/>
      <c r="Y30" s="65"/>
      <c r="Z30" s="65"/>
      <c r="AA30" s="65"/>
      <c r="AB30" s="347"/>
      <c r="AC30" s="65"/>
      <c r="AD30" s="65"/>
      <c r="AE30" s="65"/>
      <c r="AF30" s="65"/>
      <c r="AG30" s="65"/>
      <c r="AH30" s="65"/>
      <c r="AI30" s="65"/>
      <c r="AJ30" s="65"/>
      <c r="AK30" s="346"/>
      <c r="AL30" s="65"/>
      <c r="AM30" s="65"/>
      <c r="AN30" s="65"/>
      <c r="AO30" s="65"/>
      <c r="AP30" s="65"/>
      <c r="AQ30" s="65"/>
      <c r="AR30" s="65"/>
      <c r="AS30" s="348"/>
      <c r="AT30" s="65"/>
      <c r="AU30" s="65"/>
      <c r="AV30" s="65"/>
      <c r="AW30" s="65"/>
      <c r="AX30" s="65"/>
      <c r="AY30" s="65"/>
      <c r="AZ30" s="65"/>
      <c r="BA30" s="65"/>
    </row>
    <row r="31" spans="1:53" s="349" customFormat="1" ht="35.25" customHeight="1">
      <c r="A31" s="65"/>
      <c r="B31" s="65"/>
      <c r="C31" s="65"/>
      <c r="D31" s="65"/>
      <c r="E31" s="65"/>
      <c r="F31" s="65"/>
      <c r="G31" s="65"/>
      <c r="H31" s="65"/>
      <c r="I31" s="65"/>
      <c r="J31" s="65"/>
      <c r="K31" s="65"/>
      <c r="L31" s="65"/>
      <c r="M31" s="65"/>
      <c r="N31" s="65"/>
      <c r="O31" s="65"/>
      <c r="P31" s="72"/>
      <c r="Q31" s="65"/>
      <c r="R31" s="65"/>
      <c r="S31" s="65"/>
      <c r="T31" s="65"/>
      <c r="U31" s="65"/>
      <c r="V31" s="65"/>
      <c r="W31" s="72"/>
      <c r="X31" s="65"/>
      <c r="Y31" s="65"/>
      <c r="Z31" s="65"/>
      <c r="AA31" s="65"/>
      <c r="AB31" s="347"/>
      <c r="AC31" s="65"/>
      <c r="AD31" s="65"/>
      <c r="AE31" s="65"/>
      <c r="AF31" s="65"/>
      <c r="AG31" s="65"/>
      <c r="AH31" s="65"/>
      <c r="AI31" s="65"/>
      <c r="AJ31" s="65"/>
      <c r="AK31" s="346"/>
      <c r="AL31" s="65"/>
      <c r="AM31" s="65"/>
      <c r="AN31" s="65"/>
      <c r="AO31" s="65"/>
      <c r="AP31" s="65"/>
      <c r="AQ31" s="65"/>
      <c r="AR31" s="65"/>
      <c r="AS31" s="348"/>
      <c r="AT31" s="65"/>
      <c r="AU31" s="65"/>
      <c r="AV31" s="65"/>
      <c r="AW31" s="65"/>
      <c r="AX31" s="65"/>
      <c r="AY31" s="65"/>
      <c r="AZ31" s="65"/>
      <c r="BA31" s="65"/>
    </row>
    <row r="32" spans="1:53" s="349" customFormat="1" ht="35.25" customHeight="1">
      <c r="A32" s="65"/>
      <c r="B32" s="65"/>
      <c r="C32" s="65"/>
      <c r="D32" s="65"/>
      <c r="E32" s="65"/>
      <c r="F32" s="65"/>
      <c r="G32" s="65"/>
      <c r="H32" s="65"/>
      <c r="I32" s="65"/>
      <c r="J32" s="65"/>
      <c r="K32" s="65"/>
      <c r="L32" s="65"/>
      <c r="M32" s="65"/>
      <c r="N32" s="65"/>
      <c r="O32" s="65"/>
      <c r="P32" s="72"/>
      <c r="Q32" s="65"/>
      <c r="R32" s="65"/>
      <c r="S32" s="65"/>
      <c r="T32" s="65"/>
      <c r="U32" s="65"/>
      <c r="V32" s="65"/>
      <c r="W32" s="72"/>
      <c r="X32" s="65"/>
      <c r="Y32" s="65"/>
      <c r="Z32" s="65"/>
      <c r="AA32" s="65"/>
      <c r="AB32" s="347"/>
      <c r="AC32" s="65"/>
      <c r="AD32" s="65"/>
      <c r="AE32" s="65"/>
      <c r="AF32" s="65"/>
      <c r="AG32" s="65"/>
      <c r="AH32" s="65"/>
      <c r="AI32" s="65"/>
      <c r="AJ32" s="65"/>
      <c r="AK32" s="346"/>
      <c r="AL32" s="65"/>
      <c r="AM32" s="65"/>
      <c r="AN32" s="65"/>
      <c r="AO32" s="65"/>
      <c r="AP32" s="65"/>
      <c r="AQ32" s="65"/>
      <c r="AR32" s="65"/>
      <c r="AS32" s="348"/>
      <c r="AT32" s="65"/>
      <c r="AU32" s="65"/>
      <c r="AV32" s="65"/>
      <c r="AW32" s="65"/>
      <c r="AX32" s="65"/>
      <c r="AY32" s="65"/>
      <c r="AZ32" s="65"/>
      <c r="BA32" s="65"/>
    </row>
    <row r="33" spans="1:53" s="349" customFormat="1" ht="35.25" customHeight="1">
      <c r="A33" s="65"/>
      <c r="B33" s="65"/>
      <c r="C33" s="65"/>
      <c r="D33" s="65"/>
      <c r="E33" s="65"/>
      <c r="F33" s="65"/>
      <c r="G33" s="65"/>
      <c r="H33" s="65"/>
      <c r="I33" s="65"/>
      <c r="J33" s="65"/>
      <c r="K33" s="65"/>
      <c r="L33" s="65"/>
      <c r="M33" s="65"/>
      <c r="N33" s="65"/>
      <c r="O33" s="65"/>
      <c r="P33" s="72"/>
      <c r="Q33" s="65"/>
      <c r="R33" s="65"/>
      <c r="S33" s="65"/>
      <c r="T33" s="65"/>
      <c r="U33" s="65"/>
      <c r="V33" s="65"/>
      <c r="W33" s="72"/>
      <c r="X33" s="65"/>
      <c r="Y33" s="65"/>
      <c r="Z33" s="65"/>
      <c r="AA33" s="65"/>
      <c r="AB33" s="347"/>
      <c r="AC33" s="65"/>
      <c r="AD33" s="65"/>
      <c r="AE33" s="65"/>
      <c r="AF33" s="65"/>
      <c r="AG33" s="65"/>
      <c r="AH33" s="65"/>
      <c r="AI33" s="65"/>
      <c r="AJ33" s="65"/>
      <c r="AK33" s="346"/>
      <c r="AL33" s="65"/>
      <c r="AM33" s="65"/>
      <c r="AN33" s="65"/>
      <c r="AO33" s="65"/>
      <c r="AP33" s="65"/>
      <c r="AQ33" s="65"/>
      <c r="AR33" s="65"/>
      <c r="AS33" s="348"/>
      <c r="AT33" s="65"/>
      <c r="AU33" s="65"/>
      <c r="AV33" s="65"/>
      <c r="AW33" s="65"/>
      <c r="AX33" s="65"/>
      <c r="AY33" s="65"/>
      <c r="AZ33" s="65"/>
      <c r="BA33" s="65"/>
    </row>
    <row r="34" spans="1:53" s="349" customFormat="1" ht="35.25" customHeight="1">
      <c r="A34" s="65"/>
      <c r="B34" s="65"/>
      <c r="C34" s="65"/>
      <c r="D34" s="65"/>
      <c r="E34" s="65"/>
      <c r="F34" s="65"/>
      <c r="G34" s="65"/>
      <c r="H34" s="65"/>
      <c r="I34" s="65"/>
      <c r="J34" s="65"/>
      <c r="K34" s="65"/>
      <c r="L34" s="65"/>
      <c r="M34" s="65"/>
      <c r="N34" s="65"/>
      <c r="O34" s="65"/>
      <c r="P34" s="72"/>
      <c r="Q34" s="65"/>
      <c r="R34" s="65"/>
      <c r="S34" s="65"/>
      <c r="T34" s="65"/>
      <c r="U34" s="65"/>
      <c r="V34" s="65"/>
      <c r="W34" s="72"/>
      <c r="X34" s="65"/>
      <c r="Y34" s="65"/>
      <c r="Z34" s="65"/>
      <c r="AA34" s="65"/>
      <c r="AB34" s="347"/>
      <c r="AC34" s="65"/>
      <c r="AD34" s="65"/>
      <c r="AE34" s="65"/>
      <c r="AF34" s="65"/>
      <c r="AG34" s="65"/>
      <c r="AH34" s="65"/>
      <c r="AI34" s="65"/>
      <c r="AJ34" s="65"/>
      <c r="AK34" s="346"/>
      <c r="AL34" s="65"/>
      <c r="AM34" s="65"/>
      <c r="AN34" s="65"/>
      <c r="AO34" s="65"/>
      <c r="AP34" s="65"/>
      <c r="AQ34" s="65"/>
      <c r="AR34" s="65"/>
      <c r="AS34" s="348"/>
      <c r="AT34" s="65"/>
      <c r="AU34" s="65"/>
      <c r="AV34" s="65"/>
      <c r="AW34" s="65"/>
      <c r="AX34" s="65"/>
      <c r="AY34" s="65"/>
      <c r="AZ34" s="65"/>
      <c r="BA34" s="65"/>
    </row>
    <row r="35" spans="1:53" s="349" customFormat="1" ht="35.25" customHeight="1">
      <c r="A35" s="65"/>
      <c r="B35" s="65"/>
      <c r="C35" s="65"/>
      <c r="D35" s="65"/>
      <c r="E35" s="65"/>
      <c r="F35" s="65"/>
      <c r="G35" s="65"/>
      <c r="H35" s="65"/>
      <c r="I35" s="65"/>
      <c r="J35" s="65"/>
      <c r="K35" s="65"/>
      <c r="L35" s="65"/>
      <c r="M35" s="65"/>
      <c r="N35" s="65"/>
      <c r="O35" s="65"/>
      <c r="P35" s="72"/>
      <c r="Q35" s="65"/>
      <c r="R35" s="65"/>
      <c r="S35" s="65"/>
      <c r="T35" s="65"/>
      <c r="U35" s="65"/>
      <c r="V35" s="65"/>
      <c r="W35" s="72"/>
      <c r="X35" s="65"/>
      <c r="Y35" s="65"/>
      <c r="Z35" s="65"/>
      <c r="AA35" s="65"/>
      <c r="AB35" s="347"/>
      <c r="AC35" s="65"/>
      <c r="AD35" s="65"/>
      <c r="AE35" s="65"/>
      <c r="AF35" s="65"/>
      <c r="AG35" s="65"/>
      <c r="AH35" s="65"/>
      <c r="AI35" s="65"/>
      <c r="AJ35" s="65"/>
      <c r="AK35" s="346"/>
      <c r="AL35" s="65"/>
      <c r="AM35" s="65"/>
      <c r="AN35" s="65"/>
      <c r="AO35" s="65"/>
      <c r="AP35" s="65"/>
      <c r="AQ35" s="65"/>
      <c r="AR35" s="65"/>
      <c r="AS35" s="348"/>
      <c r="AT35" s="65"/>
      <c r="AU35" s="65"/>
      <c r="AV35" s="65"/>
      <c r="AW35" s="65"/>
      <c r="AX35" s="65"/>
      <c r="AY35" s="65"/>
      <c r="AZ35" s="65"/>
      <c r="BA35" s="65"/>
    </row>
    <row r="36" spans="1:53" s="349" customFormat="1" ht="35.25" customHeight="1">
      <c r="A36" s="65"/>
      <c r="B36" s="65"/>
      <c r="C36" s="65"/>
      <c r="D36" s="65"/>
      <c r="E36" s="65"/>
      <c r="F36" s="65"/>
      <c r="G36" s="65"/>
      <c r="H36" s="65"/>
      <c r="I36" s="65"/>
      <c r="J36" s="65"/>
      <c r="K36" s="65"/>
      <c r="L36" s="65"/>
      <c r="M36" s="65"/>
      <c r="N36" s="65"/>
      <c r="O36" s="65"/>
      <c r="P36" s="72"/>
      <c r="Q36" s="65"/>
      <c r="R36" s="65"/>
      <c r="S36" s="65"/>
      <c r="T36" s="65"/>
      <c r="U36" s="65"/>
      <c r="V36" s="65"/>
      <c r="W36" s="72"/>
      <c r="X36" s="65"/>
      <c r="Y36" s="65"/>
      <c r="Z36" s="65"/>
      <c r="AA36" s="65"/>
      <c r="AB36" s="347"/>
      <c r="AC36" s="65"/>
      <c r="AD36" s="65"/>
      <c r="AE36" s="65"/>
      <c r="AF36" s="65"/>
      <c r="AG36" s="65"/>
      <c r="AH36" s="65"/>
      <c r="AI36" s="65"/>
      <c r="AJ36" s="65"/>
      <c r="AK36" s="346"/>
      <c r="AL36" s="65"/>
      <c r="AM36" s="65"/>
      <c r="AN36" s="65"/>
      <c r="AO36" s="65"/>
      <c r="AP36" s="65"/>
      <c r="AQ36" s="65"/>
      <c r="AR36" s="65"/>
      <c r="AS36" s="348"/>
      <c r="AT36" s="65"/>
      <c r="AU36" s="65"/>
      <c r="AV36" s="65"/>
      <c r="AW36" s="65"/>
      <c r="AX36" s="65"/>
      <c r="AY36" s="65"/>
      <c r="AZ36" s="65"/>
      <c r="BA36" s="65"/>
    </row>
    <row r="37" spans="1:53" s="349" customFormat="1" ht="35.25" customHeight="1">
      <c r="A37" s="65"/>
      <c r="B37" s="65"/>
      <c r="C37" s="65"/>
      <c r="D37" s="65"/>
      <c r="E37" s="65"/>
      <c r="F37" s="65"/>
      <c r="G37" s="65"/>
      <c r="H37" s="65"/>
      <c r="I37" s="65"/>
      <c r="J37" s="65"/>
      <c r="K37" s="65"/>
      <c r="L37" s="65"/>
      <c r="M37" s="65"/>
      <c r="N37" s="65"/>
      <c r="O37" s="65"/>
      <c r="P37" s="72"/>
      <c r="Q37" s="65"/>
      <c r="R37" s="65"/>
      <c r="S37" s="65"/>
      <c r="T37" s="65"/>
      <c r="U37" s="65"/>
      <c r="V37" s="65"/>
      <c r="W37" s="72"/>
      <c r="X37" s="65"/>
      <c r="Y37" s="65"/>
      <c r="Z37" s="65"/>
      <c r="AA37" s="65"/>
      <c r="AB37" s="347"/>
      <c r="AC37" s="65"/>
      <c r="AD37" s="65"/>
      <c r="AE37" s="65"/>
      <c r="AF37" s="65"/>
      <c r="AG37" s="65"/>
      <c r="AH37" s="65"/>
      <c r="AI37" s="65"/>
      <c r="AJ37" s="65"/>
      <c r="AK37" s="346"/>
      <c r="AL37" s="65"/>
      <c r="AM37" s="65"/>
      <c r="AN37" s="65"/>
      <c r="AO37" s="65"/>
      <c r="AP37" s="65"/>
      <c r="AQ37" s="65"/>
      <c r="AR37" s="65"/>
      <c r="AS37" s="348"/>
      <c r="AT37" s="65"/>
      <c r="AU37" s="65"/>
      <c r="AV37" s="65"/>
      <c r="AW37" s="65"/>
      <c r="AX37" s="65"/>
      <c r="AY37" s="65"/>
      <c r="AZ37" s="65"/>
      <c r="BA37" s="65"/>
    </row>
    <row r="38" spans="1:53" s="349" customFormat="1" ht="35.25" customHeight="1">
      <c r="A38" s="65"/>
      <c r="B38" s="65"/>
      <c r="C38" s="65"/>
      <c r="D38" s="65"/>
      <c r="E38" s="65"/>
      <c r="F38" s="65"/>
      <c r="G38" s="65"/>
      <c r="H38" s="65"/>
      <c r="I38" s="65"/>
      <c r="J38" s="65"/>
      <c r="K38" s="65"/>
      <c r="L38" s="65"/>
      <c r="M38" s="65"/>
      <c r="N38" s="65"/>
      <c r="O38" s="65"/>
      <c r="P38" s="72"/>
      <c r="Q38" s="65"/>
      <c r="R38" s="65"/>
      <c r="S38" s="65"/>
      <c r="T38" s="65"/>
      <c r="U38" s="65"/>
      <c r="V38" s="65"/>
      <c r="W38" s="72"/>
      <c r="X38" s="65"/>
      <c r="Y38" s="65"/>
      <c r="Z38" s="65"/>
      <c r="AA38" s="65"/>
      <c r="AB38" s="347"/>
      <c r="AC38" s="65"/>
      <c r="AD38" s="65"/>
      <c r="AE38" s="65"/>
      <c r="AF38" s="65"/>
      <c r="AG38" s="65"/>
      <c r="AH38" s="65"/>
      <c r="AI38" s="65"/>
      <c r="AJ38" s="65"/>
      <c r="AK38" s="346"/>
      <c r="AL38" s="65"/>
      <c r="AM38" s="65"/>
      <c r="AN38" s="65"/>
      <c r="AO38" s="65"/>
      <c r="AP38" s="65"/>
      <c r="AQ38" s="65"/>
      <c r="AR38" s="65"/>
      <c r="AS38" s="348"/>
      <c r="AT38" s="65"/>
      <c r="AU38" s="65"/>
      <c r="AV38" s="65"/>
      <c r="AW38" s="65"/>
      <c r="AX38" s="65"/>
      <c r="AY38" s="65"/>
      <c r="AZ38" s="65"/>
      <c r="BA38" s="65"/>
    </row>
    <row r="39" spans="1:53" s="349" customFormat="1" ht="35.25" customHeight="1">
      <c r="A39" s="65"/>
      <c r="B39" s="65"/>
      <c r="C39" s="65"/>
      <c r="D39" s="65"/>
      <c r="E39" s="65"/>
      <c r="F39" s="65"/>
      <c r="G39" s="65"/>
      <c r="H39" s="65"/>
      <c r="I39" s="65"/>
      <c r="J39" s="65"/>
      <c r="K39" s="65"/>
      <c r="L39" s="65"/>
      <c r="M39" s="65"/>
      <c r="N39" s="65"/>
      <c r="O39" s="65"/>
      <c r="P39" s="72"/>
      <c r="Q39" s="65"/>
      <c r="R39" s="65"/>
      <c r="S39" s="65"/>
      <c r="T39" s="65"/>
      <c r="U39" s="65"/>
      <c r="V39" s="65"/>
      <c r="W39" s="72"/>
      <c r="X39" s="65"/>
      <c r="Y39" s="65"/>
      <c r="Z39" s="65"/>
      <c r="AA39" s="65"/>
      <c r="AB39" s="347"/>
      <c r="AC39" s="65"/>
      <c r="AD39" s="65"/>
      <c r="AE39" s="65"/>
      <c r="AF39" s="65"/>
      <c r="AG39" s="65"/>
      <c r="AH39" s="65"/>
      <c r="AI39" s="65"/>
      <c r="AJ39" s="65"/>
      <c r="AK39" s="346"/>
      <c r="AL39" s="65"/>
      <c r="AM39" s="65"/>
      <c r="AN39" s="65"/>
      <c r="AO39" s="65"/>
      <c r="AP39" s="65"/>
      <c r="AQ39" s="65"/>
      <c r="AR39" s="65"/>
      <c r="AS39" s="348"/>
      <c r="AT39" s="65"/>
      <c r="AU39" s="65"/>
      <c r="AV39" s="65"/>
      <c r="AW39" s="65"/>
      <c r="AX39" s="65"/>
      <c r="AY39" s="65"/>
      <c r="AZ39" s="65"/>
      <c r="BA39" s="65"/>
    </row>
    <row r="40" spans="1:53" s="349" customFormat="1" ht="35.25" customHeight="1">
      <c r="A40" s="65"/>
      <c r="B40" s="65"/>
      <c r="C40" s="65"/>
      <c r="D40" s="65"/>
      <c r="E40" s="65"/>
      <c r="F40" s="65"/>
      <c r="G40" s="65"/>
      <c r="H40" s="65"/>
      <c r="I40" s="65"/>
      <c r="J40" s="65"/>
      <c r="K40" s="65"/>
      <c r="L40" s="65"/>
      <c r="M40" s="65"/>
      <c r="N40" s="65"/>
      <c r="O40" s="65"/>
      <c r="P40" s="72"/>
      <c r="Q40" s="65"/>
      <c r="R40" s="65"/>
      <c r="S40" s="65"/>
      <c r="T40" s="65"/>
      <c r="U40" s="65"/>
      <c r="V40" s="65"/>
      <c r="W40" s="72"/>
      <c r="X40" s="65"/>
      <c r="Y40" s="65"/>
      <c r="Z40" s="65"/>
      <c r="AA40" s="65"/>
      <c r="AB40" s="347"/>
      <c r="AC40" s="65"/>
      <c r="AD40" s="65"/>
      <c r="AE40" s="65"/>
      <c r="AF40" s="65"/>
      <c r="AG40" s="65"/>
      <c r="AH40" s="65"/>
      <c r="AI40" s="65"/>
      <c r="AJ40" s="65"/>
      <c r="AK40" s="346"/>
      <c r="AL40" s="65"/>
      <c r="AM40" s="65"/>
      <c r="AN40" s="65"/>
      <c r="AO40" s="65"/>
      <c r="AP40" s="65"/>
      <c r="AQ40" s="65"/>
      <c r="AR40" s="65"/>
      <c r="AS40" s="348"/>
      <c r="AT40" s="65"/>
      <c r="AU40" s="65"/>
      <c r="AV40" s="65"/>
      <c r="AW40" s="65"/>
      <c r="AX40" s="65"/>
      <c r="AY40" s="65"/>
      <c r="AZ40" s="65"/>
      <c r="BA40" s="65"/>
    </row>
    <row r="41" spans="1:53" s="349" customFormat="1" ht="35.25" customHeight="1">
      <c r="A41" s="65"/>
      <c r="B41" s="65"/>
      <c r="C41" s="65"/>
      <c r="D41" s="65"/>
      <c r="E41" s="65"/>
      <c r="F41" s="65"/>
      <c r="G41" s="65"/>
      <c r="H41" s="65"/>
      <c r="I41" s="65"/>
      <c r="J41" s="65"/>
      <c r="K41" s="65"/>
      <c r="L41" s="65"/>
      <c r="M41" s="65"/>
      <c r="N41" s="65"/>
      <c r="O41" s="65"/>
      <c r="P41" s="72"/>
      <c r="Q41" s="65"/>
      <c r="R41" s="65"/>
      <c r="S41" s="65"/>
      <c r="T41" s="65"/>
      <c r="U41" s="65"/>
      <c r="V41" s="65"/>
      <c r="W41" s="72"/>
      <c r="X41" s="65"/>
      <c r="Y41" s="65"/>
      <c r="Z41" s="65"/>
      <c r="AA41" s="65"/>
      <c r="AB41" s="347"/>
      <c r="AC41" s="65"/>
      <c r="AD41" s="65"/>
      <c r="AE41" s="65"/>
      <c r="AF41" s="65"/>
      <c r="AG41" s="65"/>
      <c r="AH41" s="65"/>
      <c r="AI41" s="65"/>
      <c r="AJ41" s="65"/>
      <c r="AK41" s="346"/>
      <c r="AL41" s="65"/>
      <c r="AM41" s="65"/>
      <c r="AN41" s="65"/>
      <c r="AO41" s="65"/>
      <c r="AP41" s="65"/>
      <c r="AQ41" s="65"/>
      <c r="AR41" s="65"/>
      <c r="AS41" s="348"/>
      <c r="AT41" s="65"/>
      <c r="AU41" s="65"/>
      <c r="AV41" s="65"/>
      <c r="AW41" s="65"/>
      <c r="AX41" s="65"/>
      <c r="AY41" s="65"/>
      <c r="AZ41" s="65"/>
      <c r="BA41" s="65"/>
    </row>
    <row r="42" spans="1:53" s="349" customFormat="1" ht="35.25" customHeight="1">
      <c r="A42" s="65"/>
      <c r="B42" s="65"/>
      <c r="C42" s="65"/>
      <c r="D42" s="65"/>
      <c r="E42" s="65"/>
      <c r="F42" s="65"/>
      <c r="G42" s="65"/>
      <c r="H42" s="65"/>
      <c r="I42" s="65"/>
      <c r="J42" s="65"/>
      <c r="K42" s="65"/>
      <c r="L42" s="65"/>
      <c r="M42" s="65"/>
      <c r="N42" s="65"/>
      <c r="O42" s="65"/>
      <c r="P42" s="72"/>
      <c r="Q42" s="65"/>
      <c r="R42" s="65"/>
      <c r="S42" s="65"/>
      <c r="T42" s="65"/>
      <c r="U42" s="65"/>
      <c r="V42" s="65"/>
      <c r="W42" s="72"/>
      <c r="X42" s="65"/>
      <c r="Y42" s="65"/>
      <c r="Z42" s="65"/>
      <c r="AA42" s="65"/>
      <c r="AB42" s="347"/>
      <c r="AC42" s="65"/>
      <c r="AD42" s="65"/>
      <c r="AE42" s="65"/>
      <c r="AF42" s="65"/>
      <c r="AG42" s="65"/>
      <c r="AH42" s="65"/>
      <c r="AI42" s="65"/>
      <c r="AJ42" s="65"/>
      <c r="AK42" s="346"/>
      <c r="AL42" s="65"/>
      <c r="AM42" s="65"/>
      <c r="AN42" s="65"/>
      <c r="AO42" s="65"/>
      <c r="AP42" s="65"/>
      <c r="AQ42" s="65"/>
      <c r="AR42" s="65"/>
      <c r="AS42" s="348"/>
      <c r="AT42" s="65"/>
      <c r="AU42" s="65"/>
      <c r="AV42" s="65"/>
      <c r="AW42" s="65"/>
      <c r="AX42" s="65"/>
      <c r="AY42" s="65"/>
      <c r="AZ42" s="65"/>
      <c r="BA42" s="65"/>
    </row>
    <row r="43" spans="1:53" s="349" customFormat="1" ht="35.25" customHeight="1">
      <c r="A43" s="65"/>
      <c r="B43" s="65"/>
      <c r="C43" s="65"/>
      <c r="D43" s="65"/>
      <c r="E43" s="65"/>
      <c r="F43" s="65"/>
      <c r="G43" s="65"/>
      <c r="H43" s="65"/>
      <c r="I43" s="65"/>
      <c r="J43" s="65"/>
      <c r="K43" s="65"/>
      <c r="L43" s="65"/>
      <c r="M43" s="65"/>
      <c r="N43" s="65"/>
      <c r="O43" s="65"/>
      <c r="P43" s="72"/>
      <c r="Q43" s="65"/>
      <c r="R43" s="65"/>
      <c r="S43" s="65"/>
      <c r="T43" s="65"/>
      <c r="U43" s="65"/>
      <c r="V43" s="65"/>
      <c r="W43" s="72"/>
      <c r="X43" s="65"/>
      <c r="Y43" s="65"/>
      <c r="Z43" s="65"/>
      <c r="AA43" s="65"/>
      <c r="AB43" s="347"/>
      <c r="AC43" s="65"/>
      <c r="AD43" s="65"/>
      <c r="AE43" s="65"/>
      <c r="AF43" s="65"/>
      <c r="AG43" s="65"/>
      <c r="AH43" s="65"/>
      <c r="AI43" s="65"/>
      <c r="AJ43" s="65"/>
      <c r="AK43" s="346"/>
      <c r="AL43" s="65"/>
      <c r="AM43" s="65"/>
      <c r="AN43" s="65"/>
      <c r="AO43" s="65"/>
      <c r="AP43" s="65"/>
      <c r="AQ43" s="65"/>
      <c r="AR43" s="65"/>
      <c r="AS43" s="348"/>
      <c r="AT43" s="65"/>
      <c r="AU43" s="65"/>
      <c r="AV43" s="65"/>
      <c r="AW43" s="65"/>
      <c r="AX43" s="65"/>
      <c r="AY43" s="65"/>
      <c r="AZ43" s="65"/>
      <c r="BA43" s="65"/>
    </row>
    <row r="44" spans="1:53" s="349" customFormat="1">
      <c r="A44" s="351"/>
      <c r="B44" s="351"/>
      <c r="C44" s="351"/>
      <c r="D44" s="351"/>
      <c r="E44" s="351"/>
      <c r="F44" s="351"/>
      <c r="G44" s="351"/>
      <c r="H44" s="351"/>
      <c r="I44" s="351"/>
      <c r="J44" s="351"/>
      <c r="K44" s="351"/>
      <c r="L44" s="351"/>
      <c r="M44" s="351"/>
      <c r="N44" s="351"/>
      <c r="O44" s="351"/>
      <c r="P44" s="373"/>
      <c r="Q44" s="351"/>
      <c r="R44" s="351"/>
      <c r="S44" s="351"/>
      <c r="T44" s="351"/>
      <c r="U44" s="351"/>
      <c r="V44" s="351"/>
      <c r="W44" s="373"/>
      <c r="X44" s="351"/>
      <c r="Y44" s="351"/>
      <c r="Z44" s="351"/>
      <c r="AA44" s="351"/>
      <c r="AB44" s="353"/>
      <c r="AC44" s="351"/>
      <c r="AD44" s="351"/>
      <c r="AE44" s="351"/>
      <c r="AF44" s="351"/>
      <c r="AG44" s="351"/>
      <c r="AH44" s="351"/>
      <c r="AI44" s="351"/>
      <c r="AJ44" s="351"/>
      <c r="AK44" s="352"/>
      <c r="AL44" s="351"/>
      <c r="AM44" s="351"/>
      <c r="AN44" s="351"/>
      <c r="AO44" s="351"/>
      <c r="AP44" s="351"/>
      <c r="AQ44" s="351"/>
      <c r="AR44" s="351"/>
      <c r="AS44" s="354"/>
      <c r="AT44" s="351"/>
      <c r="AU44" s="351"/>
      <c r="AV44" s="351"/>
      <c r="AW44" s="351"/>
      <c r="AX44" s="351"/>
      <c r="AY44" s="351"/>
      <c r="AZ44" s="351"/>
      <c r="BA44" s="351"/>
    </row>
    <row r="45" spans="1:53" s="349" customFormat="1">
      <c r="A45" s="351"/>
      <c r="B45" s="351"/>
      <c r="C45" s="351"/>
      <c r="D45" s="351"/>
      <c r="E45" s="351"/>
      <c r="F45" s="351"/>
      <c r="G45" s="351"/>
      <c r="H45" s="351"/>
      <c r="I45" s="351"/>
      <c r="J45" s="351"/>
      <c r="K45" s="351"/>
      <c r="L45" s="351"/>
      <c r="M45" s="351"/>
      <c r="N45" s="351"/>
      <c r="O45" s="351"/>
      <c r="P45" s="373"/>
      <c r="Q45" s="351"/>
      <c r="R45" s="351"/>
      <c r="S45" s="351"/>
      <c r="T45" s="351"/>
      <c r="U45" s="351"/>
      <c r="V45" s="351"/>
      <c r="W45" s="373"/>
      <c r="X45" s="351"/>
      <c r="Y45" s="351"/>
      <c r="Z45" s="351"/>
      <c r="AA45" s="351"/>
      <c r="AB45" s="353"/>
      <c r="AC45" s="351"/>
      <c r="AD45" s="351"/>
      <c r="AE45" s="351"/>
      <c r="AF45" s="351"/>
      <c r="AG45" s="351"/>
      <c r="AH45" s="351"/>
      <c r="AI45" s="351"/>
      <c r="AJ45" s="351"/>
      <c r="AK45" s="352"/>
      <c r="AL45" s="351"/>
      <c r="AM45" s="351"/>
      <c r="AN45" s="351"/>
      <c r="AO45" s="351"/>
      <c r="AP45" s="351"/>
      <c r="AQ45" s="351"/>
      <c r="AR45" s="351"/>
      <c r="AS45" s="354"/>
      <c r="AT45" s="351"/>
      <c r="AU45" s="351"/>
      <c r="AV45" s="351"/>
      <c r="AW45" s="351"/>
      <c r="AX45" s="351"/>
      <c r="AY45" s="351"/>
      <c r="AZ45" s="351"/>
      <c r="BA45" s="351"/>
    </row>
    <row r="46" spans="1:53" s="349" customFormat="1">
      <c r="A46" s="351"/>
      <c r="B46" s="351"/>
      <c r="C46" s="351"/>
      <c r="D46" s="351"/>
      <c r="E46" s="351"/>
      <c r="F46" s="351"/>
      <c r="G46" s="351"/>
      <c r="H46" s="351"/>
      <c r="I46" s="351"/>
      <c r="J46" s="351"/>
      <c r="K46" s="351"/>
      <c r="L46" s="351"/>
      <c r="M46" s="351"/>
      <c r="N46" s="351"/>
      <c r="O46" s="351"/>
      <c r="P46" s="373"/>
      <c r="Q46" s="351"/>
      <c r="R46" s="351"/>
      <c r="S46" s="351"/>
      <c r="T46" s="351"/>
      <c r="U46" s="351"/>
      <c r="V46" s="351"/>
      <c r="W46" s="373"/>
      <c r="X46" s="351"/>
      <c r="Y46" s="351"/>
      <c r="Z46" s="351"/>
      <c r="AA46" s="351"/>
      <c r="AB46" s="353"/>
      <c r="AC46" s="351"/>
      <c r="AD46" s="351"/>
      <c r="AE46" s="351"/>
      <c r="AF46" s="351"/>
      <c r="AG46" s="351"/>
      <c r="AH46" s="351"/>
      <c r="AI46" s="351"/>
      <c r="AJ46" s="351"/>
      <c r="AK46" s="352"/>
      <c r="AL46" s="351"/>
      <c r="AM46" s="351"/>
      <c r="AN46" s="351"/>
      <c r="AO46" s="351"/>
      <c r="AP46" s="351"/>
      <c r="AQ46" s="351"/>
      <c r="AR46" s="351"/>
      <c r="AS46" s="354"/>
      <c r="AT46" s="351"/>
      <c r="AU46" s="351"/>
      <c r="AV46" s="351"/>
      <c r="AW46" s="351"/>
      <c r="AX46" s="351"/>
      <c r="AY46" s="351"/>
      <c r="AZ46" s="351"/>
      <c r="BA46" s="351"/>
    </row>
    <row r="47" spans="1:53" s="349" customFormat="1">
      <c r="A47" s="351"/>
      <c r="B47" s="351"/>
      <c r="C47" s="351"/>
      <c r="D47" s="351"/>
      <c r="E47" s="351"/>
      <c r="F47" s="351"/>
      <c r="G47" s="351"/>
      <c r="H47" s="351"/>
      <c r="I47" s="351"/>
      <c r="J47" s="351"/>
      <c r="K47" s="351"/>
      <c r="L47" s="351"/>
      <c r="M47" s="351"/>
      <c r="N47" s="351"/>
      <c r="O47" s="351"/>
      <c r="P47" s="373"/>
      <c r="Q47" s="351"/>
      <c r="R47" s="351"/>
      <c r="S47" s="351"/>
      <c r="T47" s="351"/>
      <c r="U47" s="351"/>
      <c r="V47" s="351"/>
      <c r="W47" s="373"/>
      <c r="X47" s="351"/>
      <c r="Y47" s="351"/>
      <c r="Z47" s="351"/>
      <c r="AA47" s="351"/>
      <c r="AB47" s="353"/>
      <c r="AC47" s="351"/>
      <c r="AD47" s="351"/>
      <c r="AE47" s="351"/>
      <c r="AF47" s="351"/>
      <c r="AG47" s="351"/>
      <c r="AH47" s="351"/>
      <c r="AI47" s="351"/>
      <c r="AJ47" s="351"/>
      <c r="AK47" s="352"/>
      <c r="AL47" s="351"/>
      <c r="AM47" s="351"/>
      <c r="AN47" s="351"/>
      <c r="AO47" s="351"/>
      <c r="AP47" s="351"/>
      <c r="AQ47" s="351"/>
      <c r="AR47" s="351"/>
      <c r="AS47" s="354"/>
      <c r="AT47" s="351"/>
      <c r="AU47" s="351"/>
      <c r="AV47" s="351"/>
      <c r="AW47" s="351"/>
      <c r="AX47" s="351"/>
      <c r="AY47" s="351"/>
      <c r="AZ47" s="351"/>
      <c r="BA47" s="351"/>
    </row>
    <row r="48" spans="1:53" s="349" customFormat="1">
      <c r="A48" s="351"/>
      <c r="B48" s="351"/>
      <c r="C48" s="351"/>
      <c r="D48" s="351"/>
      <c r="E48" s="351"/>
      <c r="F48" s="351"/>
      <c r="G48" s="351"/>
      <c r="H48" s="351"/>
      <c r="I48" s="351"/>
      <c r="J48" s="351"/>
      <c r="K48" s="351"/>
      <c r="L48" s="351"/>
      <c r="M48" s="351"/>
      <c r="N48" s="351"/>
      <c r="O48" s="351"/>
      <c r="P48" s="373"/>
      <c r="Q48" s="351"/>
      <c r="R48" s="351"/>
      <c r="S48" s="351"/>
      <c r="T48" s="351"/>
      <c r="U48" s="351"/>
      <c r="V48" s="351"/>
      <c r="W48" s="373"/>
      <c r="X48" s="351"/>
      <c r="Y48" s="351"/>
      <c r="Z48" s="351"/>
      <c r="AA48" s="351"/>
      <c r="AB48" s="353"/>
      <c r="AC48" s="351"/>
      <c r="AD48" s="351"/>
      <c r="AE48" s="351"/>
      <c r="AF48" s="351"/>
      <c r="AG48" s="351"/>
      <c r="AH48" s="351"/>
      <c r="AI48" s="351"/>
      <c r="AJ48" s="351"/>
      <c r="AK48" s="352"/>
      <c r="AL48" s="351"/>
      <c r="AM48" s="351"/>
      <c r="AN48" s="351"/>
      <c r="AO48" s="351"/>
      <c r="AP48" s="351"/>
      <c r="AQ48" s="351"/>
      <c r="AR48" s="351"/>
      <c r="AS48" s="354"/>
      <c r="AT48" s="351"/>
      <c r="AU48" s="351"/>
      <c r="AV48" s="351"/>
      <c r="AW48" s="351"/>
      <c r="AX48" s="351"/>
      <c r="AY48" s="351"/>
      <c r="AZ48" s="351"/>
      <c r="BA48" s="351"/>
    </row>
    <row r="49" spans="1:53" s="349" customFormat="1">
      <c r="A49" s="351"/>
      <c r="B49" s="351"/>
      <c r="C49" s="351"/>
      <c r="D49" s="351"/>
      <c r="E49" s="351"/>
      <c r="F49" s="351"/>
      <c r="G49" s="351"/>
      <c r="H49" s="351"/>
      <c r="I49" s="351"/>
      <c r="J49" s="351"/>
      <c r="K49" s="351"/>
      <c r="L49" s="351"/>
      <c r="M49" s="351"/>
      <c r="N49" s="351"/>
      <c r="O49" s="351"/>
      <c r="P49" s="373"/>
      <c r="Q49" s="351"/>
      <c r="R49" s="351"/>
      <c r="S49" s="351"/>
      <c r="T49" s="351"/>
      <c r="U49" s="351"/>
      <c r="V49" s="351"/>
      <c r="W49" s="373"/>
      <c r="X49" s="351"/>
      <c r="Y49" s="351"/>
      <c r="Z49" s="351"/>
      <c r="AA49" s="351"/>
      <c r="AB49" s="353"/>
      <c r="AC49" s="351"/>
      <c r="AD49" s="351"/>
      <c r="AE49" s="351"/>
      <c r="AF49" s="351"/>
      <c r="AG49" s="351"/>
      <c r="AH49" s="351"/>
      <c r="AI49" s="351"/>
      <c r="AJ49" s="351"/>
      <c r="AK49" s="352"/>
      <c r="AL49" s="351"/>
      <c r="AM49" s="351"/>
      <c r="AN49" s="351"/>
      <c r="AO49" s="351"/>
      <c r="AP49" s="351"/>
      <c r="AQ49" s="351"/>
      <c r="AR49" s="351"/>
      <c r="AS49" s="354"/>
      <c r="AT49" s="351"/>
      <c r="AU49" s="351"/>
      <c r="AV49" s="351"/>
      <c r="AW49" s="351"/>
      <c r="AX49" s="351"/>
      <c r="AY49" s="351"/>
      <c r="AZ49" s="351"/>
      <c r="BA49" s="351"/>
    </row>
    <row r="50" spans="1:53" s="349" customFormat="1">
      <c r="A50" s="351"/>
      <c r="B50" s="351"/>
      <c r="C50" s="351"/>
      <c r="D50" s="351"/>
      <c r="E50" s="351"/>
      <c r="F50" s="351"/>
      <c r="G50" s="351"/>
      <c r="H50" s="351"/>
      <c r="I50" s="351"/>
      <c r="J50" s="351"/>
      <c r="K50" s="351"/>
      <c r="L50" s="351"/>
      <c r="M50" s="351"/>
      <c r="N50" s="351"/>
      <c r="O50" s="351"/>
      <c r="P50" s="373"/>
      <c r="Q50" s="351"/>
      <c r="R50" s="351"/>
      <c r="S50" s="351"/>
      <c r="T50" s="351"/>
      <c r="U50" s="351"/>
      <c r="V50" s="351"/>
      <c r="W50" s="373"/>
      <c r="X50" s="351"/>
      <c r="Y50" s="351"/>
      <c r="Z50" s="351"/>
      <c r="AA50" s="351"/>
      <c r="AB50" s="353"/>
      <c r="AC50" s="351"/>
      <c r="AD50" s="351"/>
      <c r="AE50" s="351"/>
      <c r="AF50" s="351"/>
      <c r="AG50" s="351"/>
      <c r="AH50" s="351"/>
      <c r="AI50" s="351"/>
      <c r="AJ50" s="351"/>
      <c r="AK50" s="352"/>
      <c r="AL50" s="351"/>
      <c r="AM50" s="351"/>
      <c r="AN50" s="351"/>
      <c r="AO50" s="351"/>
      <c r="AP50" s="351"/>
      <c r="AQ50" s="351"/>
      <c r="AR50" s="351"/>
      <c r="AS50" s="354"/>
      <c r="AT50" s="351"/>
      <c r="AU50" s="351"/>
      <c r="AV50" s="351"/>
      <c r="AW50" s="351"/>
      <c r="AX50" s="351"/>
      <c r="AY50" s="351"/>
      <c r="AZ50" s="351"/>
      <c r="BA50" s="351"/>
    </row>
    <row r="51" spans="1:53" s="349" customFormat="1">
      <c r="A51" s="351"/>
      <c r="B51" s="351"/>
      <c r="C51" s="351"/>
      <c r="D51" s="351"/>
      <c r="E51" s="351"/>
      <c r="F51" s="351"/>
      <c r="G51" s="351"/>
      <c r="H51" s="351"/>
      <c r="I51" s="351"/>
      <c r="J51" s="351"/>
      <c r="K51" s="351"/>
      <c r="L51" s="351"/>
      <c r="M51" s="351"/>
      <c r="N51" s="351"/>
      <c r="O51" s="351"/>
      <c r="P51" s="373"/>
      <c r="Q51" s="351"/>
      <c r="R51" s="351"/>
      <c r="S51" s="351"/>
      <c r="T51" s="351"/>
      <c r="U51" s="351"/>
      <c r="V51" s="351"/>
      <c r="W51" s="373"/>
      <c r="X51" s="351"/>
      <c r="Y51" s="351"/>
      <c r="Z51" s="351"/>
      <c r="AA51" s="351"/>
      <c r="AB51" s="353"/>
      <c r="AC51" s="351"/>
      <c r="AD51" s="351"/>
      <c r="AE51" s="351"/>
      <c r="AF51" s="351"/>
      <c r="AG51" s="351"/>
      <c r="AH51" s="351"/>
      <c r="AI51" s="351"/>
      <c r="AJ51" s="351"/>
      <c r="AK51" s="352"/>
      <c r="AL51" s="351"/>
      <c r="AM51" s="351"/>
      <c r="AN51" s="351"/>
      <c r="AO51" s="351"/>
      <c r="AP51" s="351"/>
      <c r="AQ51" s="351"/>
      <c r="AR51" s="351"/>
      <c r="AS51" s="354"/>
      <c r="AT51" s="351"/>
      <c r="AU51" s="351"/>
      <c r="AV51" s="351"/>
      <c r="AW51" s="351"/>
      <c r="AX51" s="351"/>
      <c r="AY51" s="351"/>
      <c r="AZ51" s="351"/>
      <c r="BA51" s="351"/>
    </row>
    <row r="52" spans="1:53" s="349" customFormat="1">
      <c r="A52" s="351"/>
      <c r="B52" s="351"/>
      <c r="C52" s="351"/>
      <c r="D52" s="351"/>
      <c r="E52" s="351"/>
      <c r="F52" s="351"/>
      <c r="G52" s="351"/>
      <c r="H52" s="351"/>
      <c r="I52" s="351"/>
      <c r="J52" s="351"/>
      <c r="K52" s="351"/>
      <c r="L52" s="351"/>
      <c r="M52" s="351"/>
      <c r="N52" s="351"/>
      <c r="O52" s="351"/>
      <c r="P52" s="373"/>
      <c r="Q52" s="351"/>
      <c r="R52" s="351"/>
      <c r="S52" s="351"/>
      <c r="T52" s="351"/>
      <c r="U52" s="351"/>
      <c r="V52" s="351"/>
      <c r="W52" s="373"/>
      <c r="X52" s="351"/>
      <c r="Y52" s="351"/>
      <c r="Z52" s="351"/>
      <c r="AA52" s="351"/>
      <c r="AB52" s="353"/>
      <c r="AC52" s="351"/>
      <c r="AD52" s="351"/>
      <c r="AE52" s="351"/>
      <c r="AF52" s="351"/>
      <c r="AG52" s="351"/>
      <c r="AH52" s="351"/>
      <c r="AI52" s="351"/>
      <c r="AJ52" s="351"/>
      <c r="AK52" s="352"/>
      <c r="AL52" s="351"/>
      <c r="AM52" s="351"/>
      <c r="AN52" s="351"/>
      <c r="AO52" s="351"/>
      <c r="AP52" s="351"/>
      <c r="AQ52" s="351"/>
      <c r="AR52" s="351"/>
      <c r="AS52" s="354"/>
      <c r="AT52" s="351"/>
      <c r="AU52" s="351"/>
      <c r="AV52" s="351"/>
      <c r="AW52" s="351"/>
      <c r="AX52" s="351"/>
      <c r="AY52" s="351"/>
      <c r="AZ52" s="351"/>
      <c r="BA52" s="351"/>
    </row>
    <row r="53" spans="1:53" s="349" customFormat="1">
      <c r="A53" s="351"/>
      <c r="B53" s="351"/>
      <c r="C53" s="351"/>
      <c r="D53" s="351"/>
      <c r="E53" s="351"/>
      <c r="F53" s="351"/>
      <c r="G53" s="351"/>
      <c r="H53" s="351"/>
      <c r="I53" s="351"/>
      <c r="J53" s="351"/>
      <c r="K53" s="351"/>
      <c r="L53" s="351"/>
      <c r="M53" s="351"/>
      <c r="N53" s="351"/>
      <c r="O53" s="351"/>
      <c r="P53" s="373"/>
      <c r="Q53" s="351"/>
      <c r="R53" s="351"/>
      <c r="S53" s="351"/>
      <c r="T53" s="351"/>
      <c r="U53" s="351"/>
      <c r="V53" s="351"/>
      <c r="W53" s="373"/>
      <c r="X53" s="351"/>
      <c r="Y53" s="351"/>
      <c r="Z53" s="351"/>
      <c r="AA53" s="351"/>
      <c r="AB53" s="353"/>
      <c r="AC53" s="351"/>
      <c r="AD53" s="351"/>
      <c r="AE53" s="351"/>
      <c r="AF53" s="351"/>
      <c r="AG53" s="351"/>
      <c r="AH53" s="351"/>
      <c r="AI53" s="351"/>
      <c r="AJ53" s="351"/>
      <c r="AK53" s="352"/>
      <c r="AL53" s="351"/>
      <c r="AM53" s="351"/>
      <c r="AN53" s="351"/>
      <c r="AO53" s="351"/>
      <c r="AP53" s="351"/>
      <c r="AQ53" s="351"/>
      <c r="AR53" s="351"/>
      <c r="AS53" s="354"/>
      <c r="AT53" s="351"/>
      <c r="AU53" s="351"/>
      <c r="AV53" s="351"/>
      <c r="AW53" s="351"/>
      <c r="AX53" s="351"/>
      <c r="AY53" s="351"/>
      <c r="AZ53" s="351"/>
      <c r="BA53" s="351"/>
    </row>
    <row r="54" spans="1:53" s="349" customFormat="1">
      <c r="A54" s="351"/>
      <c r="B54" s="351"/>
      <c r="C54" s="351"/>
      <c r="D54" s="351"/>
      <c r="E54" s="351"/>
      <c r="F54" s="351"/>
      <c r="G54" s="351"/>
      <c r="H54" s="351"/>
      <c r="I54" s="351"/>
      <c r="J54" s="351"/>
      <c r="K54" s="351"/>
      <c r="L54" s="351"/>
      <c r="M54" s="351"/>
      <c r="N54" s="351"/>
      <c r="O54" s="351"/>
      <c r="P54" s="373"/>
      <c r="Q54" s="351"/>
      <c r="R54" s="351"/>
      <c r="S54" s="351"/>
      <c r="T54" s="351"/>
      <c r="U54" s="351"/>
      <c r="V54" s="351"/>
      <c r="W54" s="373"/>
      <c r="X54" s="351"/>
      <c r="Y54" s="351"/>
      <c r="Z54" s="351"/>
      <c r="AA54" s="351"/>
      <c r="AB54" s="353"/>
      <c r="AC54" s="351"/>
      <c r="AD54" s="351"/>
      <c r="AE54" s="351"/>
      <c r="AF54" s="351"/>
      <c r="AG54" s="351"/>
      <c r="AH54" s="351"/>
      <c r="AI54" s="351"/>
      <c r="AJ54" s="351"/>
      <c r="AK54" s="352"/>
      <c r="AL54" s="351"/>
      <c r="AM54" s="351"/>
      <c r="AN54" s="351"/>
      <c r="AO54" s="351"/>
      <c r="AP54" s="351"/>
      <c r="AQ54" s="351"/>
      <c r="AR54" s="351"/>
      <c r="AS54" s="354"/>
      <c r="AT54" s="351"/>
      <c r="AU54" s="351"/>
      <c r="AV54" s="351"/>
      <c r="AW54" s="351"/>
      <c r="AX54" s="351"/>
      <c r="AY54" s="351"/>
      <c r="AZ54" s="351"/>
      <c r="BA54" s="351"/>
    </row>
    <row r="55" spans="1:53" s="349" customFormat="1">
      <c r="A55" s="351"/>
      <c r="B55" s="351"/>
      <c r="C55" s="351"/>
      <c r="D55" s="351"/>
      <c r="E55" s="351"/>
      <c r="F55" s="351"/>
      <c r="G55" s="351"/>
      <c r="H55" s="351"/>
      <c r="I55" s="351"/>
      <c r="J55" s="351"/>
      <c r="K55" s="351"/>
      <c r="L55" s="351"/>
      <c r="M55" s="351"/>
      <c r="N55" s="351"/>
      <c r="O55" s="351"/>
      <c r="P55" s="373"/>
      <c r="Q55" s="351"/>
      <c r="R55" s="351"/>
      <c r="S55" s="351"/>
      <c r="T55" s="351"/>
      <c r="U55" s="351"/>
      <c r="V55" s="351"/>
      <c r="W55" s="373"/>
      <c r="X55" s="351"/>
      <c r="Y55" s="351"/>
      <c r="Z55" s="351"/>
      <c r="AA55" s="351"/>
      <c r="AB55" s="353"/>
      <c r="AC55" s="351"/>
      <c r="AD55" s="351"/>
      <c r="AE55" s="351"/>
      <c r="AF55" s="351"/>
      <c r="AG55" s="351"/>
      <c r="AH55" s="351"/>
      <c r="AI55" s="351"/>
      <c r="AJ55" s="351"/>
      <c r="AK55" s="352"/>
      <c r="AL55" s="351"/>
      <c r="AM55" s="351"/>
      <c r="AN55" s="351"/>
      <c r="AO55" s="351"/>
      <c r="AP55" s="351"/>
      <c r="AQ55" s="351"/>
      <c r="AR55" s="351"/>
      <c r="AS55" s="354"/>
      <c r="AT55" s="351"/>
      <c r="AU55" s="351"/>
      <c r="AV55" s="351"/>
      <c r="AW55" s="351"/>
      <c r="AX55" s="351"/>
      <c r="AY55" s="351"/>
      <c r="AZ55" s="351"/>
      <c r="BA55" s="351"/>
    </row>
    <row r="56" spans="1:53" s="349" customFormat="1">
      <c r="A56" s="351"/>
      <c r="B56" s="351"/>
      <c r="C56" s="351"/>
      <c r="D56" s="351"/>
      <c r="E56" s="351"/>
      <c r="F56" s="351"/>
      <c r="G56" s="351"/>
      <c r="H56" s="351"/>
      <c r="I56" s="351"/>
      <c r="J56" s="351"/>
      <c r="K56" s="351"/>
      <c r="L56" s="351"/>
      <c r="M56" s="351"/>
      <c r="N56" s="351"/>
      <c r="O56" s="351"/>
      <c r="P56" s="373"/>
      <c r="Q56" s="351"/>
      <c r="R56" s="351"/>
      <c r="S56" s="351"/>
      <c r="T56" s="351"/>
      <c r="U56" s="351"/>
      <c r="V56" s="351"/>
      <c r="W56" s="373"/>
      <c r="X56" s="351"/>
      <c r="Y56" s="351"/>
      <c r="Z56" s="351"/>
      <c r="AA56" s="351"/>
      <c r="AB56" s="353"/>
      <c r="AC56" s="351"/>
      <c r="AD56" s="351"/>
      <c r="AE56" s="351"/>
      <c r="AF56" s="351"/>
      <c r="AG56" s="351"/>
      <c r="AH56" s="351"/>
      <c r="AI56" s="351"/>
      <c r="AJ56" s="351"/>
      <c r="AK56" s="352"/>
      <c r="AL56" s="351"/>
      <c r="AM56" s="351"/>
      <c r="AN56" s="351"/>
      <c r="AO56" s="351"/>
      <c r="AP56" s="351"/>
      <c r="AQ56" s="351"/>
      <c r="AR56" s="351"/>
      <c r="AS56" s="354"/>
      <c r="AT56" s="351"/>
      <c r="AU56" s="351"/>
      <c r="AV56" s="351"/>
      <c r="AW56" s="351"/>
      <c r="AX56" s="351"/>
      <c r="AY56" s="351"/>
      <c r="AZ56" s="351"/>
      <c r="BA56" s="351"/>
    </row>
    <row r="57" spans="1:53" s="349" customFormat="1">
      <c r="A57" s="351"/>
      <c r="B57" s="351"/>
      <c r="C57" s="351"/>
      <c r="D57" s="351"/>
      <c r="E57" s="351"/>
      <c r="F57" s="351"/>
      <c r="G57" s="351"/>
      <c r="H57" s="351"/>
      <c r="I57" s="351"/>
      <c r="J57" s="351"/>
      <c r="K57" s="351"/>
      <c r="L57" s="351"/>
      <c r="M57" s="351"/>
      <c r="N57" s="351"/>
      <c r="O57" s="351"/>
      <c r="P57" s="373"/>
      <c r="Q57" s="351"/>
      <c r="R57" s="351"/>
      <c r="S57" s="351"/>
      <c r="T57" s="351"/>
      <c r="U57" s="351"/>
      <c r="V57" s="351"/>
      <c r="W57" s="373"/>
      <c r="X57" s="351"/>
      <c r="Y57" s="351"/>
      <c r="Z57" s="351"/>
      <c r="AA57" s="351"/>
      <c r="AB57" s="353"/>
      <c r="AC57" s="351"/>
      <c r="AD57" s="351"/>
      <c r="AE57" s="351"/>
      <c r="AF57" s="351"/>
      <c r="AG57" s="351"/>
      <c r="AH57" s="351"/>
      <c r="AI57" s="351"/>
      <c r="AJ57" s="351"/>
      <c r="AK57" s="352"/>
      <c r="AL57" s="351"/>
      <c r="AM57" s="351"/>
      <c r="AN57" s="351"/>
      <c r="AO57" s="351"/>
      <c r="AP57" s="351"/>
      <c r="AQ57" s="351"/>
      <c r="AR57" s="351"/>
      <c r="AS57" s="354"/>
      <c r="AT57" s="351"/>
      <c r="AU57" s="351"/>
      <c r="AV57" s="351"/>
      <c r="AW57" s="351"/>
      <c r="AX57" s="351"/>
      <c r="AY57" s="351"/>
      <c r="AZ57" s="351"/>
      <c r="BA57" s="351"/>
    </row>
    <row r="58" spans="1:53" s="349" customFormat="1">
      <c r="A58" s="351"/>
      <c r="B58" s="351"/>
      <c r="C58" s="351"/>
      <c r="D58" s="351"/>
      <c r="E58" s="351"/>
      <c r="F58" s="351"/>
      <c r="G58" s="351"/>
      <c r="H58" s="351"/>
      <c r="I58" s="351"/>
      <c r="J58" s="351"/>
      <c r="K58" s="351"/>
      <c r="L58" s="351"/>
      <c r="M58" s="351"/>
      <c r="N58" s="351"/>
      <c r="O58" s="351"/>
      <c r="P58" s="373"/>
      <c r="Q58" s="351"/>
      <c r="R58" s="351"/>
      <c r="S58" s="351"/>
      <c r="T58" s="351"/>
      <c r="U58" s="351"/>
      <c r="V58" s="351"/>
      <c r="W58" s="373"/>
      <c r="X58" s="351"/>
      <c r="Y58" s="351"/>
      <c r="Z58" s="351"/>
      <c r="AA58" s="351"/>
      <c r="AB58" s="353"/>
      <c r="AC58" s="351"/>
      <c r="AD58" s="351"/>
      <c r="AE58" s="351"/>
      <c r="AF58" s="351"/>
      <c r="AG58" s="351"/>
      <c r="AH58" s="351"/>
      <c r="AI58" s="351"/>
      <c r="AJ58" s="351"/>
      <c r="AK58" s="352"/>
      <c r="AL58" s="351"/>
      <c r="AM58" s="351"/>
      <c r="AN58" s="351"/>
      <c r="AO58" s="351"/>
      <c r="AP58" s="351"/>
      <c r="AQ58" s="351"/>
      <c r="AR58" s="351"/>
      <c r="AS58" s="354"/>
      <c r="AT58" s="351"/>
      <c r="AU58" s="351"/>
      <c r="AV58" s="351"/>
      <c r="AW58" s="351"/>
      <c r="AX58" s="351"/>
      <c r="AY58" s="351"/>
      <c r="AZ58" s="351"/>
      <c r="BA58" s="351"/>
    </row>
    <row r="59" spans="1:53" s="349" customFormat="1">
      <c r="A59" s="351"/>
      <c r="B59" s="351"/>
      <c r="C59" s="351"/>
      <c r="D59" s="351"/>
      <c r="E59" s="351"/>
      <c r="F59" s="351"/>
      <c r="G59" s="351"/>
      <c r="H59" s="351"/>
      <c r="I59" s="351"/>
      <c r="J59" s="351"/>
      <c r="K59" s="351"/>
      <c r="L59" s="351"/>
      <c r="M59" s="351"/>
      <c r="N59" s="351"/>
      <c r="O59" s="351"/>
      <c r="P59" s="373"/>
      <c r="Q59" s="351"/>
      <c r="R59" s="351"/>
      <c r="S59" s="351"/>
      <c r="T59" s="351"/>
      <c r="U59" s="351"/>
      <c r="V59" s="351"/>
      <c r="W59" s="373"/>
      <c r="X59" s="351"/>
      <c r="Y59" s="351"/>
      <c r="Z59" s="351"/>
      <c r="AA59" s="351"/>
      <c r="AB59" s="353"/>
      <c r="AC59" s="351"/>
      <c r="AD59" s="351"/>
      <c r="AE59" s="351"/>
      <c r="AF59" s="351"/>
      <c r="AG59" s="351"/>
      <c r="AH59" s="351"/>
      <c r="AI59" s="351"/>
      <c r="AJ59" s="351"/>
      <c r="AK59" s="352"/>
      <c r="AL59" s="351"/>
      <c r="AM59" s="351"/>
      <c r="AN59" s="351"/>
      <c r="AO59" s="351"/>
      <c r="AP59" s="351"/>
      <c r="AQ59" s="351"/>
      <c r="AR59" s="351"/>
      <c r="AS59" s="354"/>
      <c r="AT59" s="351"/>
      <c r="AU59" s="351"/>
      <c r="AV59" s="351"/>
      <c r="AW59" s="351"/>
      <c r="AX59" s="351"/>
      <c r="AY59" s="351"/>
      <c r="AZ59" s="351"/>
      <c r="BA59" s="351"/>
    </row>
    <row r="60" spans="1:53" s="349" customFormat="1">
      <c r="A60" s="351"/>
      <c r="B60" s="351"/>
      <c r="C60" s="351"/>
      <c r="D60" s="351"/>
      <c r="E60" s="351"/>
      <c r="F60" s="351"/>
      <c r="G60" s="351"/>
      <c r="H60" s="351"/>
      <c r="I60" s="351"/>
      <c r="J60" s="351"/>
      <c r="K60" s="351"/>
      <c r="L60" s="351"/>
      <c r="M60" s="351"/>
      <c r="N60" s="351"/>
      <c r="O60" s="351"/>
      <c r="P60" s="373"/>
      <c r="Q60" s="351"/>
      <c r="R60" s="351"/>
      <c r="S60" s="351"/>
      <c r="T60" s="351"/>
      <c r="U60" s="351"/>
      <c r="V60" s="351"/>
      <c r="W60" s="373"/>
      <c r="X60" s="351"/>
      <c r="Y60" s="351"/>
      <c r="Z60" s="351"/>
      <c r="AA60" s="351"/>
      <c r="AB60" s="353"/>
      <c r="AC60" s="351"/>
      <c r="AD60" s="351"/>
      <c r="AE60" s="351"/>
      <c r="AF60" s="351"/>
      <c r="AG60" s="351"/>
      <c r="AH60" s="351"/>
      <c r="AI60" s="351"/>
      <c r="AJ60" s="351"/>
      <c r="AK60" s="352"/>
      <c r="AL60" s="351"/>
      <c r="AM60" s="351"/>
      <c r="AN60" s="351"/>
      <c r="AO60" s="351"/>
      <c r="AP60" s="351"/>
      <c r="AQ60" s="351"/>
      <c r="AR60" s="351"/>
      <c r="AS60" s="354"/>
      <c r="AT60" s="351"/>
      <c r="AU60" s="351"/>
      <c r="AV60" s="351"/>
      <c r="AW60" s="351"/>
      <c r="AX60" s="351"/>
      <c r="AY60" s="351"/>
      <c r="AZ60" s="351"/>
      <c r="BA60" s="351"/>
    </row>
    <row r="61" spans="1:53" s="349" customFormat="1">
      <c r="A61" s="351"/>
      <c r="B61" s="351"/>
      <c r="C61" s="351"/>
      <c r="D61" s="351"/>
      <c r="E61" s="351"/>
      <c r="F61" s="351"/>
      <c r="G61" s="351"/>
      <c r="H61" s="351"/>
      <c r="I61" s="351"/>
      <c r="J61" s="351"/>
      <c r="K61" s="351"/>
      <c r="L61" s="351"/>
      <c r="M61" s="351"/>
      <c r="N61" s="351"/>
      <c r="O61" s="351"/>
      <c r="P61" s="373"/>
      <c r="Q61" s="351"/>
      <c r="R61" s="351"/>
      <c r="S61" s="351"/>
      <c r="T61" s="351"/>
      <c r="U61" s="351"/>
      <c r="V61" s="351"/>
      <c r="W61" s="373"/>
      <c r="X61" s="351"/>
      <c r="Y61" s="351"/>
      <c r="Z61" s="351"/>
      <c r="AA61" s="351"/>
      <c r="AB61" s="353"/>
      <c r="AC61" s="351"/>
      <c r="AD61" s="351"/>
      <c r="AE61" s="351"/>
      <c r="AF61" s="351"/>
      <c r="AG61" s="351"/>
      <c r="AH61" s="351"/>
      <c r="AI61" s="351"/>
      <c r="AJ61" s="351"/>
      <c r="AK61" s="352"/>
      <c r="AL61" s="351"/>
      <c r="AM61" s="351"/>
      <c r="AN61" s="351"/>
      <c r="AO61" s="351"/>
      <c r="AP61" s="351"/>
      <c r="AQ61" s="351"/>
      <c r="AR61" s="351"/>
      <c r="AS61" s="354"/>
      <c r="AT61" s="351"/>
      <c r="AU61" s="351"/>
      <c r="AV61" s="351"/>
      <c r="AW61" s="351"/>
      <c r="AX61" s="351"/>
      <c r="AY61" s="351"/>
      <c r="AZ61" s="351"/>
      <c r="BA61" s="351"/>
    </row>
    <row r="62" spans="1:53" s="349" customFormat="1">
      <c r="A62" s="351"/>
      <c r="B62" s="351"/>
      <c r="C62" s="351"/>
      <c r="D62" s="351"/>
      <c r="E62" s="351"/>
      <c r="F62" s="351"/>
      <c r="G62" s="351"/>
      <c r="H62" s="351"/>
      <c r="I62" s="351"/>
      <c r="J62" s="351"/>
      <c r="K62" s="351"/>
      <c r="L62" s="351"/>
      <c r="M62" s="351"/>
      <c r="N62" s="351"/>
      <c r="O62" s="351"/>
      <c r="P62" s="373"/>
      <c r="Q62" s="351"/>
      <c r="R62" s="351"/>
      <c r="S62" s="351"/>
      <c r="T62" s="351"/>
      <c r="U62" s="351"/>
      <c r="V62" s="351"/>
      <c r="W62" s="373"/>
      <c r="X62" s="351"/>
      <c r="Y62" s="351"/>
      <c r="Z62" s="351"/>
      <c r="AA62" s="351"/>
      <c r="AB62" s="353"/>
      <c r="AC62" s="351"/>
      <c r="AD62" s="351"/>
      <c r="AE62" s="351"/>
      <c r="AF62" s="351"/>
      <c r="AG62" s="351"/>
      <c r="AH62" s="351"/>
      <c r="AI62" s="351"/>
      <c r="AJ62" s="351"/>
      <c r="AK62" s="352"/>
      <c r="AL62" s="351"/>
      <c r="AM62" s="351"/>
      <c r="AN62" s="351"/>
      <c r="AO62" s="351"/>
      <c r="AP62" s="351"/>
      <c r="AQ62" s="351"/>
      <c r="AR62" s="351"/>
      <c r="AS62" s="354"/>
      <c r="AT62" s="351"/>
      <c r="AU62" s="351"/>
      <c r="AV62" s="351"/>
      <c r="AW62" s="351"/>
      <c r="AX62" s="351"/>
      <c r="AY62" s="351"/>
      <c r="AZ62" s="351"/>
      <c r="BA62" s="351"/>
    </row>
    <row r="63" spans="1:53" s="349" customFormat="1">
      <c r="A63" s="351"/>
      <c r="B63" s="351"/>
      <c r="C63" s="351"/>
      <c r="D63" s="351"/>
      <c r="E63" s="351"/>
      <c r="F63" s="351"/>
      <c r="G63" s="351"/>
      <c r="H63" s="351"/>
      <c r="I63" s="351"/>
      <c r="J63" s="351"/>
      <c r="K63" s="351"/>
      <c r="L63" s="351"/>
      <c r="M63" s="351"/>
      <c r="N63" s="351"/>
      <c r="O63" s="351"/>
      <c r="P63" s="373"/>
      <c r="Q63" s="351"/>
      <c r="R63" s="351"/>
      <c r="S63" s="351"/>
      <c r="T63" s="351"/>
      <c r="U63" s="351"/>
      <c r="V63" s="351"/>
      <c r="W63" s="373"/>
      <c r="X63" s="351"/>
      <c r="Y63" s="351"/>
      <c r="Z63" s="351"/>
      <c r="AA63" s="351"/>
      <c r="AB63" s="353"/>
      <c r="AC63" s="351"/>
      <c r="AD63" s="351"/>
      <c r="AE63" s="351"/>
      <c r="AF63" s="351"/>
      <c r="AG63" s="351"/>
      <c r="AH63" s="351"/>
      <c r="AI63" s="351"/>
      <c r="AJ63" s="351"/>
      <c r="AK63" s="352"/>
      <c r="AL63" s="351"/>
      <c r="AM63" s="351"/>
      <c r="AN63" s="351"/>
      <c r="AO63" s="351"/>
      <c r="AP63" s="351"/>
      <c r="AQ63" s="351"/>
      <c r="AR63" s="351"/>
      <c r="AS63" s="354"/>
      <c r="AT63" s="351"/>
      <c r="AU63" s="351"/>
      <c r="AV63" s="351"/>
      <c r="AW63" s="351"/>
      <c r="AX63" s="351"/>
      <c r="AY63" s="351"/>
      <c r="AZ63" s="351"/>
      <c r="BA63" s="351"/>
    </row>
    <row r="64" spans="1:53" s="349" customFormat="1">
      <c r="A64" s="351"/>
      <c r="B64" s="351"/>
      <c r="C64" s="351"/>
      <c r="D64" s="351"/>
      <c r="E64" s="351"/>
      <c r="F64" s="351"/>
      <c r="G64" s="351"/>
      <c r="H64" s="351"/>
      <c r="I64" s="351"/>
      <c r="J64" s="351"/>
      <c r="K64" s="351"/>
      <c r="L64" s="351"/>
      <c r="M64" s="351"/>
      <c r="N64" s="351"/>
      <c r="O64" s="351"/>
      <c r="P64" s="373"/>
      <c r="Q64" s="351"/>
      <c r="R64" s="351"/>
      <c r="S64" s="351"/>
      <c r="T64" s="351"/>
      <c r="U64" s="351"/>
      <c r="V64" s="351"/>
      <c r="W64" s="373"/>
      <c r="X64" s="351"/>
      <c r="Y64" s="351"/>
      <c r="Z64" s="351"/>
      <c r="AA64" s="351"/>
      <c r="AB64" s="353"/>
      <c r="AC64" s="351"/>
      <c r="AD64" s="351"/>
      <c r="AE64" s="351"/>
      <c r="AF64" s="351"/>
      <c r="AG64" s="351"/>
      <c r="AH64" s="351"/>
      <c r="AI64" s="351"/>
      <c r="AJ64" s="351"/>
      <c r="AK64" s="352"/>
      <c r="AL64" s="351"/>
      <c r="AM64" s="351"/>
      <c r="AN64" s="351"/>
      <c r="AO64" s="351"/>
      <c r="AP64" s="351"/>
      <c r="AQ64" s="351"/>
      <c r="AR64" s="351"/>
      <c r="AS64" s="354"/>
      <c r="AT64" s="351"/>
      <c r="AU64" s="351"/>
      <c r="AV64" s="351"/>
      <c r="AW64" s="351"/>
      <c r="AX64" s="351"/>
      <c r="AY64" s="351"/>
      <c r="AZ64" s="351"/>
      <c r="BA64" s="351"/>
    </row>
    <row r="65" spans="1:53" s="349" customFormat="1">
      <c r="A65" s="351"/>
      <c r="B65" s="351"/>
      <c r="C65" s="351"/>
      <c r="D65" s="351"/>
      <c r="E65" s="351"/>
      <c r="F65" s="351"/>
      <c r="G65" s="351"/>
      <c r="H65" s="351"/>
      <c r="I65" s="351"/>
      <c r="J65" s="351"/>
      <c r="K65" s="351"/>
      <c r="L65" s="351"/>
      <c r="M65" s="351"/>
      <c r="N65" s="351"/>
      <c r="O65" s="351"/>
      <c r="P65" s="373"/>
      <c r="Q65" s="351"/>
      <c r="R65" s="351"/>
      <c r="S65" s="351"/>
      <c r="T65" s="351"/>
      <c r="U65" s="351"/>
      <c r="V65" s="351"/>
      <c r="W65" s="373"/>
      <c r="X65" s="351"/>
      <c r="Y65" s="351"/>
      <c r="Z65" s="351"/>
      <c r="AA65" s="351"/>
      <c r="AB65" s="353"/>
      <c r="AC65" s="351"/>
      <c r="AD65" s="351"/>
      <c r="AE65" s="351"/>
      <c r="AF65" s="351"/>
      <c r="AG65" s="351"/>
      <c r="AH65" s="351"/>
      <c r="AI65" s="351"/>
      <c r="AJ65" s="351"/>
      <c r="AK65" s="352"/>
      <c r="AL65" s="351"/>
      <c r="AM65" s="351"/>
      <c r="AN65" s="351"/>
      <c r="AO65" s="351"/>
      <c r="AP65" s="351"/>
      <c r="AQ65" s="351"/>
      <c r="AR65" s="351"/>
      <c r="AS65" s="354"/>
      <c r="AT65" s="351"/>
      <c r="AU65" s="351"/>
      <c r="AV65" s="351"/>
      <c r="AW65" s="351"/>
      <c r="AX65" s="351"/>
      <c r="AY65" s="351"/>
      <c r="AZ65" s="351"/>
      <c r="BA65" s="351"/>
    </row>
    <row r="66" spans="1:53" s="349" customFormat="1">
      <c r="A66" s="351"/>
      <c r="B66" s="351"/>
      <c r="C66" s="351"/>
      <c r="D66" s="351"/>
      <c r="E66" s="351"/>
      <c r="F66" s="351"/>
      <c r="G66" s="351"/>
      <c r="H66" s="351"/>
      <c r="I66" s="351"/>
      <c r="J66" s="351"/>
      <c r="K66" s="351"/>
      <c r="L66" s="351"/>
      <c r="M66" s="351"/>
      <c r="N66" s="351"/>
      <c r="O66" s="351"/>
      <c r="P66" s="373"/>
      <c r="Q66" s="351"/>
      <c r="R66" s="351"/>
      <c r="S66" s="351"/>
      <c r="T66" s="351"/>
      <c r="U66" s="351"/>
      <c r="V66" s="351"/>
      <c r="W66" s="373"/>
      <c r="X66" s="351"/>
      <c r="Y66" s="351"/>
      <c r="Z66" s="351"/>
      <c r="AA66" s="351"/>
      <c r="AB66" s="353"/>
      <c r="AC66" s="351"/>
      <c r="AD66" s="351"/>
      <c r="AE66" s="351"/>
      <c r="AF66" s="351"/>
      <c r="AG66" s="351"/>
      <c r="AH66" s="351"/>
      <c r="AI66" s="351"/>
      <c r="AJ66" s="351"/>
      <c r="AK66" s="352"/>
      <c r="AL66" s="351"/>
      <c r="AM66" s="351"/>
      <c r="AN66" s="351"/>
      <c r="AO66" s="351"/>
      <c r="AP66" s="351"/>
      <c r="AQ66" s="351"/>
      <c r="AR66" s="351"/>
      <c r="AS66" s="354"/>
      <c r="AT66" s="351"/>
      <c r="AU66" s="351"/>
      <c r="AV66" s="351"/>
      <c r="AW66" s="351"/>
      <c r="AX66" s="351"/>
      <c r="AY66" s="351"/>
      <c r="AZ66" s="351"/>
      <c r="BA66" s="351"/>
    </row>
    <row r="67" spans="1:53" s="349" customFormat="1">
      <c r="A67" s="351"/>
      <c r="B67" s="351"/>
      <c r="C67" s="351"/>
      <c r="D67" s="351"/>
      <c r="E67" s="351"/>
      <c r="F67" s="351"/>
      <c r="G67" s="351"/>
      <c r="H67" s="351"/>
      <c r="I67" s="351"/>
      <c r="J67" s="351"/>
      <c r="K67" s="351"/>
      <c r="L67" s="351"/>
      <c r="M67" s="351"/>
      <c r="N67" s="351"/>
      <c r="O67" s="351"/>
      <c r="P67" s="373"/>
      <c r="Q67" s="351"/>
      <c r="R67" s="351"/>
      <c r="S67" s="351"/>
      <c r="T67" s="351"/>
      <c r="U67" s="351"/>
      <c r="V67" s="351"/>
      <c r="W67" s="373"/>
      <c r="X67" s="351"/>
      <c r="Y67" s="351"/>
      <c r="Z67" s="351"/>
      <c r="AA67" s="351"/>
      <c r="AB67" s="353"/>
      <c r="AC67" s="351"/>
      <c r="AD67" s="351"/>
      <c r="AE67" s="351"/>
      <c r="AF67" s="351"/>
      <c r="AG67" s="351"/>
      <c r="AH67" s="351"/>
      <c r="AI67" s="351"/>
      <c r="AJ67" s="351"/>
      <c r="AK67" s="352"/>
      <c r="AL67" s="351"/>
      <c r="AM67" s="351"/>
      <c r="AN67" s="351"/>
      <c r="AO67" s="351"/>
      <c r="AP67" s="351"/>
      <c r="AQ67" s="351"/>
      <c r="AR67" s="351"/>
      <c r="AS67" s="354"/>
      <c r="AT67" s="351"/>
      <c r="AU67" s="351"/>
      <c r="AV67" s="351"/>
      <c r="AW67" s="351"/>
      <c r="AX67" s="351"/>
      <c r="AY67" s="351"/>
      <c r="AZ67" s="351"/>
      <c r="BA67" s="351"/>
    </row>
    <row r="68" spans="1:53" s="349" customFormat="1">
      <c r="A68" s="351"/>
      <c r="B68" s="351"/>
      <c r="C68" s="351"/>
      <c r="D68" s="351"/>
      <c r="E68" s="351"/>
      <c r="F68" s="351"/>
      <c r="G68" s="351"/>
      <c r="H68" s="351"/>
      <c r="I68" s="351"/>
      <c r="J68" s="351"/>
      <c r="K68" s="351"/>
      <c r="L68" s="351"/>
      <c r="M68" s="351"/>
      <c r="N68" s="351"/>
      <c r="O68" s="351"/>
      <c r="P68" s="373"/>
      <c r="Q68" s="351"/>
      <c r="R68" s="351"/>
      <c r="S68" s="351"/>
      <c r="T68" s="351"/>
      <c r="U68" s="351"/>
      <c r="V68" s="351"/>
      <c r="W68" s="373"/>
      <c r="X68" s="351"/>
      <c r="Y68" s="351"/>
      <c r="Z68" s="351"/>
      <c r="AA68" s="351"/>
      <c r="AB68" s="353"/>
      <c r="AC68" s="351"/>
      <c r="AD68" s="351"/>
      <c r="AE68" s="351"/>
      <c r="AF68" s="351"/>
      <c r="AG68" s="351"/>
      <c r="AH68" s="351"/>
      <c r="AI68" s="351"/>
      <c r="AJ68" s="351"/>
      <c r="AK68" s="352"/>
      <c r="AL68" s="351"/>
      <c r="AM68" s="351"/>
      <c r="AN68" s="351"/>
      <c r="AO68" s="351"/>
      <c r="AP68" s="351"/>
      <c r="AQ68" s="351"/>
      <c r="AR68" s="351"/>
      <c r="AS68" s="354"/>
      <c r="AT68" s="351"/>
      <c r="AU68" s="351"/>
      <c r="AV68" s="351"/>
      <c r="AW68" s="351"/>
      <c r="AX68" s="351"/>
      <c r="AY68" s="351"/>
      <c r="AZ68" s="351"/>
      <c r="BA68" s="351"/>
    </row>
    <row r="69" spans="1:53" s="349" customFormat="1">
      <c r="A69" s="351"/>
      <c r="B69" s="351"/>
      <c r="C69" s="351"/>
      <c r="D69" s="351"/>
      <c r="E69" s="351"/>
      <c r="F69" s="351"/>
      <c r="G69" s="351"/>
      <c r="H69" s="351"/>
      <c r="I69" s="351"/>
      <c r="J69" s="351"/>
      <c r="K69" s="351"/>
      <c r="L69" s="351"/>
      <c r="M69" s="351"/>
      <c r="N69" s="351"/>
      <c r="O69" s="351"/>
      <c r="P69" s="373"/>
      <c r="Q69" s="351"/>
      <c r="R69" s="351"/>
      <c r="S69" s="351"/>
      <c r="T69" s="351"/>
      <c r="U69" s="351"/>
      <c r="V69" s="351"/>
      <c r="W69" s="373"/>
      <c r="X69" s="351"/>
      <c r="Y69" s="351"/>
      <c r="Z69" s="351"/>
      <c r="AA69" s="351"/>
      <c r="AB69" s="353"/>
      <c r="AC69" s="351"/>
      <c r="AD69" s="351"/>
      <c r="AE69" s="351"/>
      <c r="AF69" s="351"/>
      <c r="AG69" s="351"/>
      <c r="AH69" s="351"/>
      <c r="AI69" s="351"/>
      <c r="AJ69" s="351"/>
      <c r="AK69" s="352"/>
      <c r="AL69" s="351"/>
      <c r="AM69" s="351"/>
      <c r="AN69" s="351"/>
      <c r="AO69" s="351"/>
      <c r="AP69" s="351"/>
      <c r="AQ69" s="351"/>
      <c r="AR69" s="351"/>
      <c r="AS69" s="354"/>
      <c r="AT69" s="351"/>
      <c r="AU69" s="351"/>
      <c r="AV69" s="351"/>
      <c r="AW69" s="351"/>
      <c r="AX69" s="351"/>
      <c r="AY69" s="351"/>
      <c r="AZ69" s="351"/>
      <c r="BA69" s="351"/>
    </row>
    <row r="70" spans="1:53" s="349" customFormat="1">
      <c r="A70" s="351"/>
      <c r="B70" s="351"/>
      <c r="C70" s="351"/>
      <c r="D70" s="351"/>
      <c r="E70" s="351"/>
      <c r="F70" s="351"/>
      <c r="G70" s="351"/>
      <c r="H70" s="351"/>
      <c r="I70" s="351"/>
      <c r="J70" s="351"/>
      <c r="K70" s="351"/>
      <c r="L70" s="351"/>
      <c r="M70" s="351"/>
      <c r="N70" s="351"/>
      <c r="O70" s="351"/>
      <c r="P70" s="373"/>
      <c r="Q70" s="351"/>
      <c r="R70" s="351"/>
      <c r="S70" s="351"/>
      <c r="T70" s="351"/>
      <c r="U70" s="351"/>
      <c r="V70" s="351"/>
      <c r="W70" s="373"/>
      <c r="X70" s="351"/>
      <c r="Y70" s="351"/>
      <c r="Z70" s="351"/>
      <c r="AA70" s="351"/>
      <c r="AB70" s="353"/>
      <c r="AC70" s="351"/>
      <c r="AD70" s="351"/>
      <c r="AE70" s="351"/>
      <c r="AF70" s="351"/>
      <c r="AG70" s="351"/>
      <c r="AH70" s="351"/>
      <c r="AI70" s="351"/>
      <c r="AJ70" s="351"/>
      <c r="AK70" s="352"/>
      <c r="AL70" s="351"/>
      <c r="AM70" s="351"/>
      <c r="AN70" s="351"/>
      <c r="AO70" s="351"/>
      <c r="AP70" s="351"/>
      <c r="AQ70" s="351"/>
      <c r="AR70" s="351"/>
      <c r="AS70" s="354"/>
      <c r="AT70" s="351"/>
      <c r="AU70" s="351"/>
      <c r="AV70" s="351"/>
      <c r="AW70" s="351"/>
      <c r="AX70" s="351"/>
      <c r="AY70" s="351"/>
      <c r="AZ70" s="351"/>
      <c r="BA70" s="351"/>
    </row>
    <row r="71" spans="1:53" s="349" customFormat="1">
      <c r="A71" s="351"/>
      <c r="B71" s="351"/>
      <c r="C71" s="351"/>
      <c r="D71" s="351"/>
      <c r="E71" s="351"/>
      <c r="F71" s="351"/>
      <c r="G71" s="351"/>
      <c r="H71" s="351"/>
      <c r="I71" s="351"/>
      <c r="J71" s="351"/>
      <c r="K71" s="351"/>
      <c r="L71" s="351"/>
      <c r="M71" s="351"/>
      <c r="N71" s="351"/>
      <c r="O71" s="351"/>
      <c r="P71" s="373"/>
      <c r="Q71" s="351"/>
      <c r="R71" s="351"/>
      <c r="S71" s="351"/>
      <c r="T71" s="351"/>
      <c r="U71" s="351"/>
      <c r="V71" s="351"/>
      <c r="W71" s="373"/>
      <c r="X71" s="351"/>
      <c r="Y71" s="351"/>
      <c r="Z71" s="351"/>
      <c r="AA71" s="351"/>
      <c r="AB71" s="353"/>
      <c r="AC71" s="351"/>
      <c r="AD71" s="351"/>
      <c r="AE71" s="351"/>
      <c r="AF71" s="351"/>
      <c r="AG71" s="351"/>
      <c r="AH71" s="351"/>
      <c r="AI71" s="351"/>
      <c r="AJ71" s="351"/>
      <c r="AK71" s="352"/>
      <c r="AL71" s="351"/>
      <c r="AM71" s="351"/>
      <c r="AN71" s="351"/>
      <c r="AO71" s="351"/>
      <c r="AP71" s="351"/>
      <c r="AQ71" s="351"/>
      <c r="AR71" s="351"/>
      <c r="AS71" s="354"/>
      <c r="AT71" s="351"/>
      <c r="AU71" s="351"/>
      <c r="AV71" s="351"/>
      <c r="AW71" s="351"/>
      <c r="AX71" s="351"/>
      <c r="AY71" s="351"/>
      <c r="AZ71" s="351"/>
      <c r="BA71" s="351"/>
    </row>
    <row r="72" spans="1:53" s="349" customFormat="1">
      <c r="A72" s="351"/>
      <c r="B72" s="351"/>
      <c r="C72" s="351"/>
      <c r="D72" s="351"/>
      <c r="E72" s="351"/>
      <c r="F72" s="351"/>
      <c r="G72" s="351"/>
      <c r="H72" s="351"/>
      <c r="I72" s="351"/>
      <c r="J72" s="351"/>
      <c r="K72" s="351"/>
      <c r="L72" s="351"/>
      <c r="M72" s="351"/>
      <c r="N72" s="351"/>
      <c r="O72" s="351"/>
      <c r="P72" s="373"/>
      <c r="Q72" s="351"/>
      <c r="R72" s="351"/>
      <c r="S72" s="351"/>
      <c r="T72" s="351"/>
      <c r="U72" s="351"/>
      <c r="V72" s="351"/>
      <c r="W72" s="373"/>
      <c r="X72" s="351"/>
      <c r="Y72" s="351"/>
      <c r="Z72" s="351"/>
      <c r="AA72" s="351"/>
      <c r="AB72" s="353"/>
      <c r="AC72" s="351"/>
      <c r="AD72" s="351"/>
      <c r="AE72" s="351"/>
      <c r="AF72" s="351"/>
      <c r="AG72" s="351"/>
      <c r="AH72" s="351"/>
      <c r="AI72" s="351"/>
      <c r="AJ72" s="351"/>
      <c r="AK72" s="352"/>
      <c r="AL72" s="351"/>
      <c r="AM72" s="351"/>
      <c r="AN72" s="351"/>
      <c r="AO72" s="351"/>
      <c r="AP72" s="351"/>
      <c r="AQ72" s="351"/>
      <c r="AR72" s="351"/>
      <c r="AS72" s="354"/>
      <c r="AT72" s="351"/>
      <c r="AU72" s="351"/>
      <c r="AV72" s="351"/>
      <c r="AW72" s="351"/>
      <c r="AX72" s="351"/>
      <c r="AY72" s="351"/>
      <c r="AZ72" s="351"/>
      <c r="BA72" s="351"/>
    </row>
    <row r="73" spans="1:53" s="349" customFormat="1">
      <c r="A73" s="351"/>
      <c r="B73" s="351"/>
      <c r="C73" s="351"/>
      <c r="D73" s="351"/>
      <c r="E73" s="351"/>
      <c r="F73" s="351"/>
      <c r="G73" s="351"/>
      <c r="H73" s="351"/>
      <c r="I73" s="351"/>
      <c r="J73" s="351"/>
      <c r="K73" s="351"/>
      <c r="L73" s="351"/>
      <c r="M73" s="351"/>
      <c r="N73" s="351"/>
      <c r="O73" s="351"/>
      <c r="P73" s="373"/>
      <c r="Q73" s="351"/>
      <c r="R73" s="351"/>
      <c r="S73" s="351"/>
      <c r="T73" s="351"/>
      <c r="U73" s="351"/>
      <c r="V73" s="351"/>
      <c r="W73" s="373"/>
      <c r="X73" s="351"/>
      <c r="Y73" s="351"/>
      <c r="Z73" s="351"/>
      <c r="AA73" s="351"/>
      <c r="AB73" s="353"/>
      <c r="AC73" s="351"/>
      <c r="AD73" s="351"/>
      <c r="AE73" s="351"/>
      <c r="AF73" s="351"/>
      <c r="AG73" s="351"/>
      <c r="AH73" s="351"/>
      <c r="AI73" s="351"/>
      <c r="AJ73" s="351"/>
      <c r="AK73" s="352"/>
      <c r="AL73" s="351"/>
      <c r="AM73" s="351"/>
      <c r="AN73" s="351"/>
      <c r="AO73" s="351"/>
      <c r="AP73" s="351"/>
      <c r="AQ73" s="351"/>
      <c r="AR73" s="351"/>
      <c r="AS73" s="354"/>
      <c r="AT73" s="351"/>
      <c r="AU73" s="351"/>
      <c r="AV73" s="351"/>
      <c r="AW73" s="351"/>
      <c r="AX73" s="351"/>
      <c r="AY73" s="351"/>
      <c r="AZ73" s="351"/>
      <c r="BA73" s="351"/>
    </row>
    <row r="74" spans="1:53" s="349" customFormat="1">
      <c r="A74" s="351"/>
      <c r="B74" s="351"/>
      <c r="C74" s="351"/>
      <c r="D74" s="351"/>
      <c r="E74" s="351"/>
      <c r="F74" s="351"/>
      <c r="G74" s="351"/>
      <c r="H74" s="351"/>
      <c r="I74" s="351"/>
      <c r="J74" s="351"/>
      <c r="K74" s="351"/>
      <c r="L74" s="351"/>
      <c r="M74" s="351"/>
      <c r="N74" s="351"/>
      <c r="O74" s="351"/>
      <c r="P74" s="373"/>
      <c r="Q74" s="351"/>
      <c r="R74" s="351"/>
      <c r="S74" s="351"/>
      <c r="T74" s="351"/>
      <c r="U74" s="351"/>
      <c r="V74" s="351"/>
      <c r="W74" s="373"/>
      <c r="X74" s="351"/>
      <c r="Y74" s="351"/>
      <c r="Z74" s="351"/>
      <c r="AA74" s="351"/>
      <c r="AB74" s="353"/>
      <c r="AC74" s="351"/>
      <c r="AD74" s="351"/>
      <c r="AE74" s="351"/>
      <c r="AF74" s="351"/>
      <c r="AG74" s="351"/>
      <c r="AH74" s="351"/>
      <c r="AI74" s="351"/>
      <c r="AJ74" s="351"/>
      <c r="AK74" s="352"/>
      <c r="AL74" s="351"/>
      <c r="AM74" s="351"/>
      <c r="AN74" s="351"/>
      <c r="AO74" s="351"/>
      <c r="AP74" s="351"/>
      <c r="AQ74" s="351"/>
      <c r="AR74" s="351"/>
      <c r="AS74" s="354"/>
      <c r="AT74" s="351"/>
      <c r="AU74" s="351"/>
      <c r="AV74" s="351"/>
      <c r="AW74" s="351"/>
      <c r="AX74" s="351"/>
      <c r="AY74" s="351"/>
      <c r="AZ74" s="351"/>
      <c r="BA74" s="351"/>
    </row>
    <row r="75" spans="1:53" s="349" customFormat="1">
      <c r="A75" s="351"/>
      <c r="B75" s="351"/>
      <c r="C75" s="351"/>
      <c r="D75" s="351"/>
      <c r="E75" s="351"/>
      <c r="F75" s="351"/>
      <c r="G75" s="351"/>
      <c r="H75" s="351"/>
      <c r="I75" s="351"/>
      <c r="J75" s="351"/>
      <c r="K75" s="351"/>
      <c r="L75" s="351"/>
      <c r="M75" s="351"/>
      <c r="N75" s="351"/>
      <c r="O75" s="351"/>
      <c r="P75" s="373"/>
      <c r="Q75" s="351"/>
      <c r="R75" s="351"/>
      <c r="S75" s="351"/>
      <c r="T75" s="351"/>
      <c r="U75" s="351"/>
      <c r="V75" s="351"/>
      <c r="W75" s="373"/>
      <c r="X75" s="351"/>
      <c r="Y75" s="351"/>
      <c r="Z75" s="351"/>
      <c r="AA75" s="351"/>
      <c r="AB75" s="353"/>
      <c r="AC75" s="351"/>
      <c r="AD75" s="351"/>
      <c r="AE75" s="351"/>
      <c r="AF75" s="351"/>
      <c r="AG75" s="351"/>
      <c r="AH75" s="351"/>
      <c r="AI75" s="351"/>
      <c r="AJ75" s="351"/>
      <c r="AK75" s="352"/>
      <c r="AL75" s="351"/>
      <c r="AM75" s="351"/>
      <c r="AN75" s="351"/>
      <c r="AO75" s="351"/>
      <c r="AP75" s="351"/>
      <c r="AQ75" s="351"/>
      <c r="AR75" s="351"/>
      <c r="AS75" s="354"/>
      <c r="AT75" s="351"/>
      <c r="AU75" s="351"/>
      <c r="AV75" s="351"/>
      <c r="AW75" s="351"/>
      <c r="AX75" s="351"/>
      <c r="AY75" s="351"/>
      <c r="AZ75" s="351"/>
      <c r="BA75" s="351"/>
    </row>
    <row r="76" spans="1:53" s="349" customFormat="1">
      <c r="A76" s="351"/>
      <c r="B76" s="351"/>
      <c r="C76" s="351"/>
      <c r="D76" s="351"/>
      <c r="E76" s="351"/>
      <c r="F76" s="351"/>
      <c r="G76" s="351"/>
      <c r="H76" s="351"/>
      <c r="I76" s="351"/>
      <c r="J76" s="351"/>
      <c r="K76" s="351"/>
      <c r="L76" s="351"/>
      <c r="M76" s="351"/>
      <c r="N76" s="351"/>
      <c r="O76" s="351"/>
      <c r="P76" s="373"/>
      <c r="Q76" s="351"/>
      <c r="R76" s="351"/>
      <c r="S76" s="351"/>
      <c r="T76" s="351"/>
      <c r="U76" s="351"/>
      <c r="V76" s="351"/>
      <c r="W76" s="373"/>
      <c r="X76" s="351"/>
      <c r="Y76" s="351"/>
      <c r="Z76" s="351"/>
      <c r="AA76" s="351"/>
      <c r="AB76" s="353"/>
      <c r="AC76" s="351"/>
      <c r="AD76" s="351"/>
      <c r="AE76" s="351"/>
      <c r="AF76" s="351"/>
      <c r="AG76" s="351"/>
      <c r="AH76" s="351"/>
      <c r="AI76" s="351"/>
      <c r="AJ76" s="351"/>
      <c r="AK76" s="352"/>
      <c r="AL76" s="351"/>
      <c r="AM76" s="351"/>
      <c r="AN76" s="351"/>
      <c r="AO76" s="351"/>
      <c r="AP76" s="351"/>
      <c r="AQ76" s="351"/>
      <c r="AR76" s="351"/>
      <c r="AS76" s="354"/>
      <c r="AT76" s="351"/>
      <c r="AU76" s="351"/>
      <c r="AV76" s="351"/>
      <c r="AW76" s="351"/>
      <c r="AX76" s="351"/>
      <c r="AY76" s="351"/>
      <c r="AZ76" s="351"/>
      <c r="BA76" s="351"/>
    </row>
    <row r="77" spans="1:53" s="349" customFormat="1">
      <c r="A77" s="351"/>
      <c r="B77" s="351"/>
      <c r="C77" s="351"/>
      <c r="D77" s="351"/>
      <c r="E77" s="351"/>
      <c r="F77" s="351"/>
      <c r="G77" s="351"/>
      <c r="H77" s="351"/>
      <c r="I77" s="351"/>
      <c r="J77" s="351"/>
      <c r="K77" s="351"/>
      <c r="L77" s="351"/>
      <c r="M77" s="351"/>
      <c r="N77" s="351"/>
      <c r="O77" s="351"/>
      <c r="P77" s="373"/>
      <c r="Q77" s="351"/>
      <c r="R77" s="351"/>
      <c r="S77" s="351"/>
      <c r="T77" s="351"/>
      <c r="U77" s="351"/>
      <c r="V77" s="351"/>
      <c r="W77" s="373"/>
      <c r="X77" s="351"/>
      <c r="Y77" s="351"/>
      <c r="Z77" s="351"/>
      <c r="AA77" s="351"/>
      <c r="AB77" s="353"/>
      <c r="AC77" s="351"/>
      <c r="AD77" s="351"/>
      <c r="AE77" s="351"/>
      <c r="AF77" s="351"/>
      <c r="AG77" s="351"/>
      <c r="AH77" s="351"/>
      <c r="AI77" s="351"/>
      <c r="AJ77" s="351"/>
      <c r="AK77" s="352"/>
      <c r="AL77" s="351"/>
      <c r="AM77" s="351"/>
      <c r="AN77" s="351"/>
      <c r="AO77" s="351"/>
      <c r="AP77" s="351"/>
      <c r="AQ77" s="351"/>
      <c r="AR77" s="351"/>
      <c r="AS77" s="354"/>
      <c r="AT77" s="351"/>
      <c r="AU77" s="351"/>
      <c r="AV77" s="351"/>
      <c r="AW77" s="351"/>
      <c r="AX77" s="351"/>
      <c r="AY77" s="351"/>
      <c r="AZ77" s="351"/>
      <c r="BA77" s="351"/>
    </row>
    <row r="78" spans="1:53" s="349" customFormat="1">
      <c r="A78" s="351"/>
      <c r="B78" s="351"/>
      <c r="C78" s="351"/>
      <c r="D78" s="351"/>
      <c r="E78" s="351"/>
      <c r="F78" s="351"/>
      <c r="G78" s="351"/>
      <c r="H78" s="351"/>
      <c r="I78" s="351"/>
      <c r="J78" s="351"/>
      <c r="K78" s="351"/>
      <c r="L78" s="351"/>
      <c r="M78" s="351"/>
      <c r="N78" s="351"/>
      <c r="O78" s="351"/>
      <c r="P78" s="373"/>
      <c r="Q78" s="351"/>
      <c r="R78" s="351"/>
      <c r="S78" s="351"/>
      <c r="T78" s="351"/>
      <c r="U78" s="351"/>
      <c r="V78" s="351"/>
      <c r="W78" s="373"/>
      <c r="X78" s="351"/>
      <c r="Y78" s="351"/>
      <c r="Z78" s="351"/>
      <c r="AA78" s="351"/>
      <c r="AB78" s="353"/>
      <c r="AC78" s="351"/>
      <c r="AD78" s="351"/>
      <c r="AE78" s="351"/>
      <c r="AF78" s="351"/>
      <c r="AG78" s="351"/>
      <c r="AH78" s="351"/>
      <c r="AI78" s="351"/>
      <c r="AJ78" s="351"/>
      <c r="AK78" s="352"/>
      <c r="AL78" s="351"/>
      <c r="AM78" s="351"/>
      <c r="AN78" s="351"/>
      <c r="AO78" s="351"/>
      <c r="AP78" s="351"/>
      <c r="AQ78" s="351"/>
      <c r="AR78" s="351"/>
      <c r="AS78" s="354"/>
      <c r="AT78" s="351"/>
      <c r="AU78" s="351"/>
      <c r="AV78" s="351"/>
      <c r="AW78" s="351"/>
      <c r="AX78" s="351"/>
      <c r="AY78" s="351"/>
      <c r="AZ78" s="351"/>
      <c r="BA78" s="351"/>
    </row>
    <row r="79" spans="1:53" s="349" customFormat="1">
      <c r="A79" s="351"/>
      <c r="B79" s="351"/>
      <c r="C79" s="351"/>
      <c r="D79" s="351"/>
      <c r="E79" s="351"/>
      <c r="F79" s="351"/>
      <c r="G79" s="351"/>
      <c r="H79" s="351"/>
      <c r="I79" s="351"/>
      <c r="J79" s="351"/>
      <c r="K79" s="351"/>
      <c r="L79" s="351"/>
      <c r="M79" s="351"/>
      <c r="N79" s="351"/>
      <c r="O79" s="351"/>
      <c r="P79" s="373"/>
      <c r="Q79" s="351"/>
      <c r="R79" s="351"/>
      <c r="S79" s="351"/>
      <c r="T79" s="351"/>
      <c r="U79" s="351"/>
      <c r="V79" s="351"/>
      <c r="W79" s="373"/>
      <c r="X79" s="351"/>
      <c r="Y79" s="351"/>
      <c r="Z79" s="351"/>
      <c r="AA79" s="351"/>
      <c r="AB79" s="353"/>
      <c r="AC79" s="351"/>
      <c r="AD79" s="351"/>
      <c r="AE79" s="351"/>
      <c r="AF79" s="351"/>
      <c r="AG79" s="351"/>
      <c r="AH79" s="351"/>
      <c r="AI79" s="351"/>
      <c r="AJ79" s="351"/>
      <c r="AK79" s="352"/>
      <c r="AL79" s="351"/>
      <c r="AM79" s="351"/>
      <c r="AN79" s="351"/>
      <c r="AO79" s="351"/>
      <c r="AP79" s="351"/>
      <c r="AQ79" s="351"/>
      <c r="AR79" s="351"/>
      <c r="AS79" s="354"/>
      <c r="AT79" s="351"/>
      <c r="AU79" s="351"/>
      <c r="AV79" s="351"/>
      <c r="AW79" s="351"/>
      <c r="AX79" s="351"/>
      <c r="AY79" s="351"/>
      <c r="AZ79" s="351"/>
      <c r="BA79" s="351"/>
    </row>
    <row r="80" spans="1:53" s="349" customFormat="1">
      <c r="A80" s="351"/>
      <c r="B80" s="351"/>
      <c r="C80" s="351"/>
      <c r="D80" s="351"/>
      <c r="E80" s="351"/>
      <c r="F80" s="351"/>
      <c r="G80" s="351"/>
      <c r="H80" s="351"/>
      <c r="I80" s="351"/>
      <c r="J80" s="351"/>
      <c r="K80" s="351"/>
      <c r="L80" s="351"/>
      <c r="M80" s="351"/>
      <c r="N80" s="351"/>
      <c r="O80" s="351"/>
      <c r="P80" s="373"/>
      <c r="Q80" s="351"/>
      <c r="R80" s="351"/>
      <c r="S80" s="351"/>
      <c r="T80" s="351"/>
      <c r="U80" s="351"/>
      <c r="V80" s="351"/>
      <c r="W80" s="373"/>
      <c r="X80" s="351"/>
      <c r="Y80" s="351"/>
      <c r="Z80" s="351"/>
      <c r="AA80" s="351"/>
      <c r="AB80" s="353"/>
      <c r="AC80" s="351"/>
      <c r="AD80" s="351"/>
      <c r="AE80" s="351"/>
      <c r="AF80" s="351"/>
      <c r="AG80" s="351"/>
      <c r="AH80" s="351"/>
      <c r="AI80" s="351"/>
      <c r="AJ80" s="351"/>
      <c r="AK80" s="352"/>
      <c r="AL80" s="351"/>
      <c r="AM80" s="351"/>
      <c r="AN80" s="351"/>
      <c r="AO80" s="351"/>
      <c r="AP80" s="351"/>
      <c r="AQ80" s="351"/>
      <c r="AR80" s="351"/>
      <c r="AS80" s="354"/>
      <c r="AT80" s="351"/>
      <c r="AU80" s="351"/>
      <c r="AV80" s="351"/>
      <c r="AW80" s="351"/>
      <c r="AX80" s="351"/>
      <c r="AY80" s="351"/>
      <c r="AZ80" s="351"/>
      <c r="BA80" s="351"/>
    </row>
    <row r="81" spans="1:53" s="349" customFormat="1">
      <c r="A81" s="351"/>
      <c r="B81" s="351"/>
      <c r="C81" s="351"/>
      <c r="D81" s="351"/>
      <c r="E81" s="351"/>
      <c r="F81" s="351"/>
      <c r="G81" s="351"/>
      <c r="H81" s="351"/>
      <c r="I81" s="351"/>
      <c r="J81" s="351"/>
      <c r="K81" s="351"/>
      <c r="L81" s="351"/>
      <c r="M81" s="351"/>
      <c r="N81" s="351"/>
      <c r="O81" s="351"/>
      <c r="P81" s="373"/>
      <c r="Q81" s="351"/>
      <c r="R81" s="351"/>
      <c r="S81" s="351"/>
      <c r="T81" s="351"/>
      <c r="U81" s="351"/>
      <c r="V81" s="351"/>
      <c r="W81" s="373"/>
      <c r="X81" s="351"/>
      <c r="Y81" s="351"/>
      <c r="Z81" s="351"/>
      <c r="AA81" s="351"/>
      <c r="AB81" s="353"/>
      <c r="AC81" s="351"/>
      <c r="AD81" s="351"/>
      <c r="AE81" s="351"/>
      <c r="AF81" s="351"/>
      <c r="AG81" s="351"/>
      <c r="AH81" s="351"/>
      <c r="AI81" s="351"/>
      <c r="AJ81" s="351"/>
      <c r="AK81" s="352"/>
      <c r="AL81" s="351"/>
      <c r="AM81" s="351"/>
      <c r="AN81" s="351"/>
      <c r="AO81" s="351"/>
      <c r="AP81" s="351"/>
      <c r="AQ81" s="351"/>
      <c r="AR81" s="351"/>
      <c r="AS81" s="354"/>
      <c r="AT81" s="351"/>
      <c r="AU81" s="351"/>
      <c r="AV81" s="351"/>
      <c r="AW81" s="351"/>
      <c r="AX81" s="351"/>
      <c r="AY81" s="351"/>
      <c r="AZ81" s="351"/>
      <c r="BA81" s="351"/>
    </row>
    <row r="82" spans="1:53" s="349" customFormat="1">
      <c r="A82" s="351"/>
      <c r="B82" s="351"/>
      <c r="C82" s="351"/>
      <c r="D82" s="351"/>
      <c r="E82" s="351"/>
      <c r="F82" s="351"/>
      <c r="G82" s="351"/>
      <c r="H82" s="351"/>
      <c r="I82" s="351"/>
      <c r="J82" s="351"/>
      <c r="K82" s="351"/>
      <c r="L82" s="351"/>
      <c r="M82" s="351"/>
      <c r="N82" s="351"/>
      <c r="O82" s="351"/>
      <c r="P82" s="373"/>
      <c r="Q82" s="351"/>
      <c r="R82" s="351"/>
      <c r="S82" s="351"/>
      <c r="T82" s="351"/>
      <c r="U82" s="351"/>
      <c r="V82" s="351"/>
      <c r="W82" s="373"/>
      <c r="X82" s="351"/>
      <c r="Y82" s="351"/>
      <c r="Z82" s="351"/>
      <c r="AA82" s="351"/>
      <c r="AB82" s="353"/>
      <c r="AC82" s="351"/>
      <c r="AD82" s="351"/>
      <c r="AE82" s="351"/>
      <c r="AF82" s="351"/>
      <c r="AG82" s="351"/>
      <c r="AH82" s="351"/>
      <c r="AI82" s="351"/>
      <c r="AJ82" s="351"/>
      <c r="AK82" s="352"/>
      <c r="AL82" s="351"/>
      <c r="AM82" s="351"/>
      <c r="AN82" s="351"/>
      <c r="AO82" s="351"/>
      <c r="AP82" s="351"/>
      <c r="AQ82" s="351"/>
      <c r="AR82" s="351"/>
      <c r="AS82" s="354"/>
      <c r="AT82" s="351"/>
      <c r="AU82" s="351"/>
      <c r="AV82" s="351"/>
      <c r="AW82" s="351"/>
      <c r="AX82" s="351"/>
      <c r="AY82" s="351"/>
      <c r="AZ82" s="351"/>
      <c r="BA82" s="351"/>
    </row>
    <row r="83" spans="1:53" s="349" customFormat="1">
      <c r="A83" s="351"/>
      <c r="B83" s="351"/>
      <c r="C83" s="351"/>
      <c r="D83" s="351"/>
      <c r="E83" s="351"/>
      <c r="F83" s="351"/>
      <c r="G83" s="351"/>
      <c r="H83" s="351"/>
      <c r="I83" s="351"/>
      <c r="J83" s="351"/>
      <c r="K83" s="351"/>
      <c r="L83" s="351"/>
      <c r="M83" s="351"/>
      <c r="N83" s="351"/>
      <c r="O83" s="351"/>
      <c r="P83" s="373"/>
      <c r="Q83" s="351"/>
      <c r="R83" s="351"/>
      <c r="S83" s="351"/>
      <c r="T83" s="351"/>
      <c r="U83" s="351"/>
      <c r="V83" s="351"/>
      <c r="W83" s="373"/>
      <c r="X83" s="351"/>
      <c r="Y83" s="351"/>
      <c r="Z83" s="351"/>
      <c r="AA83" s="351"/>
      <c r="AB83" s="353"/>
      <c r="AC83" s="351"/>
      <c r="AD83" s="351"/>
      <c r="AE83" s="351"/>
      <c r="AF83" s="351"/>
      <c r="AG83" s="351"/>
      <c r="AH83" s="351"/>
      <c r="AI83" s="351"/>
      <c r="AJ83" s="351"/>
      <c r="AK83" s="352"/>
      <c r="AL83" s="351"/>
      <c r="AM83" s="351"/>
      <c r="AN83" s="351"/>
      <c r="AO83" s="351"/>
      <c r="AP83" s="351"/>
      <c r="AQ83" s="351"/>
      <c r="AR83" s="351"/>
      <c r="AS83" s="354"/>
      <c r="AT83" s="351"/>
      <c r="AU83" s="351"/>
      <c r="AV83" s="351"/>
      <c r="AW83" s="351"/>
      <c r="AX83" s="351"/>
      <c r="AY83" s="351"/>
      <c r="AZ83" s="351"/>
      <c r="BA83" s="351"/>
    </row>
    <row r="84" spans="1:53" s="349" customFormat="1">
      <c r="A84" s="351"/>
      <c r="B84" s="351"/>
      <c r="C84" s="351"/>
      <c r="D84" s="351"/>
      <c r="E84" s="351"/>
      <c r="F84" s="351"/>
      <c r="G84" s="351"/>
      <c r="H84" s="351"/>
      <c r="I84" s="351"/>
      <c r="J84" s="351"/>
      <c r="K84" s="351"/>
      <c r="L84" s="351"/>
      <c r="M84" s="351"/>
      <c r="N84" s="351"/>
      <c r="O84" s="351"/>
      <c r="P84" s="373"/>
      <c r="Q84" s="351"/>
      <c r="R84" s="351"/>
      <c r="S84" s="351"/>
      <c r="T84" s="351"/>
      <c r="U84" s="351"/>
      <c r="V84" s="351"/>
      <c r="W84" s="373"/>
      <c r="X84" s="351"/>
      <c r="Y84" s="351"/>
      <c r="Z84" s="351"/>
      <c r="AA84" s="351"/>
      <c r="AB84" s="353"/>
      <c r="AC84" s="351"/>
      <c r="AD84" s="351"/>
      <c r="AE84" s="351"/>
      <c r="AF84" s="351"/>
      <c r="AG84" s="351"/>
      <c r="AH84" s="351"/>
      <c r="AI84" s="351"/>
      <c r="AJ84" s="351"/>
      <c r="AK84" s="352"/>
      <c r="AL84" s="351"/>
      <c r="AM84" s="351"/>
      <c r="AN84" s="351"/>
      <c r="AO84" s="351"/>
      <c r="AP84" s="351"/>
      <c r="AQ84" s="351"/>
      <c r="AR84" s="351"/>
      <c r="AS84" s="354"/>
      <c r="AT84" s="351"/>
      <c r="AU84" s="351"/>
      <c r="AV84" s="351"/>
      <c r="AW84" s="351"/>
      <c r="AX84" s="351"/>
      <c r="AY84" s="351"/>
      <c r="AZ84" s="351"/>
      <c r="BA84" s="351"/>
    </row>
    <row r="85" spans="1:53" s="349" customFormat="1">
      <c r="A85" s="351"/>
      <c r="B85" s="351"/>
      <c r="C85" s="351"/>
      <c r="D85" s="351"/>
      <c r="E85" s="351"/>
      <c r="F85" s="351"/>
      <c r="G85" s="351"/>
      <c r="H85" s="351"/>
      <c r="I85" s="351"/>
      <c r="J85" s="351"/>
      <c r="K85" s="351"/>
      <c r="L85" s="351"/>
      <c r="M85" s="351"/>
      <c r="N85" s="351"/>
      <c r="O85" s="351"/>
      <c r="P85" s="373"/>
      <c r="Q85" s="351"/>
      <c r="R85" s="351"/>
      <c r="S85" s="351"/>
      <c r="T85" s="351"/>
      <c r="U85" s="351"/>
      <c r="V85" s="351"/>
      <c r="W85" s="373"/>
      <c r="X85" s="351"/>
      <c r="Y85" s="351"/>
      <c r="Z85" s="351"/>
      <c r="AA85" s="351"/>
      <c r="AB85" s="353"/>
      <c r="AC85" s="351"/>
      <c r="AD85" s="351"/>
      <c r="AE85" s="351"/>
      <c r="AF85" s="351"/>
      <c r="AG85" s="351"/>
      <c r="AH85" s="351"/>
      <c r="AI85" s="351"/>
      <c r="AJ85" s="351"/>
      <c r="AK85" s="352"/>
      <c r="AL85" s="351"/>
      <c r="AM85" s="351"/>
      <c r="AN85" s="351"/>
      <c r="AO85" s="351"/>
      <c r="AP85" s="351"/>
      <c r="AQ85" s="351"/>
      <c r="AR85" s="351"/>
      <c r="AS85" s="354"/>
      <c r="AT85" s="351"/>
      <c r="AU85" s="351"/>
      <c r="AV85" s="351"/>
      <c r="AW85" s="351"/>
      <c r="AX85" s="351"/>
      <c r="AY85" s="351"/>
      <c r="AZ85" s="351"/>
      <c r="BA85" s="351"/>
    </row>
    <row r="86" spans="1:53" s="349" customFormat="1">
      <c r="A86" s="351"/>
      <c r="B86" s="351"/>
      <c r="C86" s="351"/>
      <c r="D86" s="351"/>
      <c r="E86" s="351"/>
      <c r="F86" s="351"/>
      <c r="G86" s="351"/>
      <c r="H86" s="351"/>
      <c r="I86" s="351"/>
      <c r="J86" s="351"/>
      <c r="K86" s="351"/>
      <c r="L86" s="351"/>
      <c r="M86" s="351"/>
      <c r="N86" s="351"/>
      <c r="O86" s="351"/>
      <c r="P86" s="373"/>
      <c r="Q86" s="351"/>
      <c r="R86" s="351"/>
      <c r="S86" s="351"/>
      <c r="T86" s="351"/>
      <c r="U86" s="351"/>
      <c r="V86" s="351"/>
      <c r="W86" s="373"/>
      <c r="X86" s="351"/>
      <c r="Y86" s="351"/>
      <c r="Z86" s="351"/>
      <c r="AA86" s="351"/>
      <c r="AB86" s="353"/>
      <c r="AC86" s="351"/>
      <c r="AD86" s="351"/>
      <c r="AE86" s="351"/>
      <c r="AF86" s="351"/>
      <c r="AG86" s="351"/>
      <c r="AH86" s="351"/>
      <c r="AI86" s="351"/>
      <c r="AJ86" s="351"/>
      <c r="AK86" s="352"/>
      <c r="AL86" s="351"/>
      <c r="AM86" s="351"/>
      <c r="AN86" s="351"/>
      <c r="AO86" s="351"/>
      <c r="AP86" s="351"/>
      <c r="AQ86" s="351"/>
      <c r="AR86" s="351"/>
      <c r="AS86" s="354"/>
      <c r="AT86" s="351"/>
      <c r="AU86" s="351"/>
      <c r="AV86" s="351"/>
      <c r="AW86" s="351"/>
      <c r="AX86" s="351"/>
      <c r="AY86" s="351"/>
      <c r="AZ86" s="351"/>
      <c r="BA86" s="351"/>
    </row>
    <row r="87" spans="1:53" s="349" customFormat="1">
      <c r="A87" s="351"/>
      <c r="B87" s="351"/>
      <c r="C87" s="351"/>
      <c r="D87" s="351"/>
      <c r="E87" s="351"/>
      <c r="F87" s="351"/>
      <c r="G87" s="351"/>
      <c r="H87" s="351"/>
      <c r="I87" s="351"/>
      <c r="J87" s="351"/>
      <c r="K87" s="351"/>
      <c r="L87" s="351"/>
      <c r="M87" s="351"/>
      <c r="N87" s="351"/>
      <c r="O87" s="351"/>
      <c r="P87" s="373"/>
      <c r="Q87" s="351"/>
      <c r="R87" s="351"/>
      <c r="S87" s="351"/>
      <c r="T87" s="351"/>
      <c r="U87" s="351"/>
      <c r="V87" s="351"/>
      <c r="W87" s="373"/>
      <c r="X87" s="351"/>
      <c r="Y87" s="351"/>
      <c r="Z87" s="351"/>
      <c r="AA87" s="351"/>
      <c r="AB87" s="353"/>
      <c r="AC87" s="351"/>
      <c r="AD87" s="351"/>
      <c r="AE87" s="351"/>
      <c r="AF87" s="351"/>
      <c r="AG87" s="351"/>
      <c r="AH87" s="351"/>
      <c r="AI87" s="351"/>
      <c r="AJ87" s="351"/>
      <c r="AK87" s="352"/>
      <c r="AL87" s="351"/>
      <c r="AM87" s="351"/>
      <c r="AN87" s="351"/>
      <c r="AO87" s="351"/>
      <c r="AP87" s="351"/>
      <c r="AQ87" s="351"/>
      <c r="AR87" s="351"/>
      <c r="AS87" s="354"/>
      <c r="AT87" s="351"/>
      <c r="AU87" s="351"/>
      <c r="AV87" s="351"/>
      <c r="AW87" s="351"/>
      <c r="AX87" s="351"/>
      <c r="AY87" s="351"/>
      <c r="AZ87" s="351"/>
      <c r="BA87" s="351"/>
    </row>
    <row r="88" spans="1:53" s="349" customFormat="1">
      <c r="A88" s="351"/>
      <c r="B88" s="351"/>
      <c r="C88" s="351"/>
      <c r="D88" s="351"/>
      <c r="E88" s="351"/>
      <c r="F88" s="351"/>
      <c r="G88" s="351"/>
      <c r="H88" s="351"/>
      <c r="I88" s="351"/>
      <c r="J88" s="351"/>
      <c r="K88" s="351"/>
      <c r="L88" s="351"/>
      <c r="M88" s="351"/>
      <c r="N88" s="351"/>
      <c r="O88" s="351"/>
      <c r="P88" s="373"/>
      <c r="Q88" s="351"/>
      <c r="R88" s="351"/>
      <c r="S88" s="351"/>
      <c r="T88" s="351"/>
      <c r="U88" s="351"/>
      <c r="V88" s="351"/>
      <c r="W88" s="373"/>
      <c r="X88" s="351"/>
      <c r="Y88" s="351"/>
      <c r="Z88" s="351"/>
      <c r="AA88" s="351"/>
      <c r="AB88" s="353"/>
      <c r="AC88" s="351"/>
      <c r="AD88" s="351"/>
      <c r="AE88" s="351"/>
      <c r="AF88" s="351"/>
      <c r="AG88" s="351"/>
      <c r="AH88" s="351"/>
      <c r="AI88" s="351"/>
      <c r="AJ88" s="351"/>
      <c r="AK88" s="352"/>
      <c r="AL88" s="351"/>
      <c r="AM88" s="351"/>
      <c r="AN88" s="351"/>
      <c r="AO88" s="351"/>
      <c r="AP88" s="351"/>
      <c r="AQ88" s="351"/>
      <c r="AR88" s="351"/>
      <c r="AS88" s="354"/>
      <c r="AT88" s="351"/>
      <c r="AU88" s="351"/>
      <c r="AV88" s="351"/>
      <c r="AW88" s="351"/>
      <c r="AX88" s="351"/>
      <c r="AY88" s="351"/>
      <c r="AZ88" s="351"/>
      <c r="BA88" s="351"/>
    </row>
    <row r="89" spans="1:53" s="349" customFormat="1">
      <c r="A89" s="351"/>
      <c r="B89" s="351"/>
      <c r="C89" s="351"/>
      <c r="D89" s="351"/>
      <c r="E89" s="351"/>
      <c r="F89" s="351"/>
      <c r="G89" s="351"/>
      <c r="H89" s="351"/>
      <c r="I89" s="351"/>
      <c r="J89" s="351"/>
      <c r="K89" s="351"/>
      <c r="L89" s="351"/>
      <c r="M89" s="351"/>
      <c r="N89" s="351"/>
      <c r="O89" s="351"/>
      <c r="P89" s="373"/>
      <c r="Q89" s="351"/>
      <c r="R89" s="351"/>
      <c r="S89" s="351"/>
      <c r="T89" s="351"/>
      <c r="U89" s="351"/>
      <c r="V89" s="351"/>
      <c r="W89" s="373"/>
      <c r="X89" s="351"/>
      <c r="Y89" s="351"/>
      <c r="Z89" s="351"/>
      <c r="AA89" s="351"/>
      <c r="AB89" s="353"/>
      <c r="AC89" s="351"/>
      <c r="AD89" s="351"/>
      <c r="AE89" s="351"/>
      <c r="AF89" s="351"/>
      <c r="AG89" s="351"/>
      <c r="AH89" s="351"/>
      <c r="AI89" s="351"/>
      <c r="AJ89" s="351"/>
      <c r="AK89" s="352"/>
      <c r="AL89" s="351"/>
      <c r="AM89" s="351"/>
      <c r="AN89" s="351"/>
      <c r="AO89" s="351"/>
      <c r="AP89" s="351"/>
      <c r="AQ89" s="351"/>
      <c r="AR89" s="351"/>
      <c r="AS89" s="354"/>
      <c r="AT89" s="351"/>
      <c r="AU89" s="351"/>
      <c r="AV89" s="351"/>
      <c r="AW89" s="351"/>
      <c r="AX89" s="351"/>
      <c r="AY89" s="351"/>
      <c r="AZ89" s="351"/>
      <c r="BA89" s="351"/>
    </row>
    <row r="90" spans="1:53" s="349" customFormat="1">
      <c r="A90" s="351"/>
      <c r="B90" s="351"/>
      <c r="C90" s="351"/>
      <c r="D90" s="351"/>
      <c r="E90" s="351"/>
      <c r="F90" s="351"/>
      <c r="G90" s="351"/>
      <c r="H90" s="351"/>
      <c r="I90" s="351"/>
      <c r="J90" s="351"/>
      <c r="K90" s="351"/>
      <c r="L90" s="351"/>
      <c r="M90" s="351"/>
      <c r="N90" s="351"/>
      <c r="O90" s="351"/>
      <c r="P90" s="373"/>
      <c r="Q90" s="351"/>
      <c r="R90" s="351"/>
      <c r="S90" s="351"/>
      <c r="T90" s="351"/>
      <c r="U90" s="351"/>
      <c r="V90" s="351"/>
      <c r="W90" s="373"/>
      <c r="X90" s="351"/>
      <c r="Y90" s="351"/>
      <c r="Z90" s="351"/>
      <c r="AA90" s="351"/>
      <c r="AB90" s="353"/>
      <c r="AC90" s="351"/>
      <c r="AD90" s="351"/>
      <c r="AE90" s="351"/>
      <c r="AF90" s="351"/>
      <c r="AG90" s="351"/>
      <c r="AH90" s="351"/>
      <c r="AI90" s="351"/>
      <c r="AJ90" s="351"/>
      <c r="AK90" s="352"/>
      <c r="AL90" s="351"/>
      <c r="AM90" s="351"/>
      <c r="AN90" s="351"/>
      <c r="AO90" s="351"/>
      <c r="AP90" s="351"/>
      <c r="AQ90" s="351"/>
      <c r="AR90" s="351"/>
      <c r="AS90" s="354"/>
      <c r="AT90" s="351"/>
      <c r="AU90" s="351"/>
      <c r="AV90" s="351"/>
      <c r="AW90" s="351"/>
      <c r="AX90" s="351"/>
      <c r="AY90" s="351"/>
      <c r="AZ90" s="351"/>
      <c r="BA90" s="351"/>
    </row>
    <row r="91" spans="1:53" s="349" customFormat="1">
      <c r="A91" s="351"/>
      <c r="B91" s="351"/>
      <c r="C91" s="351"/>
      <c r="D91" s="351"/>
      <c r="E91" s="351"/>
      <c r="F91" s="351"/>
      <c r="G91" s="351"/>
      <c r="H91" s="351"/>
      <c r="I91" s="351"/>
      <c r="J91" s="351"/>
      <c r="K91" s="351"/>
      <c r="L91" s="351"/>
      <c r="M91" s="351"/>
      <c r="N91" s="351"/>
      <c r="O91" s="351"/>
      <c r="P91" s="373"/>
      <c r="Q91" s="351"/>
      <c r="R91" s="351"/>
      <c r="S91" s="351"/>
      <c r="T91" s="351"/>
      <c r="U91" s="351"/>
      <c r="V91" s="351"/>
      <c r="W91" s="373"/>
      <c r="X91" s="351"/>
      <c r="Y91" s="351"/>
      <c r="Z91" s="351"/>
      <c r="AA91" s="351"/>
      <c r="AB91" s="353"/>
      <c r="AC91" s="351"/>
      <c r="AD91" s="351"/>
      <c r="AE91" s="351"/>
      <c r="AF91" s="351"/>
      <c r="AG91" s="351"/>
      <c r="AH91" s="351"/>
      <c r="AI91" s="351"/>
      <c r="AJ91" s="351"/>
      <c r="AK91" s="352"/>
      <c r="AL91" s="351"/>
      <c r="AM91" s="351"/>
      <c r="AN91" s="351"/>
      <c r="AO91" s="351"/>
      <c r="AP91" s="351"/>
      <c r="AQ91" s="351"/>
      <c r="AR91" s="351"/>
      <c r="AS91" s="354"/>
      <c r="AT91" s="351"/>
      <c r="AU91" s="351"/>
      <c r="AV91" s="351"/>
      <c r="AW91" s="351"/>
      <c r="AX91" s="351"/>
      <c r="AY91" s="351"/>
      <c r="AZ91" s="351"/>
      <c r="BA91" s="351"/>
    </row>
    <row r="92" spans="1:53" s="349" customFormat="1">
      <c r="A92" s="351"/>
      <c r="B92" s="351"/>
      <c r="C92" s="351"/>
      <c r="D92" s="351"/>
      <c r="E92" s="351"/>
      <c r="F92" s="351"/>
      <c r="G92" s="351"/>
      <c r="H92" s="351"/>
      <c r="I92" s="351"/>
      <c r="J92" s="351"/>
      <c r="K92" s="351"/>
      <c r="L92" s="351"/>
      <c r="M92" s="351"/>
      <c r="N92" s="351"/>
      <c r="O92" s="351"/>
      <c r="P92" s="373"/>
      <c r="Q92" s="351"/>
      <c r="R92" s="351"/>
      <c r="S92" s="351"/>
      <c r="T92" s="351"/>
      <c r="U92" s="351"/>
      <c r="V92" s="351"/>
      <c r="W92" s="373"/>
      <c r="X92" s="351"/>
      <c r="Y92" s="351"/>
      <c r="Z92" s="351"/>
      <c r="AA92" s="351"/>
      <c r="AB92" s="353"/>
      <c r="AC92" s="351"/>
      <c r="AD92" s="351"/>
      <c r="AE92" s="351"/>
      <c r="AF92" s="351"/>
      <c r="AG92" s="351"/>
      <c r="AH92" s="351"/>
      <c r="AI92" s="351"/>
      <c r="AJ92" s="351"/>
      <c r="AK92" s="352"/>
      <c r="AL92" s="351"/>
      <c r="AM92" s="351"/>
      <c r="AN92" s="351"/>
      <c r="AO92" s="351"/>
      <c r="AP92" s="351"/>
      <c r="AQ92" s="351"/>
      <c r="AR92" s="351"/>
      <c r="AS92" s="354"/>
      <c r="AT92" s="351"/>
      <c r="AU92" s="351"/>
      <c r="AV92" s="351"/>
      <c r="AW92" s="351"/>
      <c r="AX92" s="351"/>
      <c r="AY92" s="351"/>
      <c r="AZ92" s="351"/>
      <c r="BA92" s="351"/>
    </row>
    <row r="93" spans="1:53" s="349" customFormat="1">
      <c r="A93" s="351"/>
      <c r="B93" s="351"/>
      <c r="C93" s="351"/>
      <c r="D93" s="351"/>
      <c r="E93" s="351"/>
      <c r="F93" s="351"/>
      <c r="G93" s="351"/>
      <c r="H93" s="351"/>
      <c r="I93" s="351"/>
      <c r="J93" s="351"/>
      <c r="K93" s="351"/>
      <c r="L93" s="351"/>
      <c r="M93" s="351"/>
      <c r="N93" s="351"/>
      <c r="O93" s="351"/>
      <c r="P93" s="373"/>
      <c r="Q93" s="351"/>
      <c r="R93" s="351"/>
      <c r="S93" s="351"/>
      <c r="T93" s="351"/>
      <c r="U93" s="351"/>
      <c r="V93" s="351"/>
      <c r="W93" s="373"/>
      <c r="X93" s="351"/>
      <c r="Y93" s="351"/>
      <c r="Z93" s="351"/>
      <c r="AA93" s="351"/>
      <c r="AB93" s="353"/>
      <c r="AC93" s="351"/>
      <c r="AD93" s="351"/>
      <c r="AE93" s="351"/>
      <c r="AF93" s="351"/>
      <c r="AG93" s="351"/>
      <c r="AH93" s="351"/>
      <c r="AI93" s="351"/>
      <c r="AJ93" s="351"/>
      <c r="AK93" s="352"/>
      <c r="AL93" s="351"/>
      <c r="AM93" s="351"/>
      <c r="AN93" s="351"/>
      <c r="AO93" s="351"/>
      <c r="AP93" s="351"/>
      <c r="AQ93" s="351"/>
      <c r="AR93" s="351"/>
      <c r="AS93" s="354"/>
      <c r="AT93" s="351"/>
      <c r="AU93" s="351"/>
      <c r="AV93" s="351"/>
      <c r="AW93" s="351"/>
      <c r="AX93" s="351"/>
      <c r="AY93" s="351"/>
      <c r="AZ93" s="351"/>
      <c r="BA93" s="351"/>
    </row>
    <row r="94" spans="1:53" s="349" customFormat="1">
      <c r="A94" s="351"/>
      <c r="B94" s="351"/>
      <c r="C94" s="351"/>
      <c r="D94" s="351"/>
      <c r="E94" s="351"/>
      <c r="F94" s="351"/>
      <c r="G94" s="351"/>
      <c r="H94" s="351"/>
      <c r="I94" s="351"/>
      <c r="J94" s="351"/>
      <c r="K94" s="351"/>
      <c r="L94" s="351"/>
      <c r="M94" s="351"/>
      <c r="N94" s="351"/>
      <c r="O94" s="351"/>
      <c r="P94" s="373"/>
      <c r="Q94" s="351"/>
      <c r="R94" s="351"/>
      <c r="S94" s="351"/>
      <c r="T94" s="351"/>
      <c r="U94" s="351"/>
      <c r="V94" s="351"/>
      <c r="W94" s="373"/>
      <c r="X94" s="351"/>
      <c r="Y94" s="351"/>
      <c r="Z94" s="351"/>
      <c r="AA94" s="351"/>
      <c r="AB94" s="353"/>
      <c r="AC94" s="351"/>
      <c r="AD94" s="351"/>
      <c r="AE94" s="351"/>
      <c r="AF94" s="351"/>
      <c r="AG94" s="351"/>
      <c r="AH94" s="351"/>
      <c r="AI94" s="351"/>
      <c r="AJ94" s="351"/>
      <c r="AK94" s="352"/>
      <c r="AL94" s="351"/>
      <c r="AM94" s="351"/>
      <c r="AN94" s="351"/>
      <c r="AO94" s="351"/>
      <c r="AP94" s="351"/>
      <c r="AQ94" s="351"/>
      <c r="AR94" s="351"/>
      <c r="AS94" s="354"/>
      <c r="AT94" s="351"/>
      <c r="AU94" s="351"/>
      <c r="AV94" s="351"/>
      <c r="AW94" s="351"/>
      <c r="AX94" s="351"/>
      <c r="AY94" s="351"/>
      <c r="AZ94" s="351"/>
      <c r="BA94" s="351"/>
    </row>
    <row r="95" spans="1:53" s="349" customFormat="1">
      <c r="A95" s="351"/>
      <c r="B95" s="351"/>
      <c r="C95" s="351"/>
      <c r="D95" s="351"/>
      <c r="E95" s="351"/>
      <c r="F95" s="351"/>
      <c r="G95" s="351"/>
      <c r="H95" s="351"/>
      <c r="I95" s="351"/>
      <c r="J95" s="351"/>
      <c r="K95" s="351"/>
      <c r="L95" s="351"/>
      <c r="M95" s="351"/>
      <c r="N95" s="351"/>
      <c r="O95" s="351"/>
      <c r="P95" s="373"/>
      <c r="Q95" s="351"/>
      <c r="R95" s="351"/>
      <c r="S95" s="351"/>
      <c r="T95" s="351"/>
      <c r="U95" s="351"/>
      <c r="V95" s="351"/>
      <c r="W95" s="373"/>
      <c r="X95" s="351"/>
      <c r="Y95" s="351"/>
      <c r="Z95" s="351"/>
      <c r="AA95" s="351"/>
      <c r="AB95" s="353"/>
      <c r="AC95" s="351"/>
      <c r="AD95" s="351"/>
      <c r="AE95" s="351"/>
      <c r="AF95" s="351"/>
      <c r="AG95" s="351"/>
      <c r="AH95" s="351"/>
      <c r="AI95" s="351"/>
      <c r="AJ95" s="351"/>
      <c r="AK95" s="352"/>
      <c r="AL95" s="351"/>
      <c r="AM95" s="351"/>
      <c r="AN95" s="351"/>
      <c r="AO95" s="351"/>
      <c r="AP95" s="351"/>
      <c r="AQ95" s="351"/>
      <c r="AR95" s="351"/>
      <c r="AS95" s="354"/>
      <c r="AT95" s="351"/>
      <c r="AU95" s="351"/>
      <c r="AV95" s="351"/>
      <c r="AW95" s="351"/>
      <c r="AX95" s="351"/>
      <c r="AY95" s="351"/>
      <c r="AZ95" s="351"/>
      <c r="BA95" s="351"/>
    </row>
    <row r="96" spans="1:53" s="349" customFormat="1">
      <c r="A96" s="351"/>
      <c r="B96" s="351"/>
      <c r="C96" s="351"/>
      <c r="D96" s="351"/>
      <c r="E96" s="351"/>
      <c r="F96" s="351"/>
      <c r="G96" s="351"/>
      <c r="H96" s="351"/>
      <c r="I96" s="351"/>
      <c r="J96" s="351"/>
      <c r="K96" s="351"/>
      <c r="L96" s="351"/>
      <c r="M96" s="351"/>
      <c r="N96" s="351"/>
      <c r="O96" s="351"/>
      <c r="P96" s="373"/>
      <c r="Q96" s="351"/>
      <c r="R96" s="351"/>
      <c r="S96" s="351"/>
      <c r="T96" s="351"/>
      <c r="U96" s="351"/>
      <c r="V96" s="351"/>
      <c r="W96" s="373"/>
      <c r="X96" s="351"/>
      <c r="Y96" s="351"/>
      <c r="Z96" s="351"/>
      <c r="AA96" s="351"/>
      <c r="AB96" s="353"/>
      <c r="AC96" s="351"/>
      <c r="AD96" s="351"/>
      <c r="AE96" s="351"/>
      <c r="AF96" s="351"/>
      <c r="AG96" s="351"/>
      <c r="AH96" s="351"/>
      <c r="AI96" s="351"/>
      <c r="AJ96" s="351"/>
      <c r="AK96" s="352"/>
      <c r="AL96" s="351"/>
      <c r="AM96" s="351"/>
      <c r="AN96" s="351"/>
      <c r="AO96" s="351"/>
      <c r="AP96" s="351"/>
      <c r="AQ96" s="351"/>
      <c r="AR96" s="351"/>
      <c r="AS96" s="354"/>
      <c r="AT96" s="351"/>
      <c r="AU96" s="351"/>
      <c r="AV96" s="351"/>
      <c r="AW96" s="351"/>
      <c r="AX96" s="351"/>
      <c r="AY96" s="351"/>
      <c r="AZ96" s="351"/>
      <c r="BA96" s="351"/>
    </row>
    <row r="97" spans="1:53" s="349" customFormat="1">
      <c r="A97" s="351"/>
      <c r="B97" s="351"/>
      <c r="C97" s="351"/>
      <c r="D97" s="351"/>
      <c r="E97" s="351"/>
      <c r="F97" s="351"/>
      <c r="G97" s="351"/>
      <c r="H97" s="351"/>
      <c r="I97" s="351"/>
      <c r="J97" s="351"/>
      <c r="K97" s="351"/>
      <c r="L97" s="351"/>
      <c r="M97" s="351"/>
      <c r="N97" s="351"/>
      <c r="O97" s="351"/>
      <c r="P97" s="373"/>
      <c r="Q97" s="351"/>
      <c r="R97" s="351"/>
      <c r="S97" s="351"/>
      <c r="T97" s="351"/>
      <c r="U97" s="351"/>
      <c r="V97" s="351"/>
      <c r="W97" s="373"/>
      <c r="X97" s="351"/>
      <c r="Y97" s="351"/>
      <c r="Z97" s="351"/>
      <c r="AA97" s="351"/>
      <c r="AB97" s="353"/>
      <c r="AC97" s="351"/>
      <c r="AD97" s="351"/>
      <c r="AE97" s="351"/>
      <c r="AF97" s="351"/>
      <c r="AG97" s="351"/>
      <c r="AH97" s="351"/>
      <c r="AI97" s="351"/>
      <c r="AJ97" s="351"/>
      <c r="AK97" s="352"/>
      <c r="AL97" s="351"/>
      <c r="AM97" s="351"/>
      <c r="AN97" s="351"/>
      <c r="AO97" s="351"/>
      <c r="AP97" s="351"/>
      <c r="AQ97" s="351"/>
      <c r="AR97" s="351"/>
      <c r="AS97" s="354"/>
      <c r="AT97" s="351"/>
      <c r="AU97" s="351"/>
      <c r="AV97" s="351"/>
      <c r="AW97" s="351"/>
      <c r="AX97" s="351"/>
      <c r="AY97" s="351"/>
      <c r="AZ97" s="351"/>
      <c r="BA97" s="351"/>
    </row>
    <row r="98" spans="1:53" s="349" customFormat="1">
      <c r="A98" s="351"/>
      <c r="B98" s="351"/>
      <c r="C98" s="351"/>
      <c r="D98" s="351"/>
      <c r="E98" s="351"/>
      <c r="F98" s="351"/>
      <c r="G98" s="351"/>
      <c r="H98" s="351"/>
      <c r="I98" s="351"/>
      <c r="J98" s="351"/>
      <c r="K98" s="351"/>
      <c r="L98" s="351"/>
      <c r="M98" s="351"/>
      <c r="N98" s="351"/>
      <c r="O98" s="351"/>
      <c r="P98" s="373"/>
      <c r="Q98" s="351"/>
      <c r="R98" s="351"/>
      <c r="S98" s="351"/>
      <c r="T98" s="351"/>
      <c r="U98" s="351"/>
      <c r="V98" s="351"/>
      <c r="W98" s="373"/>
      <c r="X98" s="351"/>
      <c r="Y98" s="351"/>
      <c r="Z98" s="351"/>
      <c r="AA98" s="351"/>
      <c r="AB98" s="353"/>
      <c r="AC98" s="351"/>
      <c r="AD98" s="351"/>
      <c r="AE98" s="351"/>
      <c r="AF98" s="351"/>
      <c r="AG98" s="351"/>
      <c r="AH98" s="351"/>
      <c r="AI98" s="351"/>
      <c r="AJ98" s="351"/>
      <c r="AK98" s="352"/>
      <c r="AL98" s="351"/>
      <c r="AM98" s="351"/>
      <c r="AN98" s="351"/>
      <c r="AO98" s="351"/>
      <c r="AP98" s="351"/>
      <c r="AQ98" s="351"/>
      <c r="AR98" s="351"/>
      <c r="AS98" s="354"/>
      <c r="AT98" s="351"/>
      <c r="AU98" s="351"/>
      <c r="AV98" s="351"/>
      <c r="AW98" s="351"/>
      <c r="AX98" s="351"/>
      <c r="AY98" s="351"/>
      <c r="AZ98" s="351"/>
      <c r="BA98" s="351"/>
    </row>
    <row r="99" spans="1:53" s="349" customFormat="1">
      <c r="A99" s="351"/>
      <c r="B99" s="351"/>
      <c r="C99" s="351"/>
      <c r="D99" s="351"/>
      <c r="E99" s="351"/>
      <c r="F99" s="351"/>
      <c r="G99" s="351"/>
      <c r="H99" s="351"/>
      <c r="I99" s="351"/>
      <c r="J99" s="351"/>
      <c r="K99" s="351"/>
      <c r="L99" s="351"/>
      <c r="M99" s="351"/>
      <c r="N99" s="351"/>
      <c r="O99" s="351"/>
      <c r="P99" s="373"/>
      <c r="Q99" s="351"/>
      <c r="R99" s="351"/>
      <c r="S99" s="351"/>
      <c r="T99" s="351"/>
      <c r="U99" s="351"/>
      <c r="V99" s="351"/>
      <c r="W99" s="373"/>
      <c r="X99" s="351"/>
      <c r="Y99" s="351"/>
      <c r="Z99" s="351"/>
      <c r="AA99" s="351"/>
      <c r="AB99" s="353"/>
      <c r="AC99" s="351"/>
      <c r="AD99" s="351"/>
      <c r="AE99" s="351"/>
      <c r="AF99" s="351"/>
      <c r="AG99" s="351"/>
      <c r="AH99" s="351"/>
      <c r="AI99" s="351"/>
      <c r="AJ99" s="351"/>
      <c r="AK99" s="352"/>
      <c r="AL99" s="351"/>
      <c r="AM99" s="351"/>
      <c r="AN99" s="351"/>
      <c r="AO99" s="351"/>
      <c r="AP99" s="351"/>
      <c r="AQ99" s="351"/>
      <c r="AR99" s="351"/>
      <c r="AS99" s="354"/>
      <c r="AT99" s="351"/>
      <c r="AU99" s="351"/>
      <c r="AV99" s="351"/>
      <c r="AW99" s="351"/>
      <c r="AX99" s="351"/>
      <c r="AY99" s="351"/>
      <c r="AZ99" s="351"/>
      <c r="BA99" s="351"/>
    </row>
    <row r="100" spans="1:53" s="349" customFormat="1">
      <c r="A100" s="351"/>
      <c r="B100" s="351"/>
      <c r="C100" s="351"/>
      <c r="D100" s="351"/>
      <c r="E100" s="351"/>
      <c r="F100" s="351"/>
      <c r="G100" s="351"/>
      <c r="H100" s="351"/>
      <c r="I100" s="351"/>
      <c r="J100" s="351"/>
      <c r="K100" s="351"/>
      <c r="L100" s="351"/>
      <c r="M100" s="351"/>
      <c r="N100" s="351"/>
      <c r="O100" s="351"/>
      <c r="P100" s="373"/>
      <c r="Q100" s="351"/>
      <c r="R100" s="351"/>
      <c r="S100" s="351"/>
      <c r="T100" s="351"/>
      <c r="U100" s="351"/>
      <c r="V100" s="351"/>
      <c r="W100" s="373"/>
      <c r="X100" s="351"/>
      <c r="Y100" s="351"/>
      <c r="Z100" s="351"/>
      <c r="AA100" s="351"/>
      <c r="AB100" s="353"/>
      <c r="AC100" s="351"/>
      <c r="AD100" s="351"/>
      <c r="AE100" s="351"/>
      <c r="AF100" s="351"/>
      <c r="AG100" s="351"/>
      <c r="AH100" s="351"/>
      <c r="AI100" s="351"/>
      <c r="AJ100" s="351"/>
      <c r="AK100" s="352"/>
      <c r="AL100" s="351"/>
      <c r="AM100" s="351"/>
      <c r="AN100" s="351"/>
      <c r="AO100" s="351"/>
      <c r="AP100" s="351"/>
      <c r="AQ100" s="351"/>
      <c r="AR100" s="351"/>
      <c r="AS100" s="354"/>
      <c r="AT100" s="351"/>
      <c r="AU100" s="351"/>
      <c r="AV100" s="351"/>
      <c r="AW100" s="351"/>
      <c r="AX100" s="351"/>
      <c r="AY100" s="351"/>
      <c r="AZ100" s="351"/>
      <c r="BA100" s="351"/>
    </row>
    <row r="101" spans="1:53" s="349" customFormat="1">
      <c r="A101" s="351"/>
      <c r="B101" s="351"/>
      <c r="C101" s="351"/>
      <c r="D101" s="351"/>
      <c r="E101" s="351"/>
      <c r="F101" s="351"/>
      <c r="G101" s="351"/>
      <c r="H101" s="351"/>
      <c r="I101" s="351"/>
      <c r="J101" s="351"/>
      <c r="K101" s="351"/>
      <c r="L101" s="351"/>
      <c r="M101" s="351"/>
      <c r="N101" s="351"/>
      <c r="O101" s="351"/>
      <c r="P101" s="373"/>
      <c r="Q101" s="351"/>
      <c r="R101" s="351"/>
      <c r="S101" s="351"/>
      <c r="T101" s="351"/>
      <c r="U101" s="351"/>
      <c r="V101" s="351"/>
      <c r="W101" s="373"/>
      <c r="X101" s="351"/>
      <c r="Y101" s="351"/>
      <c r="Z101" s="351"/>
      <c r="AA101" s="351"/>
      <c r="AB101" s="353"/>
      <c r="AC101" s="351"/>
      <c r="AD101" s="351"/>
      <c r="AE101" s="351"/>
      <c r="AF101" s="351"/>
      <c r="AG101" s="351"/>
      <c r="AH101" s="351"/>
      <c r="AI101" s="351"/>
      <c r="AJ101" s="351"/>
      <c r="AK101" s="352"/>
      <c r="AL101" s="351"/>
      <c r="AM101" s="351"/>
      <c r="AN101" s="351"/>
      <c r="AO101" s="351"/>
      <c r="AP101" s="351"/>
      <c r="AQ101" s="351"/>
      <c r="AR101" s="351"/>
      <c r="AS101" s="354"/>
      <c r="AT101" s="351"/>
      <c r="AU101" s="351"/>
      <c r="AV101" s="351"/>
      <c r="AW101" s="351"/>
      <c r="AX101" s="351"/>
      <c r="AY101" s="351"/>
      <c r="AZ101" s="351"/>
      <c r="BA101" s="351"/>
    </row>
    <row r="102" spans="1:53" s="349" customFormat="1">
      <c r="A102" s="351"/>
      <c r="B102" s="351"/>
      <c r="C102" s="351"/>
      <c r="D102" s="351"/>
      <c r="E102" s="351"/>
      <c r="F102" s="351"/>
      <c r="G102" s="351"/>
      <c r="H102" s="351"/>
      <c r="I102" s="351"/>
      <c r="J102" s="351"/>
      <c r="K102" s="351"/>
      <c r="L102" s="351"/>
      <c r="M102" s="351"/>
      <c r="N102" s="351"/>
      <c r="O102" s="351"/>
      <c r="P102" s="373"/>
      <c r="Q102" s="351"/>
      <c r="R102" s="351"/>
      <c r="S102" s="351"/>
      <c r="T102" s="351"/>
      <c r="U102" s="351"/>
      <c r="V102" s="351"/>
      <c r="W102" s="373"/>
      <c r="X102" s="351"/>
      <c r="Y102" s="351"/>
      <c r="Z102" s="351"/>
      <c r="AA102" s="351"/>
      <c r="AB102" s="353"/>
      <c r="AC102" s="351"/>
      <c r="AD102" s="351"/>
      <c r="AE102" s="351"/>
      <c r="AF102" s="351"/>
      <c r="AG102" s="351"/>
      <c r="AH102" s="351"/>
      <c r="AI102" s="351"/>
      <c r="AJ102" s="351"/>
      <c r="AK102" s="352"/>
      <c r="AL102" s="351"/>
      <c r="AM102" s="351"/>
      <c r="AN102" s="351"/>
      <c r="AO102" s="351"/>
      <c r="AP102" s="351"/>
      <c r="AQ102" s="351"/>
      <c r="AR102" s="351"/>
      <c r="AS102" s="354"/>
      <c r="AT102" s="351"/>
      <c r="AU102" s="351"/>
      <c r="AV102" s="351"/>
      <c r="AW102" s="351"/>
      <c r="AX102" s="351"/>
      <c r="AY102" s="351"/>
      <c r="AZ102" s="351"/>
      <c r="BA102" s="351"/>
    </row>
    <row r="103" spans="1:53" s="349" customFormat="1">
      <c r="A103" s="351"/>
      <c r="B103" s="351"/>
      <c r="C103" s="351"/>
      <c r="D103" s="351"/>
      <c r="E103" s="351"/>
      <c r="F103" s="351"/>
      <c r="G103" s="351"/>
      <c r="H103" s="351"/>
      <c r="I103" s="351"/>
      <c r="J103" s="351"/>
      <c r="K103" s="351"/>
      <c r="L103" s="351"/>
      <c r="M103" s="351"/>
      <c r="N103" s="351"/>
      <c r="O103" s="351"/>
      <c r="P103" s="373"/>
      <c r="Q103" s="351"/>
      <c r="R103" s="351"/>
      <c r="S103" s="351"/>
      <c r="T103" s="351"/>
      <c r="U103" s="351"/>
      <c r="V103" s="351"/>
      <c r="W103" s="373"/>
      <c r="X103" s="351"/>
      <c r="Y103" s="351"/>
      <c r="Z103" s="351"/>
      <c r="AA103" s="351"/>
      <c r="AB103" s="353"/>
      <c r="AC103" s="351"/>
      <c r="AD103" s="351"/>
      <c r="AE103" s="351"/>
      <c r="AF103" s="351"/>
      <c r="AG103" s="351"/>
      <c r="AH103" s="351"/>
      <c r="AI103" s="351"/>
      <c r="AJ103" s="351"/>
      <c r="AK103" s="352"/>
      <c r="AL103" s="351"/>
      <c r="AM103" s="351"/>
      <c r="AN103" s="351"/>
      <c r="AO103" s="351"/>
      <c r="AP103" s="351"/>
      <c r="AQ103" s="351"/>
      <c r="AR103" s="351"/>
      <c r="AS103" s="354"/>
      <c r="AT103" s="351"/>
      <c r="AU103" s="351"/>
      <c r="AV103" s="351"/>
      <c r="AW103" s="351"/>
      <c r="AX103" s="351"/>
      <c r="AY103" s="351"/>
      <c r="AZ103" s="351"/>
      <c r="BA103" s="351"/>
    </row>
    <row r="104" spans="1:53" s="349" customFormat="1">
      <c r="A104" s="351"/>
      <c r="B104" s="351"/>
      <c r="C104" s="351"/>
      <c r="D104" s="351"/>
      <c r="E104" s="351"/>
      <c r="F104" s="351"/>
      <c r="G104" s="351"/>
      <c r="H104" s="351"/>
      <c r="I104" s="351"/>
      <c r="J104" s="351"/>
      <c r="K104" s="351"/>
      <c r="L104" s="351"/>
      <c r="M104" s="351"/>
      <c r="N104" s="351"/>
      <c r="O104" s="351"/>
      <c r="P104" s="373"/>
      <c r="Q104" s="351"/>
      <c r="R104" s="351"/>
      <c r="S104" s="351"/>
      <c r="T104" s="351"/>
      <c r="U104" s="351"/>
      <c r="V104" s="351"/>
      <c r="W104" s="373"/>
      <c r="X104" s="351"/>
      <c r="Y104" s="351"/>
      <c r="Z104" s="351"/>
      <c r="AA104" s="351"/>
      <c r="AB104" s="353"/>
      <c r="AC104" s="351"/>
      <c r="AD104" s="351"/>
      <c r="AE104" s="351"/>
      <c r="AF104" s="351"/>
      <c r="AG104" s="351"/>
      <c r="AH104" s="351"/>
      <c r="AI104" s="351"/>
      <c r="AJ104" s="351"/>
      <c r="AK104" s="352"/>
      <c r="AL104" s="351"/>
      <c r="AM104" s="351"/>
      <c r="AN104" s="351"/>
      <c r="AO104" s="351"/>
      <c r="AP104" s="351"/>
      <c r="AQ104" s="351"/>
      <c r="AR104" s="351"/>
      <c r="AS104" s="354"/>
      <c r="AT104" s="351"/>
      <c r="AU104" s="351"/>
      <c r="AV104" s="351"/>
      <c r="AW104" s="351"/>
      <c r="AX104" s="351"/>
      <c r="AY104" s="351"/>
      <c r="AZ104" s="351"/>
      <c r="BA104" s="351"/>
    </row>
    <row r="105" spans="1:53" s="349" customFormat="1">
      <c r="A105" s="351"/>
      <c r="B105" s="351"/>
      <c r="C105" s="351"/>
      <c r="D105" s="351"/>
      <c r="E105" s="351"/>
      <c r="F105" s="351"/>
      <c r="G105" s="351"/>
      <c r="H105" s="351"/>
      <c r="I105" s="351"/>
      <c r="J105" s="351"/>
      <c r="K105" s="351"/>
      <c r="L105" s="351"/>
      <c r="M105" s="351"/>
      <c r="N105" s="351"/>
      <c r="O105" s="351"/>
      <c r="P105" s="373"/>
      <c r="Q105" s="351"/>
      <c r="R105" s="351"/>
      <c r="S105" s="351"/>
      <c r="T105" s="351"/>
      <c r="U105" s="351"/>
      <c r="V105" s="351"/>
      <c r="W105" s="373"/>
      <c r="X105" s="351"/>
      <c r="Y105" s="351"/>
      <c r="Z105" s="351"/>
      <c r="AA105" s="351"/>
      <c r="AB105" s="353"/>
      <c r="AC105" s="351"/>
      <c r="AD105" s="351"/>
      <c r="AE105" s="351"/>
      <c r="AF105" s="351"/>
      <c r="AG105" s="351"/>
      <c r="AH105" s="351"/>
      <c r="AI105" s="351"/>
      <c r="AJ105" s="351"/>
      <c r="AK105" s="352"/>
      <c r="AL105" s="351"/>
      <c r="AM105" s="351"/>
      <c r="AN105" s="351"/>
      <c r="AO105" s="351"/>
      <c r="AP105" s="351"/>
      <c r="AQ105" s="351"/>
      <c r="AR105" s="351"/>
      <c r="AS105" s="354"/>
      <c r="AT105" s="351"/>
      <c r="AU105" s="351"/>
      <c r="AV105" s="351"/>
      <c r="AW105" s="351"/>
      <c r="AX105" s="351"/>
      <c r="AY105" s="351"/>
      <c r="AZ105" s="351"/>
      <c r="BA105" s="351"/>
    </row>
    <row r="106" spans="1:53" s="349" customFormat="1">
      <c r="A106" s="351"/>
      <c r="B106" s="351"/>
      <c r="C106" s="351"/>
      <c r="D106" s="351"/>
      <c r="E106" s="351"/>
      <c r="F106" s="351"/>
      <c r="G106" s="351"/>
      <c r="H106" s="351"/>
      <c r="I106" s="351"/>
      <c r="J106" s="351"/>
      <c r="K106" s="351"/>
      <c r="L106" s="351"/>
      <c r="M106" s="351"/>
      <c r="N106" s="351"/>
      <c r="O106" s="351"/>
      <c r="P106" s="373"/>
      <c r="Q106" s="351"/>
      <c r="R106" s="351"/>
      <c r="S106" s="351"/>
      <c r="T106" s="351"/>
      <c r="U106" s="351"/>
      <c r="V106" s="351"/>
      <c r="W106" s="373"/>
      <c r="X106" s="351"/>
      <c r="Y106" s="351"/>
      <c r="Z106" s="351"/>
      <c r="AA106" s="351"/>
      <c r="AB106" s="353"/>
      <c r="AC106" s="351"/>
      <c r="AD106" s="351"/>
      <c r="AE106" s="351"/>
      <c r="AF106" s="351"/>
      <c r="AG106" s="351"/>
      <c r="AH106" s="351"/>
      <c r="AI106" s="351"/>
      <c r="AJ106" s="351"/>
      <c r="AK106" s="352"/>
      <c r="AL106" s="351"/>
      <c r="AM106" s="351"/>
      <c r="AN106" s="351"/>
      <c r="AO106" s="351"/>
      <c r="AP106" s="351"/>
      <c r="AQ106" s="351"/>
      <c r="AR106" s="351"/>
      <c r="AS106" s="354"/>
      <c r="AT106" s="351"/>
      <c r="AU106" s="351"/>
      <c r="AV106" s="351"/>
      <c r="AW106" s="351"/>
      <c r="AX106" s="351"/>
      <c r="AY106" s="351"/>
      <c r="AZ106" s="351"/>
      <c r="BA106" s="351"/>
    </row>
    <row r="107" spans="1:53" s="349" customFormat="1">
      <c r="A107" s="351"/>
      <c r="B107" s="351"/>
      <c r="C107" s="351"/>
      <c r="D107" s="351"/>
      <c r="E107" s="351"/>
      <c r="F107" s="351"/>
      <c r="G107" s="351"/>
      <c r="H107" s="351"/>
      <c r="I107" s="351"/>
      <c r="J107" s="351"/>
      <c r="K107" s="351"/>
      <c r="L107" s="351"/>
      <c r="M107" s="351"/>
      <c r="N107" s="351"/>
      <c r="O107" s="351"/>
      <c r="P107" s="373"/>
      <c r="Q107" s="351"/>
      <c r="R107" s="351"/>
      <c r="S107" s="351"/>
      <c r="T107" s="351"/>
      <c r="U107" s="351"/>
      <c r="V107" s="351"/>
      <c r="W107" s="373"/>
      <c r="X107" s="351"/>
      <c r="Y107" s="351"/>
      <c r="Z107" s="351"/>
      <c r="AA107" s="351"/>
      <c r="AB107" s="353"/>
      <c r="AC107" s="351"/>
      <c r="AD107" s="351"/>
      <c r="AE107" s="351"/>
      <c r="AF107" s="351"/>
      <c r="AG107" s="351"/>
      <c r="AH107" s="351"/>
      <c r="AI107" s="351"/>
      <c r="AJ107" s="351"/>
      <c r="AK107" s="352"/>
      <c r="AL107" s="351"/>
      <c r="AM107" s="351"/>
      <c r="AN107" s="351"/>
      <c r="AO107" s="351"/>
      <c r="AP107" s="351"/>
      <c r="AQ107" s="351"/>
      <c r="AR107" s="351"/>
      <c r="AS107" s="354"/>
      <c r="AT107" s="351"/>
      <c r="AU107" s="351"/>
      <c r="AV107" s="351"/>
      <c r="AW107" s="351"/>
      <c r="AX107" s="351"/>
      <c r="AY107" s="351"/>
      <c r="AZ107" s="351"/>
      <c r="BA107" s="351"/>
    </row>
    <row r="108" spans="1:53" s="349" customFormat="1">
      <c r="A108" s="351"/>
      <c r="B108" s="351"/>
      <c r="C108" s="351"/>
      <c r="D108" s="351"/>
      <c r="E108" s="351"/>
      <c r="F108" s="351"/>
      <c r="G108" s="351"/>
      <c r="H108" s="351"/>
      <c r="I108" s="351"/>
      <c r="J108" s="351"/>
      <c r="K108" s="351"/>
      <c r="L108" s="351"/>
      <c r="M108" s="351"/>
      <c r="N108" s="351"/>
      <c r="O108" s="351"/>
      <c r="P108" s="373"/>
      <c r="Q108" s="351"/>
      <c r="R108" s="351"/>
      <c r="S108" s="351"/>
      <c r="T108" s="351"/>
      <c r="U108" s="351"/>
      <c r="V108" s="351"/>
      <c r="W108" s="373"/>
      <c r="X108" s="351"/>
      <c r="Y108" s="351"/>
      <c r="Z108" s="351"/>
      <c r="AA108" s="351"/>
      <c r="AB108" s="353"/>
      <c r="AC108" s="351"/>
      <c r="AD108" s="351"/>
      <c r="AE108" s="351"/>
      <c r="AF108" s="351"/>
      <c r="AG108" s="351"/>
      <c r="AH108" s="351"/>
      <c r="AI108" s="351"/>
      <c r="AJ108" s="351"/>
      <c r="AK108" s="352"/>
      <c r="AL108" s="351"/>
      <c r="AM108" s="351"/>
      <c r="AN108" s="351"/>
      <c r="AO108" s="351"/>
      <c r="AP108" s="351"/>
      <c r="AQ108" s="351"/>
      <c r="AR108" s="351"/>
      <c r="AS108" s="354"/>
      <c r="AT108" s="351"/>
      <c r="AU108" s="351"/>
      <c r="AV108" s="351"/>
      <c r="AW108" s="351"/>
      <c r="AX108" s="351"/>
      <c r="AY108" s="351"/>
      <c r="AZ108" s="351"/>
      <c r="BA108" s="351"/>
    </row>
    <row r="109" spans="1:53" s="349" customFormat="1">
      <c r="A109" s="351"/>
      <c r="B109" s="351"/>
      <c r="C109" s="351"/>
      <c r="D109" s="351"/>
      <c r="E109" s="351"/>
      <c r="F109" s="351"/>
      <c r="G109" s="351"/>
      <c r="H109" s="351"/>
      <c r="I109" s="351"/>
      <c r="J109" s="351"/>
      <c r="K109" s="351"/>
      <c r="L109" s="351"/>
      <c r="M109" s="351"/>
      <c r="N109" s="351"/>
      <c r="O109" s="351"/>
      <c r="P109" s="373"/>
      <c r="Q109" s="351"/>
      <c r="R109" s="351"/>
      <c r="S109" s="351"/>
      <c r="T109" s="351"/>
      <c r="U109" s="351"/>
      <c r="V109" s="351"/>
      <c r="W109" s="373"/>
      <c r="X109" s="351"/>
      <c r="Y109" s="351"/>
      <c r="Z109" s="351"/>
      <c r="AA109" s="351"/>
      <c r="AB109" s="353"/>
      <c r="AC109" s="351"/>
      <c r="AD109" s="351"/>
      <c r="AE109" s="351"/>
      <c r="AF109" s="351"/>
      <c r="AG109" s="351"/>
      <c r="AH109" s="351"/>
      <c r="AI109" s="351"/>
      <c r="AJ109" s="351"/>
      <c r="AK109" s="352"/>
      <c r="AL109" s="351"/>
      <c r="AM109" s="351"/>
      <c r="AN109" s="351"/>
      <c r="AO109" s="351"/>
      <c r="AP109" s="351"/>
      <c r="AQ109" s="351"/>
      <c r="AR109" s="351"/>
      <c r="AS109" s="354"/>
      <c r="AT109" s="351"/>
      <c r="AU109" s="351"/>
      <c r="AV109" s="351"/>
      <c r="AW109" s="351"/>
      <c r="AX109" s="351"/>
      <c r="AY109" s="351"/>
      <c r="AZ109" s="351"/>
      <c r="BA109" s="351"/>
    </row>
    <row r="110" spans="1:53" s="349" customFormat="1">
      <c r="A110" s="351"/>
      <c r="B110" s="351"/>
      <c r="C110" s="351"/>
      <c r="D110" s="351"/>
      <c r="E110" s="351"/>
      <c r="F110" s="351"/>
      <c r="G110" s="351"/>
      <c r="H110" s="351"/>
      <c r="I110" s="351"/>
      <c r="J110" s="351"/>
      <c r="K110" s="351"/>
      <c r="L110" s="351"/>
      <c r="M110" s="351"/>
      <c r="N110" s="351"/>
      <c r="O110" s="351"/>
      <c r="P110" s="373"/>
      <c r="Q110" s="351"/>
      <c r="R110" s="351"/>
      <c r="S110" s="351"/>
      <c r="T110" s="351"/>
      <c r="U110" s="351"/>
      <c r="V110" s="351"/>
      <c r="W110" s="373"/>
      <c r="X110" s="351"/>
      <c r="Y110" s="351"/>
      <c r="Z110" s="351"/>
      <c r="AA110" s="351"/>
      <c r="AB110" s="353"/>
      <c r="AC110" s="351"/>
      <c r="AD110" s="351"/>
      <c r="AE110" s="351"/>
      <c r="AF110" s="351"/>
      <c r="AG110" s="351"/>
      <c r="AH110" s="351"/>
      <c r="AI110" s="351"/>
      <c r="AJ110" s="351"/>
      <c r="AK110" s="352"/>
      <c r="AL110" s="351"/>
      <c r="AM110" s="351"/>
      <c r="AN110" s="351"/>
      <c r="AO110" s="351"/>
      <c r="AP110" s="351"/>
      <c r="AQ110" s="351"/>
      <c r="AR110" s="351"/>
      <c r="AS110" s="354"/>
      <c r="AT110" s="351"/>
      <c r="AU110" s="351"/>
      <c r="AV110" s="351"/>
      <c r="AW110" s="351"/>
      <c r="AX110" s="351"/>
      <c r="AY110" s="351"/>
      <c r="AZ110" s="351"/>
      <c r="BA110" s="351"/>
    </row>
    <row r="111" spans="1:53" s="349" customFormat="1">
      <c r="A111" s="351"/>
      <c r="B111" s="351"/>
      <c r="C111" s="351"/>
      <c r="D111" s="351"/>
      <c r="E111" s="351"/>
      <c r="F111" s="351"/>
      <c r="G111" s="351"/>
      <c r="H111" s="351"/>
      <c r="I111" s="351"/>
      <c r="J111" s="351"/>
      <c r="K111" s="351"/>
      <c r="L111" s="351"/>
      <c r="M111" s="351"/>
      <c r="N111" s="351"/>
      <c r="O111" s="351"/>
      <c r="P111" s="373"/>
      <c r="Q111" s="351"/>
      <c r="R111" s="351"/>
      <c r="S111" s="351"/>
      <c r="T111" s="351"/>
      <c r="U111" s="351"/>
      <c r="V111" s="351"/>
      <c r="W111" s="373"/>
      <c r="X111" s="351"/>
      <c r="Y111" s="351"/>
      <c r="Z111" s="351"/>
      <c r="AA111" s="351"/>
      <c r="AB111" s="353"/>
      <c r="AC111" s="351"/>
      <c r="AD111" s="351"/>
      <c r="AE111" s="351"/>
      <c r="AF111" s="351"/>
      <c r="AG111" s="351"/>
      <c r="AH111" s="351"/>
      <c r="AI111" s="351"/>
      <c r="AJ111" s="351"/>
      <c r="AK111" s="352"/>
      <c r="AL111" s="351"/>
      <c r="AM111" s="351"/>
      <c r="AN111" s="351"/>
      <c r="AO111" s="351"/>
      <c r="AP111" s="351"/>
      <c r="AQ111" s="351"/>
      <c r="AR111" s="351"/>
      <c r="AS111" s="354"/>
      <c r="AT111" s="351"/>
      <c r="AU111" s="351"/>
      <c r="AV111" s="351"/>
      <c r="AW111" s="351"/>
      <c r="AX111" s="351"/>
      <c r="AY111" s="351"/>
      <c r="AZ111" s="351"/>
      <c r="BA111" s="351"/>
    </row>
    <row r="112" spans="1:53" s="349" customFormat="1">
      <c r="A112" s="351"/>
      <c r="B112" s="351"/>
      <c r="C112" s="351"/>
      <c r="D112" s="351"/>
      <c r="E112" s="351"/>
      <c r="F112" s="351"/>
      <c r="G112" s="351"/>
      <c r="H112" s="351"/>
      <c r="I112" s="351"/>
      <c r="J112" s="351"/>
      <c r="K112" s="351"/>
      <c r="L112" s="351"/>
      <c r="M112" s="351"/>
      <c r="N112" s="351"/>
      <c r="O112" s="351"/>
      <c r="P112" s="373"/>
      <c r="Q112" s="351"/>
      <c r="R112" s="351"/>
      <c r="S112" s="351"/>
      <c r="T112" s="351"/>
      <c r="U112" s="351"/>
      <c r="V112" s="351"/>
      <c r="W112" s="373"/>
      <c r="X112" s="351"/>
      <c r="Y112" s="351"/>
      <c r="Z112" s="351"/>
      <c r="AA112" s="351"/>
      <c r="AB112" s="353"/>
      <c r="AC112" s="351"/>
      <c r="AD112" s="351"/>
      <c r="AE112" s="351"/>
      <c r="AF112" s="351"/>
      <c r="AG112" s="351"/>
      <c r="AH112" s="351"/>
      <c r="AI112" s="351"/>
      <c r="AJ112" s="351"/>
      <c r="AK112" s="352"/>
      <c r="AL112" s="351"/>
      <c r="AM112" s="351"/>
      <c r="AN112" s="351"/>
      <c r="AO112" s="351"/>
      <c r="AP112" s="351"/>
      <c r="AQ112" s="351"/>
      <c r="AR112" s="351"/>
      <c r="AS112" s="354"/>
      <c r="AT112" s="351"/>
      <c r="AU112" s="351"/>
      <c r="AV112" s="351"/>
      <c r="AW112" s="351"/>
      <c r="AX112" s="351"/>
      <c r="AY112" s="351"/>
      <c r="AZ112" s="351"/>
      <c r="BA112" s="351"/>
    </row>
    <row r="113" spans="1:53" s="349" customFormat="1">
      <c r="A113" s="351"/>
      <c r="B113" s="351"/>
      <c r="C113" s="351"/>
      <c r="D113" s="351"/>
      <c r="E113" s="351"/>
      <c r="F113" s="351"/>
      <c r="G113" s="351"/>
      <c r="H113" s="351"/>
      <c r="I113" s="351"/>
      <c r="J113" s="351"/>
      <c r="K113" s="351"/>
      <c r="L113" s="351"/>
      <c r="M113" s="351"/>
      <c r="N113" s="351"/>
      <c r="O113" s="351"/>
      <c r="P113" s="373"/>
      <c r="Q113" s="351"/>
      <c r="R113" s="351"/>
      <c r="S113" s="351"/>
      <c r="T113" s="351"/>
      <c r="U113" s="351"/>
      <c r="V113" s="351"/>
      <c r="W113" s="373"/>
      <c r="X113" s="351"/>
      <c r="Y113" s="351"/>
      <c r="Z113" s="351"/>
      <c r="AA113" s="351"/>
      <c r="AB113" s="353"/>
      <c r="AC113" s="351"/>
      <c r="AD113" s="351"/>
      <c r="AE113" s="351"/>
      <c r="AF113" s="351"/>
      <c r="AG113" s="351"/>
      <c r="AH113" s="351"/>
      <c r="AI113" s="351"/>
      <c r="AJ113" s="351"/>
      <c r="AK113" s="352"/>
      <c r="AL113" s="351"/>
      <c r="AM113" s="351"/>
      <c r="AN113" s="351"/>
      <c r="AO113" s="351"/>
      <c r="AP113" s="351"/>
      <c r="AQ113" s="351"/>
      <c r="AR113" s="351"/>
      <c r="AS113" s="354"/>
      <c r="AT113" s="351"/>
      <c r="AU113" s="351"/>
      <c r="AV113" s="351"/>
      <c r="AW113" s="351"/>
      <c r="AX113" s="351"/>
      <c r="AY113" s="351"/>
      <c r="AZ113" s="351"/>
      <c r="BA113" s="351"/>
    </row>
    <row r="114" spans="1:53" s="349" customFormat="1">
      <c r="A114" s="351"/>
      <c r="B114" s="351"/>
      <c r="C114" s="351"/>
      <c r="D114" s="351"/>
      <c r="E114" s="351"/>
      <c r="F114" s="351"/>
      <c r="G114" s="351"/>
      <c r="H114" s="351"/>
      <c r="I114" s="351"/>
      <c r="J114" s="351"/>
      <c r="K114" s="351"/>
      <c r="L114" s="351"/>
      <c r="M114" s="351"/>
      <c r="N114" s="351"/>
      <c r="O114" s="351"/>
      <c r="P114" s="373"/>
      <c r="Q114" s="351"/>
      <c r="R114" s="351"/>
      <c r="S114" s="351"/>
      <c r="T114" s="351"/>
      <c r="U114" s="351"/>
      <c r="V114" s="351"/>
      <c r="W114" s="373"/>
      <c r="X114" s="351"/>
      <c r="Y114" s="351"/>
      <c r="Z114" s="351"/>
      <c r="AA114" s="351"/>
      <c r="AB114" s="353"/>
      <c r="AC114" s="351"/>
      <c r="AD114" s="351"/>
      <c r="AE114" s="351"/>
      <c r="AF114" s="351"/>
      <c r="AG114" s="351"/>
      <c r="AH114" s="351"/>
      <c r="AI114" s="351"/>
      <c r="AJ114" s="351"/>
      <c r="AK114" s="352"/>
      <c r="AL114" s="351"/>
      <c r="AM114" s="351"/>
      <c r="AN114" s="351"/>
      <c r="AO114" s="351"/>
      <c r="AP114" s="351"/>
      <c r="AQ114" s="351"/>
      <c r="AR114" s="351"/>
      <c r="AS114" s="354"/>
      <c r="AT114" s="351"/>
      <c r="AU114" s="351"/>
      <c r="AV114" s="351"/>
      <c r="AW114" s="351"/>
      <c r="AX114" s="351"/>
      <c r="AY114" s="351"/>
      <c r="AZ114" s="351"/>
      <c r="BA114" s="351"/>
    </row>
    <row r="115" spans="1:53" s="349" customFormat="1">
      <c r="A115" s="351"/>
      <c r="B115" s="351"/>
      <c r="C115" s="351"/>
      <c r="D115" s="351"/>
      <c r="E115" s="351"/>
      <c r="F115" s="351"/>
      <c r="G115" s="351"/>
      <c r="H115" s="351"/>
      <c r="I115" s="351"/>
      <c r="J115" s="351"/>
      <c r="K115" s="351"/>
      <c r="L115" s="351"/>
      <c r="M115" s="351"/>
      <c r="N115" s="351"/>
      <c r="O115" s="351"/>
      <c r="P115" s="373"/>
      <c r="Q115" s="351"/>
      <c r="R115" s="351"/>
      <c r="S115" s="351"/>
      <c r="T115" s="351"/>
      <c r="U115" s="351"/>
      <c r="V115" s="351"/>
      <c r="W115" s="373"/>
      <c r="X115" s="351"/>
      <c r="Y115" s="351"/>
      <c r="Z115" s="351"/>
      <c r="AA115" s="351"/>
      <c r="AB115" s="353"/>
      <c r="AC115" s="351"/>
      <c r="AD115" s="351"/>
      <c r="AE115" s="351"/>
      <c r="AF115" s="351"/>
      <c r="AG115" s="351"/>
      <c r="AH115" s="351"/>
      <c r="AI115" s="351"/>
      <c r="AJ115" s="351"/>
      <c r="AK115" s="352"/>
      <c r="AL115" s="351"/>
      <c r="AM115" s="351"/>
      <c r="AN115" s="351"/>
      <c r="AO115" s="351"/>
      <c r="AP115" s="351"/>
      <c r="AQ115" s="351"/>
      <c r="AR115" s="351"/>
      <c r="AS115" s="354"/>
      <c r="AT115" s="351"/>
      <c r="AU115" s="351"/>
      <c r="AV115" s="351"/>
      <c r="AW115" s="351"/>
      <c r="AX115" s="351"/>
      <c r="AY115" s="351"/>
      <c r="AZ115" s="351"/>
      <c r="BA115" s="351"/>
    </row>
    <row r="116" spans="1:53" s="349" customFormat="1">
      <c r="A116" s="351"/>
      <c r="B116" s="351"/>
      <c r="C116" s="351"/>
      <c r="D116" s="351"/>
      <c r="E116" s="351"/>
      <c r="F116" s="351"/>
      <c r="G116" s="351"/>
      <c r="H116" s="351"/>
      <c r="I116" s="351"/>
      <c r="J116" s="351"/>
      <c r="K116" s="351"/>
      <c r="L116" s="351"/>
      <c r="M116" s="351"/>
      <c r="N116" s="351"/>
      <c r="O116" s="351"/>
      <c r="P116" s="373"/>
      <c r="Q116" s="351"/>
      <c r="R116" s="351"/>
      <c r="S116" s="351"/>
      <c r="T116" s="351"/>
      <c r="U116" s="351"/>
      <c r="V116" s="351"/>
      <c r="W116" s="373"/>
      <c r="X116" s="351"/>
      <c r="Y116" s="351"/>
      <c r="Z116" s="351"/>
      <c r="AA116" s="351"/>
      <c r="AB116" s="353"/>
      <c r="AC116" s="351"/>
      <c r="AD116" s="351"/>
      <c r="AE116" s="351"/>
      <c r="AF116" s="351"/>
      <c r="AG116" s="351"/>
      <c r="AH116" s="351"/>
      <c r="AI116" s="351"/>
      <c r="AJ116" s="351"/>
      <c r="AK116" s="352"/>
      <c r="AL116" s="351"/>
      <c r="AM116" s="351"/>
      <c r="AN116" s="351"/>
      <c r="AO116" s="351"/>
      <c r="AP116" s="351"/>
      <c r="AQ116" s="351"/>
      <c r="AR116" s="351"/>
      <c r="AS116" s="354"/>
      <c r="AT116" s="351"/>
      <c r="AU116" s="351"/>
      <c r="AV116" s="351"/>
      <c r="AW116" s="351"/>
      <c r="AX116" s="351"/>
      <c r="AY116" s="351"/>
      <c r="AZ116" s="351"/>
      <c r="BA116" s="351"/>
    </row>
    <row r="117" spans="1:53" s="349" customFormat="1">
      <c r="A117" s="351"/>
      <c r="B117" s="351"/>
      <c r="C117" s="351"/>
      <c r="D117" s="351"/>
      <c r="E117" s="351"/>
      <c r="F117" s="351"/>
      <c r="G117" s="351"/>
      <c r="H117" s="351"/>
      <c r="I117" s="351"/>
      <c r="J117" s="351"/>
      <c r="K117" s="351"/>
      <c r="L117" s="351"/>
      <c r="M117" s="351"/>
      <c r="N117" s="351"/>
      <c r="O117" s="351"/>
      <c r="P117" s="373"/>
      <c r="Q117" s="351"/>
      <c r="R117" s="351"/>
      <c r="S117" s="351"/>
      <c r="T117" s="351"/>
      <c r="U117" s="351"/>
      <c r="V117" s="351"/>
      <c r="W117" s="373"/>
      <c r="X117" s="351"/>
      <c r="Y117" s="351"/>
      <c r="Z117" s="351"/>
      <c r="AA117" s="351"/>
      <c r="AB117" s="353"/>
      <c r="AC117" s="351"/>
      <c r="AD117" s="351"/>
      <c r="AE117" s="351"/>
      <c r="AF117" s="351"/>
      <c r="AG117" s="351"/>
      <c r="AH117" s="351"/>
      <c r="AI117" s="351"/>
      <c r="AJ117" s="351"/>
      <c r="AK117" s="352"/>
      <c r="AL117" s="351"/>
      <c r="AM117" s="351"/>
      <c r="AN117" s="351"/>
      <c r="AO117" s="351"/>
      <c r="AP117" s="351"/>
      <c r="AQ117" s="351"/>
      <c r="AR117" s="351"/>
      <c r="AS117" s="354"/>
      <c r="AT117" s="351"/>
      <c r="AU117" s="351"/>
      <c r="AV117" s="351"/>
      <c r="AW117" s="351"/>
      <c r="AX117" s="351"/>
      <c r="AY117" s="351"/>
      <c r="AZ117" s="351"/>
      <c r="BA117" s="351"/>
    </row>
    <row r="118" spans="1:53" s="349" customFormat="1">
      <c r="A118" s="351"/>
      <c r="B118" s="351"/>
      <c r="C118" s="351"/>
      <c r="D118" s="351"/>
      <c r="E118" s="351"/>
      <c r="F118" s="351"/>
      <c r="G118" s="351"/>
      <c r="H118" s="351"/>
      <c r="I118" s="351"/>
      <c r="J118" s="351"/>
      <c r="K118" s="351"/>
      <c r="L118" s="351"/>
      <c r="M118" s="351"/>
      <c r="N118" s="351"/>
      <c r="O118" s="351"/>
      <c r="P118" s="373"/>
      <c r="Q118" s="351"/>
      <c r="R118" s="351"/>
      <c r="S118" s="351"/>
      <c r="T118" s="351"/>
      <c r="U118" s="351"/>
      <c r="V118" s="351"/>
      <c r="W118" s="373"/>
      <c r="X118" s="351"/>
      <c r="Y118" s="351"/>
      <c r="Z118" s="351"/>
      <c r="AA118" s="351"/>
      <c r="AB118" s="353"/>
      <c r="AC118" s="351"/>
      <c r="AD118" s="351"/>
      <c r="AE118" s="351"/>
      <c r="AF118" s="351"/>
      <c r="AG118" s="351"/>
      <c r="AH118" s="351"/>
      <c r="AI118" s="351"/>
      <c r="AJ118" s="351"/>
      <c r="AK118" s="352"/>
      <c r="AL118" s="351"/>
      <c r="AM118" s="351"/>
      <c r="AN118" s="351"/>
      <c r="AO118" s="351"/>
      <c r="AP118" s="351"/>
      <c r="AQ118" s="351"/>
      <c r="AR118" s="351"/>
      <c r="AS118" s="354"/>
      <c r="AT118" s="351"/>
      <c r="AU118" s="351"/>
      <c r="AV118" s="351"/>
      <c r="AW118" s="351"/>
      <c r="AX118" s="351"/>
      <c r="AY118" s="351"/>
      <c r="AZ118" s="351"/>
      <c r="BA118" s="351"/>
    </row>
    <row r="119" spans="1:53" s="349" customFormat="1">
      <c r="A119" s="351"/>
      <c r="B119" s="351"/>
      <c r="C119" s="351"/>
      <c r="D119" s="351"/>
      <c r="E119" s="351"/>
      <c r="F119" s="351"/>
      <c r="G119" s="351"/>
      <c r="H119" s="351"/>
      <c r="I119" s="351"/>
      <c r="J119" s="351"/>
      <c r="K119" s="351"/>
      <c r="L119" s="351"/>
      <c r="M119" s="351"/>
      <c r="N119" s="351"/>
      <c r="O119" s="351"/>
      <c r="P119" s="373"/>
      <c r="Q119" s="351"/>
      <c r="R119" s="351"/>
      <c r="S119" s="351"/>
      <c r="T119" s="351"/>
      <c r="U119" s="351"/>
      <c r="V119" s="351"/>
      <c r="W119" s="373"/>
      <c r="X119" s="351"/>
      <c r="Y119" s="351"/>
      <c r="Z119" s="351"/>
      <c r="AA119" s="351"/>
      <c r="AB119" s="353"/>
      <c r="AC119" s="351"/>
      <c r="AD119" s="351"/>
      <c r="AE119" s="351"/>
      <c r="AF119" s="351"/>
      <c r="AG119" s="351"/>
      <c r="AH119" s="351"/>
      <c r="AI119" s="351"/>
      <c r="AJ119" s="351"/>
      <c r="AK119" s="352"/>
      <c r="AL119" s="351"/>
      <c r="AM119" s="351"/>
      <c r="AN119" s="351"/>
      <c r="AO119" s="351"/>
      <c r="AP119" s="351"/>
      <c r="AQ119" s="351"/>
      <c r="AR119" s="351"/>
      <c r="AS119" s="354"/>
      <c r="AT119" s="351"/>
      <c r="AU119" s="351"/>
      <c r="AV119" s="351"/>
      <c r="AW119" s="351"/>
      <c r="AX119" s="351"/>
      <c r="AY119" s="351"/>
      <c r="AZ119" s="351"/>
      <c r="BA119" s="351"/>
    </row>
    <row r="120" spans="1:53" s="349" customFormat="1">
      <c r="A120" s="351"/>
      <c r="B120" s="351"/>
      <c r="C120" s="351"/>
      <c r="D120" s="351"/>
      <c r="E120" s="351"/>
      <c r="F120" s="351"/>
      <c r="G120" s="351"/>
      <c r="H120" s="351"/>
      <c r="I120" s="351"/>
      <c r="J120" s="351"/>
      <c r="K120" s="351"/>
      <c r="L120" s="351"/>
      <c r="M120" s="351"/>
      <c r="N120" s="351"/>
      <c r="O120" s="351"/>
      <c r="P120" s="373"/>
      <c r="Q120" s="351"/>
      <c r="R120" s="351"/>
      <c r="S120" s="351"/>
      <c r="T120" s="351"/>
      <c r="U120" s="351"/>
      <c r="V120" s="351"/>
      <c r="W120" s="373"/>
      <c r="X120" s="351"/>
      <c r="Y120" s="351"/>
      <c r="Z120" s="351"/>
      <c r="AA120" s="351"/>
      <c r="AB120" s="353"/>
      <c r="AC120" s="351"/>
      <c r="AD120" s="351"/>
      <c r="AE120" s="351"/>
      <c r="AF120" s="351"/>
      <c r="AG120" s="351"/>
      <c r="AH120" s="351"/>
      <c r="AI120" s="351"/>
      <c r="AJ120" s="351"/>
      <c r="AK120" s="352"/>
      <c r="AL120" s="351"/>
      <c r="AM120" s="351"/>
      <c r="AN120" s="351"/>
      <c r="AO120" s="351"/>
      <c r="AP120" s="351"/>
      <c r="AQ120" s="351"/>
      <c r="AR120" s="351"/>
      <c r="AS120" s="354"/>
      <c r="AT120" s="351"/>
      <c r="AU120" s="351"/>
      <c r="AV120" s="351"/>
      <c r="AW120" s="351"/>
      <c r="AX120" s="351"/>
      <c r="AY120" s="351"/>
      <c r="AZ120" s="351"/>
      <c r="BA120" s="351"/>
    </row>
    <row r="121" spans="1:53" s="349" customFormat="1">
      <c r="A121" s="351"/>
      <c r="B121" s="351"/>
      <c r="C121" s="351"/>
      <c r="D121" s="351"/>
      <c r="E121" s="351"/>
      <c r="F121" s="351"/>
      <c r="G121" s="351"/>
      <c r="H121" s="351"/>
      <c r="I121" s="351"/>
      <c r="J121" s="351"/>
      <c r="K121" s="351"/>
      <c r="L121" s="351"/>
      <c r="M121" s="351"/>
      <c r="N121" s="351"/>
      <c r="O121" s="351"/>
      <c r="P121" s="373"/>
      <c r="Q121" s="351"/>
      <c r="R121" s="351"/>
      <c r="S121" s="351"/>
      <c r="T121" s="351"/>
      <c r="U121" s="351"/>
      <c r="V121" s="351"/>
      <c r="W121" s="373"/>
      <c r="X121" s="351"/>
      <c r="Y121" s="351"/>
      <c r="Z121" s="351"/>
      <c r="AA121" s="351"/>
      <c r="AB121" s="353"/>
      <c r="AC121" s="351"/>
      <c r="AD121" s="351"/>
      <c r="AE121" s="351"/>
      <c r="AF121" s="351"/>
      <c r="AG121" s="351"/>
      <c r="AH121" s="351"/>
      <c r="AI121" s="351"/>
      <c r="AJ121" s="351"/>
      <c r="AK121" s="352"/>
      <c r="AL121" s="351"/>
      <c r="AM121" s="351"/>
      <c r="AN121" s="351"/>
      <c r="AO121" s="351"/>
      <c r="AP121" s="351"/>
      <c r="AQ121" s="351"/>
      <c r="AR121" s="351"/>
      <c r="AS121" s="354"/>
      <c r="AT121" s="351"/>
      <c r="AU121" s="351"/>
      <c r="AV121" s="351"/>
      <c r="AW121" s="351"/>
      <c r="AX121" s="351"/>
      <c r="AY121" s="351"/>
      <c r="AZ121" s="351"/>
      <c r="BA121" s="351"/>
    </row>
    <row r="122" spans="1:53" s="349" customFormat="1">
      <c r="A122" s="351"/>
      <c r="B122" s="351"/>
      <c r="C122" s="351"/>
      <c r="D122" s="351"/>
      <c r="E122" s="351"/>
      <c r="F122" s="351"/>
      <c r="G122" s="351"/>
      <c r="H122" s="351"/>
      <c r="I122" s="351"/>
      <c r="J122" s="351"/>
      <c r="K122" s="351"/>
      <c r="L122" s="351"/>
      <c r="M122" s="351"/>
      <c r="N122" s="351"/>
      <c r="O122" s="351"/>
      <c r="P122" s="373"/>
      <c r="Q122" s="351"/>
      <c r="R122" s="351"/>
      <c r="S122" s="351"/>
      <c r="T122" s="351"/>
      <c r="U122" s="351"/>
      <c r="V122" s="351"/>
      <c r="W122" s="373"/>
      <c r="X122" s="351"/>
      <c r="Y122" s="351"/>
      <c r="Z122" s="351"/>
      <c r="AA122" s="351"/>
      <c r="AB122" s="353"/>
      <c r="AC122" s="351"/>
      <c r="AD122" s="351"/>
      <c r="AE122" s="351"/>
      <c r="AF122" s="351"/>
      <c r="AG122" s="351"/>
      <c r="AH122" s="351"/>
      <c r="AI122" s="351"/>
      <c r="AJ122" s="351"/>
      <c r="AK122" s="352"/>
      <c r="AL122" s="351"/>
      <c r="AM122" s="351"/>
      <c r="AN122" s="351"/>
      <c r="AO122" s="351"/>
      <c r="AP122" s="351"/>
      <c r="AQ122" s="351"/>
      <c r="AR122" s="351"/>
      <c r="AS122" s="354"/>
      <c r="AT122" s="351"/>
      <c r="AU122" s="351"/>
      <c r="AV122" s="351"/>
      <c r="AW122" s="351"/>
      <c r="AX122" s="351"/>
      <c r="AY122" s="351"/>
      <c r="AZ122" s="351"/>
      <c r="BA122" s="351"/>
    </row>
    <row r="123" spans="1:53" s="349" customFormat="1">
      <c r="A123" s="351"/>
      <c r="B123" s="351"/>
      <c r="C123" s="351"/>
      <c r="D123" s="351"/>
      <c r="E123" s="351"/>
      <c r="F123" s="351"/>
      <c r="G123" s="351"/>
      <c r="H123" s="351"/>
      <c r="I123" s="351"/>
      <c r="J123" s="351"/>
      <c r="K123" s="351"/>
      <c r="L123" s="351"/>
      <c r="M123" s="351"/>
      <c r="N123" s="351"/>
      <c r="O123" s="351"/>
      <c r="P123" s="373"/>
      <c r="Q123" s="351"/>
      <c r="R123" s="351"/>
      <c r="S123" s="351"/>
      <c r="T123" s="351"/>
      <c r="U123" s="351"/>
      <c r="V123" s="351"/>
      <c r="W123" s="373"/>
      <c r="X123" s="351"/>
      <c r="Y123" s="351"/>
      <c r="Z123" s="351"/>
      <c r="AA123" s="351"/>
      <c r="AB123" s="353"/>
      <c r="AC123" s="351"/>
      <c r="AD123" s="351"/>
      <c r="AE123" s="351"/>
      <c r="AF123" s="351"/>
      <c r="AG123" s="351"/>
      <c r="AH123" s="351"/>
      <c r="AI123" s="351"/>
      <c r="AJ123" s="351"/>
      <c r="AK123" s="352"/>
      <c r="AL123" s="351"/>
      <c r="AM123" s="351"/>
      <c r="AN123" s="351"/>
      <c r="AO123" s="351"/>
      <c r="AP123" s="351"/>
      <c r="AQ123" s="351"/>
      <c r="AR123" s="351"/>
      <c r="AS123" s="354"/>
      <c r="AT123" s="351"/>
      <c r="AU123" s="351"/>
      <c r="AV123" s="351"/>
      <c r="AW123" s="351"/>
      <c r="AX123" s="351"/>
      <c r="AY123" s="351"/>
      <c r="AZ123" s="351"/>
      <c r="BA123" s="351"/>
    </row>
    <row r="124" spans="1:53" s="349" customFormat="1">
      <c r="A124" s="351"/>
      <c r="B124" s="351"/>
      <c r="C124" s="351"/>
      <c r="D124" s="351"/>
      <c r="E124" s="351"/>
      <c r="F124" s="351"/>
      <c r="G124" s="351"/>
      <c r="H124" s="351"/>
      <c r="I124" s="351"/>
      <c r="J124" s="351"/>
      <c r="K124" s="351"/>
      <c r="L124" s="351"/>
      <c r="M124" s="351"/>
      <c r="N124" s="351"/>
      <c r="O124" s="351"/>
      <c r="P124" s="373"/>
      <c r="Q124" s="351"/>
      <c r="R124" s="351"/>
      <c r="S124" s="351"/>
      <c r="T124" s="351"/>
      <c r="U124" s="351"/>
      <c r="V124" s="351"/>
      <c r="W124" s="373"/>
      <c r="X124" s="351"/>
      <c r="Y124" s="351"/>
      <c r="Z124" s="351"/>
      <c r="AA124" s="351"/>
      <c r="AB124" s="353"/>
      <c r="AC124" s="351"/>
      <c r="AD124" s="351"/>
      <c r="AE124" s="351"/>
      <c r="AF124" s="351"/>
      <c r="AG124" s="351"/>
      <c r="AH124" s="351"/>
      <c r="AI124" s="351"/>
      <c r="AJ124" s="351"/>
      <c r="AK124" s="352"/>
      <c r="AL124" s="351"/>
      <c r="AM124" s="351"/>
      <c r="AN124" s="351"/>
      <c r="AO124" s="351"/>
      <c r="AP124" s="351"/>
      <c r="AQ124" s="351"/>
      <c r="AR124" s="351"/>
      <c r="AS124" s="354"/>
      <c r="AT124" s="351"/>
      <c r="AU124" s="351"/>
      <c r="AV124" s="351"/>
      <c r="AW124" s="351"/>
      <c r="AX124" s="351"/>
      <c r="AY124" s="351"/>
      <c r="AZ124" s="351"/>
      <c r="BA124" s="351"/>
    </row>
    <row r="125" spans="1:53" s="349" customFormat="1">
      <c r="A125" s="351"/>
      <c r="B125" s="351"/>
      <c r="C125" s="351"/>
      <c r="D125" s="351"/>
      <c r="E125" s="351"/>
      <c r="F125" s="351"/>
      <c r="G125" s="351"/>
      <c r="H125" s="351"/>
      <c r="I125" s="351"/>
      <c r="J125" s="351"/>
      <c r="K125" s="351"/>
      <c r="L125" s="351"/>
      <c r="M125" s="351"/>
      <c r="N125" s="351"/>
      <c r="O125" s="351"/>
      <c r="P125" s="373"/>
      <c r="Q125" s="351"/>
      <c r="R125" s="351"/>
      <c r="S125" s="351"/>
      <c r="T125" s="351"/>
      <c r="U125" s="351"/>
      <c r="V125" s="351"/>
      <c r="W125" s="373"/>
      <c r="X125" s="351"/>
      <c r="Y125" s="351"/>
      <c r="Z125" s="351"/>
      <c r="AA125" s="351"/>
      <c r="AB125" s="353"/>
      <c r="AC125" s="351"/>
      <c r="AD125" s="351"/>
      <c r="AE125" s="351"/>
      <c r="AF125" s="351"/>
      <c r="AG125" s="351"/>
      <c r="AH125" s="351"/>
      <c r="AI125" s="351"/>
      <c r="AJ125" s="351"/>
      <c r="AK125" s="352"/>
      <c r="AL125" s="351"/>
      <c r="AM125" s="351"/>
      <c r="AN125" s="351"/>
      <c r="AO125" s="351"/>
      <c r="AP125" s="351"/>
      <c r="AQ125" s="351"/>
      <c r="AR125" s="351"/>
      <c r="AS125" s="354"/>
      <c r="AT125" s="351"/>
      <c r="AU125" s="351"/>
      <c r="AV125" s="351"/>
      <c r="AW125" s="351"/>
      <c r="AX125" s="351"/>
      <c r="AY125" s="351"/>
      <c r="AZ125" s="351"/>
      <c r="BA125" s="351"/>
    </row>
    <row r="126" spans="1:53" s="349" customFormat="1">
      <c r="A126" s="351"/>
      <c r="B126" s="351"/>
      <c r="C126" s="351"/>
      <c r="D126" s="351"/>
      <c r="E126" s="351"/>
      <c r="F126" s="351"/>
      <c r="G126" s="351"/>
      <c r="H126" s="351"/>
      <c r="I126" s="351"/>
      <c r="J126" s="351"/>
      <c r="K126" s="351"/>
      <c r="L126" s="351"/>
      <c r="M126" s="351"/>
      <c r="N126" s="351"/>
      <c r="O126" s="351"/>
      <c r="P126" s="373"/>
      <c r="Q126" s="351"/>
      <c r="R126" s="351"/>
      <c r="S126" s="351"/>
      <c r="T126" s="351"/>
      <c r="U126" s="351"/>
      <c r="V126" s="351"/>
      <c r="W126" s="373"/>
      <c r="X126" s="351"/>
      <c r="Y126" s="351"/>
      <c r="Z126" s="351"/>
      <c r="AA126" s="351"/>
      <c r="AB126" s="353"/>
      <c r="AC126" s="351"/>
      <c r="AD126" s="351"/>
      <c r="AE126" s="351"/>
      <c r="AF126" s="351"/>
      <c r="AG126" s="351"/>
      <c r="AH126" s="351"/>
      <c r="AI126" s="351"/>
      <c r="AJ126" s="351"/>
      <c r="AK126" s="352"/>
      <c r="AL126" s="351"/>
      <c r="AM126" s="351"/>
      <c r="AN126" s="351"/>
      <c r="AO126" s="351"/>
      <c r="AP126" s="351"/>
      <c r="AQ126" s="351"/>
      <c r="AR126" s="351"/>
      <c r="AS126" s="354"/>
      <c r="AT126" s="351"/>
      <c r="AU126" s="351"/>
      <c r="AV126" s="351"/>
      <c r="AW126" s="351"/>
      <c r="AX126" s="351"/>
      <c r="AY126" s="351"/>
      <c r="AZ126" s="351"/>
      <c r="BA126" s="351"/>
    </row>
    <row r="127" spans="1:53" s="349" customFormat="1">
      <c r="A127" s="351"/>
      <c r="B127" s="351"/>
      <c r="C127" s="351"/>
      <c r="D127" s="351"/>
      <c r="E127" s="351"/>
      <c r="F127" s="351"/>
      <c r="G127" s="351"/>
      <c r="H127" s="351"/>
      <c r="I127" s="351"/>
      <c r="J127" s="351"/>
      <c r="K127" s="351"/>
      <c r="L127" s="351"/>
      <c r="M127" s="351"/>
      <c r="N127" s="351"/>
      <c r="O127" s="351"/>
      <c r="P127" s="373"/>
      <c r="Q127" s="351"/>
      <c r="R127" s="351"/>
      <c r="S127" s="351"/>
      <c r="T127" s="351"/>
      <c r="U127" s="351"/>
      <c r="V127" s="351"/>
      <c r="W127" s="373"/>
      <c r="X127" s="351"/>
      <c r="Y127" s="351"/>
      <c r="Z127" s="351"/>
      <c r="AA127" s="351"/>
      <c r="AB127" s="353"/>
      <c r="AC127" s="351"/>
      <c r="AD127" s="351"/>
      <c r="AE127" s="351"/>
      <c r="AF127" s="351"/>
      <c r="AG127" s="351"/>
      <c r="AH127" s="351"/>
      <c r="AI127" s="351"/>
      <c r="AJ127" s="351"/>
      <c r="AK127" s="352"/>
      <c r="AL127" s="351"/>
      <c r="AM127" s="351"/>
      <c r="AN127" s="351"/>
      <c r="AO127" s="351"/>
      <c r="AP127" s="351"/>
      <c r="AQ127" s="351"/>
      <c r="AR127" s="351"/>
      <c r="AS127" s="354"/>
      <c r="AT127" s="351"/>
      <c r="AU127" s="351"/>
      <c r="AV127" s="351"/>
      <c r="AW127" s="351"/>
      <c r="AX127" s="351"/>
      <c r="AY127" s="351"/>
      <c r="AZ127" s="351"/>
      <c r="BA127" s="351"/>
    </row>
    <row r="128" spans="1:53" s="349" customFormat="1">
      <c r="A128" s="351"/>
      <c r="B128" s="351"/>
      <c r="C128" s="351"/>
      <c r="D128" s="351"/>
      <c r="E128" s="351"/>
      <c r="F128" s="351"/>
      <c r="G128" s="351"/>
      <c r="H128" s="351"/>
      <c r="I128" s="351"/>
      <c r="J128" s="351"/>
      <c r="K128" s="351"/>
      <c r="L128" s="351"/>
      <c r="M128" s="351"/>
      <c r="N128" s="351"/>
      <c r="O128" s="351"/>
      <c r="P128" s="373"/>
      <c r="Q128" s="351"/>
      <c r="R128" s="351"/>
      <c r="S128" s="351"/>
      <c r="T128" s="351"/>
      <c r="U128" s="351"/>
      <c r="V128" s="351"/>
      <c r="W128" s="373"/>
      <c r="X128" s="351"/>
      <c r="Y128" s="351"/>
      <c r="Z128" s="351"/>
      <c r="AA128" s="351"/>
      <c r="AB128" s="353"/>
      <c r="AC128" s="351"/>
      <c r="AD128" s="351"/>
      <c r="AE128" s="351"/>
      <c r="AF128" s="351"/>
      <c r="AG128" s="351"/>
      <c r="AH128" s="351"/>
      <c r="AI128" s="351"/>
      <c r="AJ128" s="351"/>
      <c r="AK128" s="352"/>
      <c r="AL128" s="351"/>
      <c r="AM128" s="351"/>
      <c r="AN128" s="351"/>
      <c r="AO128" s="351"/>
      <c r="AP128" s="351"/>
      <c r="AQ128" s="351"/>
      <c r="AR128" s="351"/>
      <c r="AS128" s="354"/>
      <c r="AT128" s="351"/>
      <c r="AU128" s="351"/>
      <c r="AV128" s="351"/>
      <c r="AW128" s="351"/>
      <c r="AX128" s="351"/>
      <c r="AY128" s="351"/>
      <c r="AZ128" s="351"/>
      <c r="BA128" s="351"/>
    </row>
    <row r="129" spans="1:53" s="349" customFormat="1">
      <c r="A129" s="351"/>
      <c r="B129" s="351"/>
      <c r="C129" s="351"/>
      <c r="D129" s="351"/>
      <c r="E129" s="351"/>
      <c r="F129" s="351"/>
      <c r="G129" s="351"/>
      <c r="H129" s="351"/>
      <c r="I129" s="351"/>
      <c r="J129" s="351"/>
      <c r="K129" s="351"/>
      <c r="L129" s="351"/>
      <c r="M129" s="351"/>
      <c r="N129" s="351"/>
      <c r="O129" s="351"/>
      <c r="P129" s="373"/>
      <c r="Q129" s="351"/>
      <c r="R129" s="351"/>
      <c r="S129" s="351"/>
      <c r="T129" s="351"/>
      <c r="U129" s="351"/>
      <c r="V129" s="351"/>
      <c r="W129" s="373"/>
      <c r="X129" s="351"/>
      <c r="Y129" s="351"/>
      <c r="Z129" s="351"/>
      <c r="AA129" s="351"/>
      <c r="AB129" s="353"/>
      <c r="AC129" s="351"/>
      <c r="AD129" s="351"/>
      <c r="AE129" s="351"/>
      <c r="AF129" s="351"/>
      <c r="AG129" s="351"/>
      <c r="AH129" s="351"/>
      <c r="AI129" s="351"/>
      <c r="AJ129" s="351"/>
      <c r="AK129" s="352"/>
      <c r="AL129" s="351"/>
      <c r="AM129" s="351"/>
      <c r="AN129" s="351"/>
      <c r="AO129" s="351"/>
      <c r="AP129" s="351"/>
      <c r="AQ129" s="351"/>
      <c r="AR129" s="351"/>
      <c r="AS129" s="354"/>
      <c r="AT129" s="351"/>
      <c r="AU129" s="351"/>
      <c r="AV129" s="351"/>
      <c r="AW129" s="351"/>
      <c r="AX129" s="351"/>
      <c r="AY129" s="351"/>
      <c r="AZ129" s="351"/>
      <c r="BA129" s="351"/>
    </row>
    <row r="130" spans="1:53" s="349" customFormat="1">
      <c r="A130" s="351"/>
      <c r="B130" s="351"/>
      <c r="C130" s="351"/>
      <c r="D130" s="351"/>
      <c r="E130" s="351"/>
      <c r="F130" s="351"/>
      <c r="G130" s="351"/>
      <c r="H130" s="351"/>
      <c r="I130" s="351"/>
      <c r="J130" s="351"/>
      <c r="K130" s="351"/>
      <c r="L130" s="351"/>
      <c r="M130" s="351"/>
      <c r="N130" s="351"/>
      <c r="O130" s="351"/>
      <c r="P130" s="373"/>
      <c r="Q130" s="351"/>
      <c r="R130" s="351"/>
      <c r="S130" s="351"/>
      <c r="T130" s="351"/>
      <c r="U130" s="351"/>
      <c r="V130" s="351"/>
      <c r="W130" s="373"/>
      <c r="X130" s="351"/>
      <c r="Y130" s="351"/>
      <c r="Z130" s="351"/>
      <c r="AA130" s="351"/>
      <c r="AB130" s="353"/>
      <c r="AC130" s="351"/>
      <c r="AD130" s="351"/>
      <c r="AE130" s="351"/>
      <c r="AF130" s="351"/>
      <c r="AG130" s="351"/>
      <c r="AH130" s="351"/>
      <c r="AI130" s="351"/>
      <c r="AJ130" s="351"/>
      <c r="AK130" s="352"/>
      <c r="AL130" s="351"/>
      <c r="AM130" s="351"/>
      <c r="AN130" s="351"/>
      <c r="AO130" s="351"/>
      <c r="AP130" s="351"/>
      <c r="AQ130" s="351"/>
      <c r="AR130" s="351"/>
      <c r="AS130" s="354"/>
      <c r="AT130" s="351"/>
      <c r="AU130" s="351"/>
      <c r="AV130" s="351"/>
      <c r="AW130" s="351"/>
      <c r="AX130" s="351"/>
      <c r="AY130" s="351"/>
      <c r="AZ130" s="351"/>
      <c r="BA130" s="351"/>
    </row>
    <row r="131" spans="1:53" s="349" customFormat="1">
      <c r="A131" s="351"/>
      <c r="B131" s="351"/>
      <c r="C131" s="351"/>
      <c r="D131" s="351"/>
      <c r="E131" s="351"/>
      <c r="F131" s="351"/>
      <c r="G131" s="351"/>
      <c r="H131" s="351"/>
      <c r="I131" s="351"/>
      <c r="J131" s="351"/>
      <c r="K131" s="351"/>
      <c r="L131" s="351"/>
      <c r="M131" s="351"/>
      <c r="N131" s="351"/>
      <c r="O131" s="351"/>
      <c r="P131" s="373"/>
      <c r="Q131" s="351"/>
      <c r="R131" s="351"/>
      <c r="S131" s="351"/>
      <c r="T131" s="351"/>
      <c r="U131" s="351"/>
      <c r="V131" s="351"/>
      <c r="W131" s="373"/>
      <c r="X131" s="351"/>
      <c r="Y131" s="351"/>
      <c r="Z131" s="351"/>
      <c r="AA131" s="351"/>
      <c r="AB131" s="353"/>
      <c r="AC131" s="351"/>
      <c r="AD131" s="351"/>
      <c r="AE131" s="351"/>
      <c r="AF131" s="351"/>
      <c r="AG131" s="351"/>
      <c r="AH131" s="351"/>
      <c r="AI131" s="351"/>
      <c r="AJ131" s="351"/>
      <c r="AK131" s="352"/>
      <c r="AL131" s="351"/>
      <c r="AM131" s="351"/>
      <c r="AN131" s="351"/>
      <c r="AO131" s="351"/>
      <c r="AP131" s="351"/>
      <c r="AQ131" s="351"/>
      <c r="AR131" s="351"/>
      <c r="AS131" s="354"/>
      <c r="AT131" s="351"/>
      <c r="AU131" s="351"/>
      <c r="AV131" s="351"/>
      <c r="AW131" s="351"/>
      <c r="AX131" s="351"/>
      <c r="AY131" s="351"/>
      <c r="AZ131" s="351"/>
      <c r="BA131" s="351"/>
    </row>
    <row r="132" spans="1:53" s="349" customFormat="1">
      <c r="A132" s="351"/>
      <c r="B132" s="351"/>
      <c r="C132" s="351"/>
      <c r="D132" s="351"/>
      <c r="E132" s="351"/>
      <c r="F132" s="351"/>
      <c r="G132" s="351"/>
      <c r="H132" s="351"/>
      <c r="I132" s="351"/>
      <c r="J132" s="351"/>
      <c r="K132" s="351"/>
      <c r="L132" s="351"/>
      <c r="M132" s="351"/>
      <c r="N132" s="351"/>
      <c r="O132" s="351"/>
      <c r="P132" s="373"/>
      <c r="Q132" s="351"/>
      <c r="R132" s="351"/>
      <c r="S132" s="351"/>
      <c r="T132" s="351"/>
      <c r="U132" s="351"/>
      <c r="V132" s="351"/>
      <c r="W132" s="373"/>
      <c r="X132" s="351"/>
      <c r="Y132" s="351"/>
      <c r="Z132" s="351"/>
      <c r="AA132" s="351"/>
      <c r="AB132" s="353"/>
      <c r="AC132" s="351"/>
      <c r="AD132" s="351"/>
      <c r="AE132" s="351"/>
      <c r="AF132" s="351"/>
      <c r="AG132" s="351"/>
      <c r="AH132" s="351"/>
      <c r="AI132" s="351"/>
      <c r="AJ132" s="351"/>
      <c r="AK132" s="352"/>
      <c r="AL132" s="351"/>
      <c r="AM132" s="351"/>
      <c r="AN132" s="351"/>
      <c r="AO132" s="351"/>
      <c r="AP132" s="351"/>
      <c r="AQ132" s="351"/>
      <c r="AR132" s="351"/>
      <c r="AS132" s="354"/>
      <c r="AT132" s="351"/>
      <c r="AU132" s="351"/>
      <c r="AV132" s="351"/>
      <c r="AW132" s="351"/>
      <c r="AX132" s="351"/>
      <c r="AY132" s="351"/>
      <c r="AZ132" s="351"/>
      <c r="BA132" s="351"/>
    </row>
    <row r="133" spans="1:53" s="349" customFormat="1">
      <c r="A133" s="351"/>
      <c r="B133" s="351"/>
      <c r="C133" s="351"/>
      <c r="D133" s="351"/>
      <c r="E133" s="351"/>
      <c r="F133" s="351"/>
      <c r="G133" s="351"/>
      <c r="H133" s="351"/>
      <c r="I133" s="351"/>
      <c r="J133" s="351"/>
      <c r="K133" s="351"/>
      <c r="L133" s="351"/>
      <c r="M133" s="351"/>
      <c r="N133" s="351"/>
      <c r="O133" s="351"/>
      <c r="P133" s="373"/>
      <c r="Q133" s="351"/>
      <c r="R133" s="351"/>
      <c r="S133" s="351"/>
      <c r="T133" s="351"/>
      <c r="U133" s="351"/>
      <c r="V133" s="351"/>
      <c r="W133" s="373"/>
      <c r="X133" s="351"/>
      <c r="Y133" s="351"/>
      <c r="Z133" s="351"/>
      <c r="AA133" s="351"/>
      <c r="AB133" s="353"/>
      <c r="AC133" s="351"/>
      <c r="AD133" s="351"/>
      <c r="AE133" s="351"/>
      <c r="AF133" s="351"/>
      <c r="AG133" s="351"/>
      <c r="AH133" s="351"/>
      <c r="AI133" s="351"/>
      <c r="AJ133" s="351"/>
      <c r="AK133" s="352"/>
      <c r="AL133" s="351"/>
      <c r="AM133" s="351"/>
      <c r="AN133" s="351"/>
      <c r="AO133" s="351"/>
      <c r="AP133" s="351"/>
      <c r="AQ133" s="351"/>
      <c r="AR133" s="351"/>
      <c r="AS133" s="354"/>
      <c r="AT133" s="351"/>
      <c r="AU133" s="351"/>
      <c r="AV133" s="351"/>
      <c r="AW133" s="351"/>
      <c r="AX133" s="351"/>
      <c r="AY133" s="351"/>
      <c r="AZ133" s="351"/>
      <c r="BA133" s="351"/>
    </row>
    <row r="134" spans="1:53" s="349" customFormat="1">
      <c r="A134" s="351"/>
      <c r="B134" s="351"/>
      <c r="C134" s="351"/>
      <c r="D134" s="351"/>
      <c r="E134" s="351"/>
      <c r="F134" s="351"/>
      <c r="G134" s="351"/>
      <c r="H134" s="351"/>
      <c r="I134" s="351"/>
      <c r="J134" s="351"/>
      <c r="K134" s="351"/>
      <c r="L134" s="351"/>
      <c r="M134" s="351"/>
      <c r="N134" s="351"/>
      <c r="O134" s="351"/>
      <c r="P134" s="373"/>
      <c r="Q134" s="351"/>
      <c r="R134" s="351"/>
      <c r="S134" s="351"/>
      <c r="T134" s="351"/>
      <c r="U134" s="351"/>
      <c r="V134" s="351"/>
      <c r="W134" s="373"/>
      <c r="X134" s="351"/>
      <c r="Y134" s="351"/>
      <c r="Z134" s="351"/>
      <c r="AA134" s="351"/>
      <c r="AB134" s="353"/>
      <c r="AC134" s="351"/>
      <c r="AD134" s="351"/>
      <c r="AE134" s="351"/>
      <c r="AF134" s="351"/>
      <c r="AG134" s="351"/>
      <c r="AH134" s="351"/>
      <c r="AI134" s="351"/>
      <c r="AJ134" s="351"/>
      <c r="AK134" s="352"/>
      <c r="AL134" s="351"/>
      <c r="AM134" s="351"/>
      <c r="AN134" s="351"/>
      <c r="AO134" s="351"/>
      <c r="AP134" s="351"/>
      <c r="AQ134" s="351"/>
      <c r="AR134" s="351"/>
      <c r="AS134" s="354"/>
      <c r="AT134" s="351"/>
      <c r="AU134" s="351"/>
      <c r="AV134" s="351"/>
      <c r="AW134" s="351"/>
      <c r="AX134" s="351"/>
      <c r="AY134" s="351"/>
      <c r="AZ134" s="351"/>
      <c r="BA134" s="351"/>
    </row>
    <row r="135" spans="1:53" s="349" customFormat="1">
      <c r="A135" s="351"/>
      <c r="B135" s="351"/>
      <c r="C135" s="351"/>
      <c r="D135" s="351"/>
      <c r="E135" s="351"/>
      <c r="F135" s="351"/>
      <c r="G135" s="351"/>
      <c r="H135" s="351"/>
      <c r="I135" s="351"/>
      <c r="J135" s="351"/>
      <c r="K135" s="351"/>
      <c r="L135" s="351"/>
      <c r="M135" s="351"/>
      <c r="N135" s="351"/>
      <c r="O135" s="351"/>
      <c r="P135" s="373"/>
      <c r="Q135" s="351"/>
      <c r="R135" s="351"/>
      <c r="S135" s="351"/>
      <c r="T135" s="351"/>
      <c r="U135" s="351"/>
      <c r="V135" s="351"/>
      <c r="W135" s="373"/>
      <c r="X135" s="351"/>
      <c r="Y135" s="351"/>
      <c r="Z135" s="351"/>
      <c r="AA135" s="351"/>
      <c r="AB135" s="353"/>
      <c r="AC135" s="351"/>
      <c r="AD135" s="351"/>
      <c r="AE135" s="351"/>
      <c r="AF135" s="351"/>
      <c r="AG135" s="351"/>
      <c r="AH135" s="351"/>
      <c r="AI135" s="351"/>
      <c r="AJ135" s="351"/>
      <c r="AK135" s="352"/>
      <c r="AL135" s="351"/>
      <c r="AM135" s="351"/>
      <c r="AN135" s="351"/>
      <c r="AO135" s="351"/>
      <c r="AP135" s="351"/>
      <c r="AQ135" s="351"/>
      <c r="AR135" s="351"/>
      <c r="AS135" s="354"/>
      <c r="AT135" s="351"/>
      <c r="AU135" s="351"/>
      <c r="AV135" s="351"/>
      <c r="AW135" s="351"/>
      <c r="AX135" s="351"/>
      <c r="AY135" s="351"/>
      <c r="AZ135" s="351"/>
      <c r="BA135" s="351"/>
    </row>
    <row r="136" spans="1:53" s="349" customFormat="1">
      <c r="A136" s="351"/>
      <c r="B136" s="351"/>
      <c r="C136" s="351"/>
      <c r="D136" s="351"/>
      <c r="E136" s="351"/>
      <c r="F136" s="351"/>
      <c r="G136" s="351"/>
      <c r="H136" s="351"/>
      <c r="I136" s="351"/>
      <c r="J136" s="351"/>
      <c r="K136" s="351"/>
      <c r="L136" s="351"/>
      <c r="M136" s="351"/>
      <c r="N136" s="351"/>
      <c r="O136" s="351"/>
      <c r="P136" s="373"/>
      <c r="Q136" s="351"/>
      <c r="R136" s="351"/>
      <c r="S136" s="351"/>
      <c r="T136" s="351"/>
      <c r="U136" s="351"/>
      <c r="V136" s="351"/>
      <c r="W136" s="373"/>
      <c r="X136" s="351"/>
      <c r="Y136" s="351"/>
      <c r="Z136" s="351"/>
      <c r="AA136" s="351"/>
      <c r="AB136" s="353"/>
      <c r="AC136" s="351"/>
      <c r="AD136" s="351"/>
      <c r="AE136" s="351"/>
      <c r="AF136" s="351"/>
      <c r="AG136" s="351"/>
      <c r="AH136" s="351"/>
      <c r="AI136" s="351"/>
      <c r="AJ136" s="351"/>
      <c r="AK136" s="352"/>
      <c r="AL136" s="351"/>
      <c r="AM136" s="351"/>
      <c r="AN136" s="351"/>
      <c r="AO136" s="351"/>
      <c r="AP136" s="351"/>
      <c r="AQ136" s="351"/>
      <c r="AR136" s="351"/>
      <c r="AS136" s="354"/>
      <c r="AT136" s="351"/>
      <c r="AU136" s="351"/>
      <c r="AV136" s="351"/>
      <c r="AW136" s="351"/>
      <c r="AX136" s="351"/>
      <c r="AY136" s="351"/>
      <c r="AZ136" s="351"/>
      <c r="BA136" s="351"/>
    </row>
    <row r="137" spans="1:53" s="349" customFormat="1">
      <c r="A137" s="351"/>
      <c r="B137" s="351"/>
      <c r="C137" s="351"/>
      <c r="D137" s="351"/>
      <c r="E137" s="351"/>
      <c r="F137" s="351"/>
      <c r="G137" s="351"/>
      <c r="H137" s="351"/>
      <c r="I137" s="351"/>
      <c r="J137" s="351"/>
      <c r="K137" s="351"/>
      <c r="L137" s="351"/>
      <c r="M137" s="351"/>
      <c r="N137" s="351"/>
      <c r="O137" s="351"/>
      <c r="P137" s="373"/>
      <c r="Q137" s="351"/>
      <c r="R137" s="351"/>
      <c r="S137" s="351"/>
      <c r="T137" s="351"/>
      <c r="U137" s="351"/>
      <c r="V137" s="351"/>
      <c r="W137" s="373"/>
      <c r="X137" s="351"/>
      <c r="Y137" s="351"/>
      <c r="Z137" s="351"/>
      <c r="AA137" s="351"/>
      <c r="AB137" s="353"/>
      <c r="AC137" s="351"/>
      <c r="AD137" s="351"/>
      <c r="AE137" s="351"/>
      <c r="AF137" s="351"/>
      <c r="AG137" s="351"/>
      <c r="AH137" s="351"/>
      <c r="AI137" s="351"/>
      <c r="AJ137" s="351"/>
      <c r="AK137" s="352"/>
      <c r="AL137" s="351"/>
      <c r="AM137" s="351"/>
      <c r="AN137" s="351"/>
      <c r="AO137" s="351"/>
      <c r="AP137" s="351"/>
      <c r="AQ137" s="351"/>
      <c r="AR137" s="351"/>
      <c r="AS137" s="354"/>
      <c r="AT137" s="351"/>
      <c r="AU137" s="351"/>
      <c r="AV137" s="351"/>
      <c r="AW137" s="351"/>
      <c r="AX137" s="351"/>
      <c r="AY137" s="351"/>
      <c r="AZ137" s="351"/>
      <c r="BA137" s="351"/>
    </row>
    <row r="138" spans="1:53" s="349" customFormat="1">
      <c r="A138" s="351"/>
      <c r="B138" s="351"/>
      <c r="C138" s="351"/>
      <c r="D138" s="351"/>
      <c r="E138" s="351"/>
      <c r="F138" s="351"/>
      <c r="G138" s="351"/>
      <c r="H138" s="351"/>
      <c r="I138" s="351"/>
      <c r="J138" s="351"/>
      <c r="K138" s="351"/>
      <c r="L138" s="351"/>
      <c r="M138" s="351"/>
      <c r="N138" s="351"/>
      <c r="O138" s="351"/>
      <c r="P138" s="373"/>
      <c r="Q138" s="351"/>
      <c r="R138" s="351"/>
      <c r="S138" s="351"/>
      <c r="T138" s="351"/>
      <c r="U138" s="351"/>
      <c r="V138" s="351"/>
      <c r="W138" s="373"/>
      <c r="X138" s="351"/>
      <c r="Y138" s="351"/>
      <c r="Z138" s="351"/>
      <c r="AA138" s="351"/>
      <c r="AB138" s="353"/>
      <c r="AC138" s="351"/>
      <c r="AD138" s="351"/>
      <c r="AE138" s="351"/>
      <c r="AF138" s="351"/>
      <c r="AG138" s="351"/>
      <c r="AH138" s="351"/>
      <c r="AI138" s="351"/>
      <c r="AJ138" s="351"/>
      <c r="AK138" s="352"/>
      <c r="AL138" s="351"/>
      <c r="AM138" s="351"/>
      <c r="AN138" s="351"/>
      <c r="AO138" s="351"/>
      <c r="AP138" s="351"/>
      <c r="AQ138" s="351"/>
      <c r="AR138" s="351"/>
      <c r="AS138" s="354"/>
      <c r="AT138" s="351"/>
      <c r="AU138" s="351"/>
      <c r="AV138" s="351"/>
      <c r="AW138" s="351"/>
      <c r="AX138" s="351"/>
      <c r="AY138" s="351"/>
      <c r="AZ138" s="351"/>
      <c r="BA138" s="351"/>
    </row>
    <row r="139" spans="1:53" s="349" customFormat="1">
      <c r="A139" s="351"/>
      <c r="B139" s="351"/>
      <c r="C139" s="351"/>
      <c r="D139" s="351"/>
      <c r="E139" s="351"/>
      <c r="F139" s="351"/>
      <c r="G139" s="351"/>
      <c r="H139" s="351"/>
      <c r="I139" s="351"/>
      <c r="J139" s="351"/>
      <c r="K139" s="351"/>
      <c r="L139" s="351"/>
      <c r="M139" s="351"/>
      <c r="N139" s="351"/>
      <c r="O139" s="351"/>
      <c r="P139" s="373"/>
      <c r="Q139" s="351"/>
      <c r="R139" s="351"/>
      <c r="S139" s="351"/>
      <c r="T139" s="351"/>
      <c r="U139" s="351"/>
      <c r="V139" s="351"/>
      <c r="W139" s="373"/>
      <c r="X139" s="351"/>
      <c r="Y139" s="351"/>
      <c r="Z139" s="351"/>
      <c r="AA139" s="351"/>
      <c r="AB139" s="353"/>
      <c r="AC139" s="351"/>
      <c r="AD139" s="351"/>
      <c r="AE139" s="351"/>
      <c r="AF139" s="351"/>
      <c r="AG139" s="351"/>
      <c r="AH139" s="351"/>
      <c r="AI139" s="351"/>
      <c r="AJ139" s="351"/>
      <c r="AK139" s="352"/>
      <c r="AL139" s="351"/>
      <c r="AM139" s="351"/>
      <c r="AN139" s="351"/>
      <c r="AO139" s="351"/>
      <c r="AP139" s="351"/>
      <c r="AQ139" s="351"/>
      <c r="AR139" s="351"/>
      <c r="AS139" s="354"/>
      <c r="AT139" s="351"/>
      <c r="AU139" s="351"/>
      <c r="AV139" s="351"/>
      <c r="AW139" s="351"/>
      <c r="AX139" s="351"/>
      <c r="AY139" s="351"/>
      <c r="AZ139" s="351"/>
      <c r="BA139" s="351"/>
    </row>
    <row r="140" spans="1:53" s="349" customFormat="1">
      <c r="A140" s="351"/>
      <c r="B140" s="351"/>
      <c r="C140" s="351"/>
      <c r="D140" s="351"/>
      <c r="E140" s="351"/>
      <c r="F140" s="351"/>
      <c r="G140" s="351"/>
      <c r="H140" s="351"/>
      <c r="I140" s="351"/>
      <c r="J140" s="351"/>
      <c r="K140" s="351"/>
      <c r="L140" s="351"/>
      <c r="M140" s="351"/>
      <c r="N140" s="351"/>
      <c r="O140" s="351"/>
      <c r="P140" s="373"/>
      <c r="Q140" s="351"/>
      <c r="R140" s="351"/>
      <c r="S140" s="351"/>
      <c r="T140" s="351"/>
      <c r="U140" s="351"/>
      <c r="V140" s="351"/>
      <c r="W140" s="373"/>
      <c r="X140" s="351"/>
      <c r="Y140" s="351"/>
      <c r="Z140" s="351"/>
      <c r="AA140" s="351"/>
      <c r="AB140" s="353"/>
      <c r="AC140" s="351"/>
      <c r="AD140" s="351"/>
      <c r="AE140" s="351"/>
      <c r="AF140" s="351"/>
      <c r="AG140" s="351"/>
      <c r="AH140" s="351"/>
      <c r="AI140" s="351"/>
      <c r="AJ140" s="351"/>
      <c r="AK140" s="352"/>
      <c r="AL140" s="351"/>
      <c r="AM140" s="351"/>
      <c r="AN140" s="351"/>
      <c r="AO140" s="351"/>
      <c r="AP140" s="351"/>
      <c r="AQ140" s="351"/>
      <c r="AR140" s="351"/>
      <c r="AS140" s="354"/>
      <c r="AT140" s="351"/>
      <c r="AU140" s="351"/>
      <c r="AV140" s="351"/>
      <c r="AW140" s="351"/>
      <c r="AX140" s="351"/>
      <c r="AY140" s="351"/>
      <c r="AZ140" s="351"/>
      <c r="BA140" s="351"/>
    </row>
    <row r="141" spans="1:53" s="349" customFormat="1">
      <c r="A141" s="351"/>
      <c r="B141" s="351"/>
      <c r="C141" s="351"/>
      <c r="D141" s="351"/>
      <c r="E141" s="351"/>
      <c r="F141" s="351"/>
      <c r="G141" s="351"/>
      <c r="H141" s="351"/>
      <c r="I141" s="351"/>
      <c r="J141" s="351"/>
      <c r="K141" s="351"/>
      <c r="L141" s="351"/>
      <c r="M141" s="351"/>
      <c r="N141" s="351"/>
      <c r="O141" s="351"/>
      <c r="P141" s="373"/>
      <c r="Q141" s="351"/>
      <c r="R141" s="351"/>
      <c r="S141" s="351"/>
      <c r="T141" s="351"/>
      <c r="U141" s="351"/>
      <c r="V141" s="351"/>
      <c r="W141" s="373"/>
      <c r="X141" s="351"/>
      <c r="Y141" s="351"/>
      <c r="Z141" s="351"/>
      <c r="AA141" s="351"/>
      <c r="AB141" s="353"/>
      <c r="AC141" s="351"/>
      <c r="AD141" s="351"/>
      <c r="AE141" s="351"/>
      <c r="AF141" s="351"/>
      <c r="AG141" s="351"/>
      <c r="AH141" s="351"/>
      <c r="AI141" s="351"/>
      <c r="AJ141" s="351"/>
      <c r="AK141" s="352"/>
      <c r="AL141" s="351"/>
      <c r="AM141" s="351"/>
      <c r="AN141" s="351"/>
      <c r="AO141" s="351"/>
      <c r="AP141" s="351"/>
      <c r="AQ141" s="351"/>
      <c r="AR141" s="351"/>
      <c r="AS141" s="354"/>
      <c r="AT141" s="351"/>
      <c r="AU141" s="351"/>
      <c r="AV141" s="351"/>
      <c r="AW141" s="351"/>
      <c r="AX141" s="351"/>
      <c r="AY141" s="351"/>
      <c r="AZ141" s="351"/>
      <c r="BA141" s="351"/>
    </row>
    <row r="142" spans="1:53" s="349" customFormat="1">
      <c r="A142" s="351"/>
      <c r="B142" s="351"/>
      <c r="C142" s="351"/>
      <c r="D142" s="351"/>
      <c r="E142" s="351"/>
      <c r="F142" s="351"/>
      <c r="G142" s="351"/>
      <c r="H142" s="351"/>
      <c r="I142" s="351"/>
      <c r="J142" s="351"/>
      <c r="K142" s="351"/>
      <c r="L142" s="351"/>
      <c r="M142" s="351"/>
      <c r="N142" s="351"/>
      <c r="O142" s="351"/>
      <c r="P142" s="373"/>
      <c r="Q142" s="351"/>
      <c r="R142" s="351"/>
      <c r="S142" s="351"/>
      <c r="T142" s="351"/>
      <c r="U142" s="351"/>
      <c r="V142" s="351"/>
      <c r="W142" s="373"/>
      <c r="X142" s="351"/>
      <c r="Y142" s="351"/>
      <c r="Z142" s="351"/>
      <c r="AA142" s="351"/>
      <c r="AB142" s="353"/>
      <c r="AC142" s="351"/>
      <c r="AD142" s="351"/>
      <c r="AE142" s="351"/>
      <c r="AF142" s="351"/>
      <c r="AG142" s="351"/>
      <c r="AH142" s="351"/>
      <c r="AI142" s="351"/>
      <c r="AJ142" s="351"/>
      <c r="AK142" s="352"/>
      <c r="AL142" s="351"/>
      <c r="AM142" s="351"/>
      <c r="AN142" s="351"/>
      <c r="AO142" s="351"/>
      <c r="AP142" s="351"/>
      <c r="AQ142" s="351"/>
      <c r="AR142" s="351"/>
      <c r="AS142" s="354"/>
      <c r="AT142" s="351"/>
      <c r="AU142" s="351"/>
      <c r="AV142" s="351"/>
      <c r="AW142" s="351"/>
      <c r="AX142" s="351"/>
      <c r="AY142" s="351"/>
      <c r="AZ142" s="351"/>
      <c r="BA142" s="351"/>
    </row>
    <row r="143" spans="1:53" s="349" customFormat="1">
      <c r="A143" s="351"/>
      <c r="B143" s="351"/>
      <c r="C143" s="351"/>
      <c r="D143" s="351"/>
      <c r="E143" s="351"/>
      <c r="F143" s="351"/>
      <c r="G143" s="351"/>
      <c r="H143" s="351"/>
      <c r="I143" s="351"/>
      <c r="J143" s="351"/>
      <c r="K143" s="351"/>
      <c r="L143" s="351"/>
      <c r="M143" s="351"/>
      <c r="N143" s="351"/>
      <c r="O143" s="351"/>
      <c r="P143" s="373"/>
      <c r="Q143" s="351"/>
      <c r="R143" s="351"/>
      <c r="S143" s="351"/>
      <c r="T143" s="351"/>
      <c r="U143" s="351"/>
      <c r="V143" s="351"/>
      <c r="W143" s="373"/>
      <c r="X143" s="351"/>
      <c r="Y143" s="351"/>
      <c r="Z143" s="351"/>
      <c r="AA143" s="351"/>
      <c r="AB143" s="353"/>
      <c r="AC143" s="351"/>
      <c r="AD143" s="351"/>
      <c r="AE143" s="351"/>
      <c r="AF143" s="351"/>
      <c r="AG143" s="351"/>
      <c r="AH143" s="351"/>
      <c r="AI143" s="351"/>
      <c r="AJ143" s="351"/>
      <c r="AK143" s="352"/>
      <c r="AL143" s="351"/>
      <c r="AM143" s="351"/>
      <c r="AN143" s="351"/>
      <c r="AO143" s="351"/>
      <c r="AP143" s="351"/>
      <c r="AQ143" s="351"/>
      <c r="AR143" s="351"/>
      <c r="AS143" s="354"/>
      <c r="AT143" s="351"/>
      <c r="AU143" s="351"/>
      <c r="AV143" s="351"/>
      <c r="AW143" s="351"/>
      <c r="AX143" s="351"/>
      <c r="AY143" s="351"/>
      <c r="AZ143" s="351"/>
      <c r="BA143" s="351"/>
    </row>
    <row r="144" spans="1:53" s="349" customFormat="1">
      <c r="A144" s="351"/>
      <c r="B144" s="351"/>
      <c r="C144" s="351"/>
      <c r="D144" s="351"/>
      <c r="E144" s="351"/>
      <c r="F144" s="351"/>
      <c r="G144" s="351"/>
      <c r="H144" s="351"/>
      <c r="I144" s="351"/>
      <c r="J144" s="351"/>
      <c r="K144" s="351"/>
      <c r="L144" s="351"/>
      <c r="M144" s="351"/>
      <c r="N144" s="351"/>
      <c r="O144" s="351"/>
      <c r="P144" s="373"/>
      <c r="Q144" s="351"/>
      <c r="R144" s="351"/>
      <c r="S144" s="351"/>
      <c r="T144" s="351"/>
      <c r="U144" s="351"/>
      <c r="V144" s="351"/>
      <c r="W144" s="373"/>
      <c r="X144" s="351"/>
      <c r="Y144" s="351"/>
      <c r="Z144" s="351"/>
      <c r="AA144" s="351"/>
      <c r="AB144" s="353"/>
      <c r="AC144" s="351"/>
      <c r="AD144" s="351"/>
      <c r="AE144" s="351"/>
      <c r="AF144" s="351"/>
      <c r="AG144" s="351"/>
      <c r="AH144" s="351"/>
      <c r="AI144" s="351"/>
      <c r="AJ144" s="351"/>
      <c r="AK144" s="352"/>
      <c r="AL144" s="351"/>
      <c r="AM144" s="351"/>
      <c r="AN144" s="351"/>
      <c r="AO144" s="351"/>
      <c r="AP144" s="351"/>
      <c r="AQ144" s="351"/>
      <c r="AR144" s="351"/>
      <c r="AS144" s="354"/>
      <c r="AT144" s="351"/>
      <c r="AU144" s="351"/>
      <c r="AV144" s="351"/>
      <c r="AW144" s="351"/>
      <c r="AX144" s="351"/>
      <c r="AY144" s="351"/>
      <c r="AZ144" s="351"/>
      <c r="BA144" s="351"/>
    </row>
    <row r="145" spans="1:53" s="349" customFormat="1">
      <c r="A145" s="351"/>
      <c r="B145" s="351"/>
      <c r="C145" s="351"/>
      <c r="D145" s="351"/>
      <c r="E145" s="351"/>
      <c r="F145" s="351"/>
      <c r="G145" s="351"/>
      <c r="H145" s="351"/>
      <c r="I145" s="351"/>
      <c r="J145" s="351"/>
      <c r="K145" s="351"/>
      <c r="L145" s="351"/>
      <c r="M145" s="351"/>
      <c r="N145" s="351"/>
      <c r="O145" s="351"/>
      <c r="P145" s="373"/>
      <c r="Q145" s="351"/>
      <c r="R145" s="351"/>
      <c r="S145" s="351"/>
      <c r="T145" s="351"/>
      <c r="U145" s="351"/>
      <c r="V145" s="351"/>
      <c r="W145" s="373"/>
      <c r="X145" s="351"/>
      <c r="Y145" s="351"/>
      <c r="Z145" s="351"/>
      <c r="AA145" s="351"/>
      <c r="AB145" s="353"/>
      <c r="AC145" s="351"/>
      <c r="AD145" s="351"/>
      <c r="AE145" s="351"/>
      <c r="AF145" s="351"/>
      <c r="AG145" s="351"/>
      <c r="AH145" s="351"/>
      <c r="AI145" s="351"/>
      <c r="AJ145" s="351"/>
      <c r="AK145" s="352"/>
      <c r="AL145" s="351"/>
      <c r="AM145" s="351"/>
      <c r="AN145" s="351"/>
      <c r="AO145" s="351"/>
      <c r="AP145" s="351"/>
      <c r="AQ145" s="351"/>
      <c r="AR145" s="351"/>
      <c r="AS145" s="354"/>
      <c r="AT145" s="351"/>
      <c r="AU145" s="351"/>
      <c r="AV145" s="351"/>
      <c r="AW145" s="351"/>
      <c r="AX145" s="351"/>
      <c r="AY145" s="351"/>
      <c r="AZ145" s="351"/>
      <c r="BA145" s="351"/>
    </row>
    <row r="146" spans="1:53" s="349" customFormat="1">
      <c r="A146" s="351"/>
      <c r="B146" s="351"/>
      <c r="C146" s="351"/>
      <c r="D146" s="351"/>
      <c r="E146" s="351"/>
      <c r="F146" s="351"/>
      <c r="G146" s="351"/>
      <c r="H146" s="351"/>
      <c r="I146" s="351"/>
      <c r="J146" s="351"/>
      <c r="K146" s="351"/>
      <c r="L146" s="351"/>
      <c r="M146" s="351"/>
      <c r="N146" s="351"/>
      <c r="O146" s="351"/>
      <c r="P146" s="373"/>
      <c r="Q146" s="351"/>
      <c r="R146" s="351"/>
      <c r="S146" s="351"/>
      <c r="T146" s="351"/>
      <c r="U146" s="351"/>
      <c r="V146" s="351"/>
      <c r="W146" s="373"/>
      <c r="X146" s="351"/>
      <c r="Y146" s="351"/>
      <c r="Z146" s="351"/>
      <c r="AA146" s="351"/>
      <c r="AB146" s="353"/>
      <c r="AC146" s="351"/>
      <c r="AD146" s="351"/>
      <c r="AE146" s="351"/>
      <c r="AF146" s="351"/>
      <c r="AG146" s="351"/>
      <c r="AH146" s="351"/>
      <c r="AI146" s="351"/>
      <c r="AJ146" s="351"/>
      <c r="AK146" s="352"/>
      <c r="AL146" s="351"/>
      <c r="AM146" s="351"/>
      <c r="AN146" s="351"/>
      <c r="AO146" s="351"/>
      <c r="AP146" s="351"/>
      <c r="AQ146" s="351"/>
      <c r="AR146" s="351"/>
      <c r="AS146" s="354"/>
      <c r="AT146" s="351"/>
      <c r="AU146" s="351"/>
      <c r="AV146" s="351"/>
      <c r="AW146" s="351"/>
      <c r="AX146" s="351"/>
      <c r="AY146" s="351"/>
      <c r="AZ146" s="351"/>
      <c r="BA146" s="351"/>
    </row>
    <row r="147" spans="1:53" s="349" customFormat="1">
      <c r="A147" s="351"/>
      <c r="B147" s="351"/>
      <c r="C147" s="351"/>
      <c r="D147" s="351"/>
      <c r="E147" s="351"/>
      <c r="F147" s="351"/>
      <c r="G147" s="351"/>
      <c r="H147" s="351"/>
      <c r="I147" s="351"/>
      <c r="J147" s="351"/>
      <c r="K147" s="351"/>
      <c r="L147" s="351"/>
      <c r="M147" s="351"/>
      <c r="N147" s="351"/>
      <c r="O147" s="351"/>
      <c r="P147" s="373"/>
      <c r="Q147" s="351"/>
      <c r="R147" s="351"/>
      <c r="S147" s="351"/>
      <c r="T147" s="351"/>
      <c r="U147" s="351"/>
      <c r="V147" s="351"/>
      <c r="W147" s="373"/>
      <c r="X147" s="351"/>
      <c r="Y147" s="351"/>
      <c r="Z147" s="351"/>
      <c r="AA147" s="351"/>
      <c r="AB147" s="353"/>
      <c r="AC147" s="351"/>
      <c r="AD147" s="351"/>
      <c r="AE147" s="351"/>
      <c r="AF147" s="351"/>
      <c r="AG147" s="351"/>
      <c r="AH147" s="351"/>
      <c r="AI147" s="351"/>
      <c r="AJ147" s="351"/>
      <c r="AK147" s="352"/>
      <c r="AL147" s="351"/>
      <c r="AM147" s="351"/>
      <c r="AN147" s="351"/>
      <c r="AO147" s="351"/>
      <c r="AP147" s="351"/>
      <c r="AQ147" s="351"/>
      <c r="AR147" s="351"/>
      <c r="AS147" s="354"/>
      <c r="AT147" s="351"/>
      <c r="AU147" s="351"/>
      <c r="AV147" s="351"/>
      <c r="AW147" s="351"/>
      <c r="AX147" s="351"/>
      <c r="AY147" s="351"/>
      <c r="AZ147" s="351"/>
      <c r="BA147" s="351"/>
    </row>
    <row r="148" spans="1:53" s="349" customFormat="1">
      <c r="A148" s="351"/>
      <c r="B148" s="351"/>
      <c r="C148" s="351"/>
      <c r="D148" s="351"/>
      <c r="E148" s="351"/>
      <c r="F148" s="351"/>
      <c r="G148" s="351"/>
      <c r="H148" s="351"/>
      <c r="I148" s="351"/>
      <c r="J148" s="351"/>
      <c r="K148" s="351"/>
      <c r="L148" s="351"/>
      <c r="M148" s="351"/>
      <c r="N148" s="351"/>
      <c r="O148" s="351"/>
      <c r="P148" s="373"/>
      <c r="Q148" s="351"/>
      <c r="R148" s="351"/>
      <c r="S148" s="351"/>
      <c r="T148" s="351"/>
      <c r="U148" s="351"/>
      <c r="V148" s="351"/>
      <c r="W148" s="373"/>
      <c r="X148" s="351"/>
      <c r="Y148" s="351"/>
      <c r="Z148" s="351"/>
      <c r="AA148" s="351"/>
      <c r="AB148" s="353"/>
      <c r="AC148" s="351"/>
      <c r="AD148" s="351"/>
      <c r="AE148" s="351"/>
      <c r="AF148" s="351"/>
      <c r="AG148" s="351"/>
      <c r="AH148" s="351"/>
      <c r="AI148" s="351"/>
      <c r="AJ148" s="351"/>
      <c r="AK148" s="352"/>
      <c r="AL148" s="351"/>
      <c r="AM148" s="351"/>
      <c r="AN148" s="351"/>
      <c r="AO148" s="351"/>
      <c r="AP148" s="351"/>
      <c r="AQ148" s="351"/>
      <c r="AR148" s="351"/>
      <c r="AS148" s="354"/>
      <c r="AT148" s="351"/>
      <c r="AU148" s="351"/>
      <c r="AV148" s="351"/>
      <c r="AW148" s="351"/>
      <c r="AX148" s="351"/>
      <c r="AY148" s="351"/>
      <c r="AZ148" s="351"/>
      <c r="BA148" s="351"/>
    </row>
    <row r="149" spans="1:53" s="349" customFormat="1">
      <c r="A149" s="351"/>
      <c r="B149" s="351"/>
      <c r="C149" s="351"/>
      <c r="D149" s="351"/>
      <c r="E149" s="351"/>
      <c r="F149" s="351"/>
      <c r="G149" s="351"/>
      <c r="H149" s="351"/>
      <c r="I149" s="351"/>
      <c r="J149" s="351"/>
      <c r="K149" s="351"/>
      <c r="L149" s="351"/>
      <c r="M149" s="351"/>
      <c r="N149" s="351"/>
      <c r="O149" s="351"/>
      <c r="P149" s="373"/>
      <c r="Q149" s="351"/>
      <c r="R149" s="351"/>
      <c r="S149" s="351"/>
      <c r="T149" s="351"/>
      <c r="U149" s="351"/>
      <c r="V149" s="351"/>
      <c r="W149" s="373"/>
      <c r="X149" s="351"/>
      <c r="Y149" s="351"/>
      <c r="Z149" s="351"/>
      <c r="AA149" s="351"/>
      <c r="AB149" s="353"/>
      <c r="AC149" s="351"/>
      <c r="AD149" s="351"/>
      <c r="AE149" s="351"/>
      <c r="AF149" s="351"/>
      <c r="AG149" s="351"/>
      <c r="AH149" s="351"/>
      <c r="AI149" s="351"/>
      <c r="AJ149" s="351"/>
      <c r="AK149" s="352"/>
      <c r="AL149" s="351"/>
      <c r="AM149" s="351"/>
      <c r="AN149" s="351"/>
      <c r="AO149" s="351"/>
      <c r="AP149" s="351"/>
      <c r="AQ149" s="351"/>
      <c r="AR149" s="351"/>
      <c r="AS149" s="354"/>
      <c r="AT149" s="351"/>
      <c r="AU149" s="351"/>
      <c r="AV149" s="351"/>
      <c r="AW149" s="351"/>
      <c r="AX149" s="351"/>
      <c r="AY149" s="351"/>
      <c r="AZ149" s="351"/>
      <c r="BA149" s="351"/>
    </row>
    <row r="150" spans="1:53" s="349" customFormat="1">
      <c r="A150" s="351"/>
      <c r="B150" s="351"/>
      <c r="C150" s="351"/>
      <c r="D150" s="351"/>
      <c r="E150" s="351"/>
      <c r="F150" s="351"/>
      <c r="G150" s="351"/>
      <c r="H150" s="351"/>
      <c r="I150" s="351"/>
      <c r="J150" s="351"/>
      <c r="K150" s="351"/>
      <c r="L150" s="351"/>
      <c r="M150" s="351"/>
      <c r="N150" s="351"/>
      <c r="O150" s="351"/>
      <c r="P150" s="373"/>
      <c r="Q150" s="351"/>
      <c r="R150" s="351"/>
      <c r="S150" s="351"/>
      <c r="T150" s="351"/>
      <c r="U150" s="351"/>
      <c r="V150" s="351"/>
      <c r="W150" s="373"/>
      <c r="X150" s="351"/>
      <c r="Y150" s="351"/>
      <c r="Z150" s="351"/>
      <c r="AA150" s="351"/>
      <c r="AB150" s="353"/>
      <c r="AC150" s="351"/>
      <c r="AD150" s="351"/>
      <c r="AE150" s="351"/>
      <c r="AF150" s="351"/>
      <c r="AG150" s="351"/>
      <c r="AH150" s="351"/>
      <c r="AI150" s="351"/>
      <c r="AJ150" s="351"/>
      <c r="AK150" s="352"/>
      <c r="AL150" s="351"/>
      <c r="AM150" s="351"/>
      <c r="AN150" s="351"/>
      <c r="AO150" s="351"/>
      <c r="AP150" s="351"/>
      <c r="AQ150" s="351"/>
      <c r="AR150" s="351"/>
      <c r="AS150" s="354"/>
      <c r="AT150" s="351"/>
      <c r="AU150" s="351"/>
      <c r="AV150" s="351"/>
      <c r="AW150" s="351"/>
      <c r="AX150" s="351"/>
      <c r="AY150" s="351"/>
      <c r="AZ150" s="351"/>
      <c r="BA150" s="351"/>
    </row>
    <row r="151" spans="1:53" s="349" customFormat="1">
      <c r="A151" s="351"/>
      <c r="B151" s="351"/>
      <c r="C151" s="351"/>
      <c r="D151" s="351"/>
      <c r="E151" s="351"/>
      <c r="F151" s="351"/>
      <c r="G151" s="351"/>
      <c r="H151" s="351"/>
      <c r="I151" s="351"/>
      <c r="J151" s="351"/>
      <c r="K151" s="351"/>
      <c r="L151" s="351"/>
      <c r="M151" s="351"/>
      <c r="N151" s="351"/>
      <c r="O151" s="351"/>
      <c r="P151" s="373"/>
      <c r="Q151" s="351"/>
      <c r="R151" s="351"/>
      <c r="S151" s="351"/>
      <c r="T151" s="351"/>
      <c r="U151" s="351"/>
      <c r="V151" s="351"/>
      <c r="W151" s="373"/>
      <c r="X151" s="351"/>
      <c r="Y151" s="351"/>
      <c r="Z151" s="351"/>
      <c r="AA151" s="351"/>
      <c r="AB151" s="353"/>
      <c r="AC151" s="351"/>
      <c r="AD151" s="351"/>
      <c r="AE151" s="351"/>
      <c r="AF151" s="351"/>
      <c r="AG151" s="351"/>
      <c r="AH151" s="351"/>
      <c r="AI151" s="351"/>
      <c r="AJ151" s="351"/>
      <c r="AK151" s="352"/>
      <c r="AL151" s="351"/>
      <c r="AM151" s="351"/>
      <c r="AN151" s="351"/>
      <c r="AO151" s="351"/>
      <c r="AP151" s="351"/>
      <c r="AQ151" s="351"/>
      <c r="AR151" s="351"/>
      <c r="AS151" s="354"/>
      <c r="AT151" s="351"/>
      <c r="AU151" s="351"/>
      <c r="AV151" s="351"/>
      <c r="AW151" s="351"/>
      <c r="AX151" s="351"/>
      <c r="AY151" s="351"/>
      <c r="AZ151" s="351"/>
      <c r="BA151" s="351"/>
    </row>
    <row r="152" spans="1:53" s="349" customFormat="1">
      <c r="A152" s="351"/>
      <c r="B152" s="351"/>
      <c r="C152" s="351"/>
      <c r="D152" s="351"/>
      <c r="E152" s="351"/>
      <c r="F152" s="351"/>
      <c r="G152" s="351"/>
      <c r="H152" s="351"/>
      <c r="I152" s="351"/>
      <c r="J152" s="351"/>
      <c r="K152" s="351"/>
      <c r="L152" s="351"/>
      <c r="M152" s="351"/>
      <c r="N152" s="351"/>
      <c r="O152" s="351"/>
      <c r="P152" s="373"/>
      <c r="Q152" s="351"/>
      <c r="R152" s="351"/>
      <c r="S152" s="351"/>
      <c r="T152" s="351"/>
      <c r="U152" s="351"/>
      <c r="V152" s="351"/>
      <c r="W152" s="373"/>
      <c r="X152" s="351"/>
      <c r="Y152" s="351"/>
      <c r="Z152" s="351"/>
      <c r="AA152" s="351"/>
      <c r="AB152" s="353"/>
      <c r="AC152" s="351"/>
      <c r="AD152" s="351"/>
      <c r="AE152" s="351"/>
      <c r="AF152" s="351"/>
      <c r="AG152" s="351"/>
      <c r="AH152" s="351"/>
      <c r="AI152" s="351"/>
      <c r="AJ152" s="351"/>
      <c r="AK152" s="352"/>
      <c r="AL152" s="351"/>
      <c r="AM152" s="351"/>
      <c r="AN152" s="351"/>
      <c r="AO152" s="351"/>
      <c r="AP152" s="351"/>
      <c r="AQ152" s="351"/>
      <c r="AR152" s="351"/>
      <c r="AS152" s="354"/>
      <c r="AT152" s="351"/>
      <c r="AU152" s="351"/>
      <c r="AV152" s="351"/>
      <c r="AW152" s="351"/>
      <c r="AX152" s="351"/>
      <c r="AY152" s="351"/>
      <c r="AZ152" s="351"/>
      <c r="BA152" s="351"/>
    </row>
    <row r="153" spans="1:53" s="349" customFormat="1">
      <c r="A153" s="351"/>
      <c r="B153" s="351"/>
      <c r="C153" s="351"/>
      <c r="D153" s="351"/>
      <c r="E153" s="351"/>
      <c r="F153" s="351"/>
      <c r="G153" s="351"/>
      <c r="H153" s="351"/>
      <c r="I153" s="351"/>
      <c r="J153" s="351"/>
      <c r="K153" s="351"/>
      <c r="L153" s="351"/>
      <c r="M153" s="351"/>
      <c r="N153" s="351"/>
      <c r="O153" s="351"/>
      <c r="P153" s="373"/>
      <c r="Q153" s="351"/>
      <c r="R153" s="351"/>
      <c r="S153" s="351"/>
      <c r="T153" s="351"/>
      <c r="U153" s="351"/>
      <c r="V153" s="351"/>
      <c r="W153" s="373"/>
      <c r="X153" s="351"/>
      <c r="Y153" s="351"/>
      <c r="Z153" s="351"/>
      <c r="AA153" s="351"/>
      <c r="AB153" s="353"/>
      <c r="AC153" s="351"/>
      <c r="AD153" s="351"/>
      <c r="AE153" s="351"/>
      <c r="AF153" s="351"/>
      <c r="AG153" s="351"/>
      <c r="AH153" s="351"/>
      <c r="AI153" s="351"/>
      <c r="AJ153" s="351"/>
      <c r="AK153" s="352"/>
      <c r="AL153" s="351"/>
      <c r="AM153" s="351"/>
      <c r="AN153" s="351"/>
      <c r="AO153" s="351"/>
      <c r="AP153" s="351"/>
      <c r="AQ153" s="351"/>
      <c r="AR153" s="351"/>
      <c r="AS153" s="354"/>
      <c r="AT153" s="351"/>
      <c r="AU153" s="351"/>
      <c r="AV153" s="351"/>
      <c r="AW153" s="351"/>
      <c r="AX153" s="351"/>
      <c r="AY153" s="351"/>
      <c r="AZ153" s="351"/>
      <c r="BA153" s="351"/>
    </row>
    <row r="154" spans="1:53" s="349" customFormat="1">
      <c r="A154" s="351"/>
      <c r="B154" s="351"/>
      <c r="C154" s="351"/>
      <c r="D154" s="351"/>
      <c r="E154" s="351"/>
      <c r="F154" s="351"/>
      <c r="G154" s="351"/>
      <c r="H154" s="351"/>
      <c r="I154" s="351"/>
      <c r="J154" s="351"/>
      <c r="K154" s="351"/>
      <c r="L154" s="351"/>
      <c r="M154" s="351"/>
      <c r="N154" s="351"/>
      <c r="O154" s="351"/>
      <c r="P154" s="373"/>
      <c r="Q154" s="351"/>
      <c r="R154" s="351"/>
      <c r="S154" s="351"/>
      <c r="T154" s="351"/>
      <c r="U154" s="351"/>
      <c r="V154" s="351"/>
      <c r="W154" s="373"/>
      <c r="X154" s="351"/>
      <c r="Y154" s="351"/>
      <c r="Z154" s="351"/>
      <c r="AA154" s="351"/>
      <c r="AB154" s="353"/>
      <c r="AC154" s="351"/>
      <c r="AD154" s="351"/>
      <c r="AE154" s="351"/>
      <c r="AF154" s="351"/>
      <c r="AG154" s="351"/>
      <c r="AH154" s="351"/>
      <c r="AI154" s="351"/>
      <c r="AJ154" s="351"/>
      <c r="AK154" s="352"/>
      <c r="AL154" s="351"/>
      <c r="AM154" s="351"/>
      <c r="AN154" s="351"/>
      <c r="AO154" s="351"/>
      <c r="AP154" s="351"/>
      <c r="AQ154" s="351"/>
      <c r="AR154" s="351"/>
      <c r="AS154" s="354"/>
      <c r="AT154" s="351"/>
      <c r="AU154" s="351"/>
      <c r="AV154" s="351"/>
      <c r="AW154" s="351"/>
      <c r="AX154" s="351"/>
      <c r="AY154" s="351"/>
      <c r="AZ154" s="351"/>
      <c r="BA154" s="351"/>
    </row>
    <row r="155" spans="1:53" s="349" customFormat="1">
      <c r="A155" s="351"/>
      <c r="B155" s="351"/>
      <c r="C155" s="351"/>
      <c r="D155" s="351"/>
      <c r="E155" s="351"/>
      <c r="F155" s="351"/>
      <c r="G155" s="351"/>
      <c r="H155" s="351"/>
      <c r="I155" s="351"/>
      <c r="J155" s="351"/>
      <c r="K155" s="351"/>
      <c r="L155" s="351"/>
      <c r="M155" s="351"/>
      <c r="N155" s="351"/>
      <c r="O155" s="351"/>
      <c r="P155" s="373"/>
      <c r="Q155" s="351"/>
      <c r="R155" s="351"/>
      <c r="S155" s="351"/>
      <c r="T155" s="351"/>
      <c r="U155" s="351"/>
      <c r="V155" s="351"/>
      <c r="W155" s="373"/>
      <c r="X155" s="351"/>
      <c r="Y155" s="351"/>
      <c r="Z155" s="351"/>
      <c r="AA155" s="351"/>
      <c r="AB155" s="353"/>
      <c r="AC155" s="351"/>
      <c r="AD155" s="351"/>
      <c r="AE155" s="351"/>
      <c r="AF155" s="351"/>
      <c r="AG155" s="351"/>
      <c r="AH155" s="351"/>
      <c r="AI155" s="351"/>
      <c r="AJ155" s="351"/>
      <c r="AK155" s="352"/>
      <c r="AL155" s="351"/>
      <c r="AM155" s="351"/>
      <c r="AN155" s="351"/>
      <c r="AO155" s="351"/>
      <c r="AP155" s="351"/>
      <c r="AQ155" s="351"/>
      <c r="AR155" s="351"/>
      <c r="AS155" s="354"/>
      <c r="AT155" s="351"/>
      <c r="AU155" s="351"/>
      <c r="AV155" s="351"/>
      <c r="AW155" s="351"/>
      <c r="AX155" s="351"/>
      <c r="AY155" s="351"/>
      <c r="AZ155" s="351"/>
      <c r="BA155" s="351"/>
    </row>
    <row r="156" spans="1:53" s="349" customFormat="1">
      <c r="A156" s="351"/>
      <c r="B156" s="351"/>
      <c r="C156" s="351"/>
      <c r="D156" s="351"/>
      <c r="E156" s="351"/>
      <c r="F156" s="351"/>
      <c r="G156" s="351"/>
      <c r="H156" s="351"/>
      <c r="I156" s="351"/>
      <c r="J156" s="351"/>
      <c r="K156" s="351"/>
      <c r="L156" s="351"/>
      <c r="M156" s="351"/>
      <c r="N156" s="351"/>
      <c r="O156" s="351"/>
      <c r="P156" s="373"/>
      <c r="Q156" s="351"/>
      <c r="R156" s="351"/>
      <c r="S156" s="351"/>
      <c r="T156" s="351"/>
      <c r="U156" s="351"/>
      <c r="V156" s="351"/>
      <c r="W156" s="373"/>
      <c r="X156" s="351"/>
      <c r="Y156" s="351"/>
      <c r="Z156" s="351"/>
      <c r="AA156" s="351"/>
      <c r="AB156" s="353"/>
      <c r="AC156" s="351"/>
      <c r="AD156" s="351"/>
      <c r="AE156" s="351"/>
      <c r="AF156" s="351"/>
      <c r="AG156" s="351"/>
      <c r="AH156" s="351"/>
      <c r="AI156" s="351"/>
      <c r="AJ156" s="351"/>
      <c r="AK156" s="352"/>
      <c r="AL156" s="351"/>
      <c r="AM156" s="351"/>
      <c r="AN156" s="351"/>
      <c r="AO156" s="351"/>
      <c r="AP156" s="351"/>
      <c r="AQ156" s="351"/>
      <c r="AR156" s="351"/>
      <c r="AS156" s="354"/>
      <c r="AT156" s="351"/>
      <c r="AU156" s="351"/>
      <c r="AV156" s="351"/>
      <c r="AW156" s="351"/>
      <c r="AX156" s="351"/>
      <c r="AY156" s="351"/>
      <c r="AZ156" s="351"/>
      <c r="BA156" s="351"/>
    </row>
    <row r="157" spans="1:53" s="349" customFormat="1">
      <c r="A157" s="351"/>
      <c r="B157" s="351"/>
      <c r="C157" s="351"/>
      <c r="D157" s="351"/>
      <c r="E157" s="351"/>
      <c r="F157" s="351"/>
      <c r="G157" s="351"/>
      <c r="H157" s="351"/>
      <c r="I157" s="351"/>
      <c r="J157" s="351"/>
      <c r="K157" s="351"/>
      <c r="L157" s="351"/>
      <c r="M157" s="351"/>
      <c r="N157" s="351"/>
      <c r="O157" s="351"/>
      <c r="P157" s="373"/>
      <c r="Q157" s="351"/>
      <c r="R157" s="351"/>
      <c r="S157" s="351"/>
      <c r="T157" s="351"/>
      <c r="U157" s="351"/>
      <c r="V157" s="351"/>
      <c r="W157" s="373"/>
      <c r="X157" s="351"/>
      <c r="Y157" s="351"/>
      <c r="Z157" s="351"/>
      <c r="AA157" s="351"/>
      <c r="AB157" s="353"/>
      <c r="AC157" s="351"/>
      <c r="AD157" s="351"/>
      <c r="AE157" s="351"/>
      <c r="AF157" s="351"/>
      <c r="AG157" s="351"/>
      <c r="AH157" s="351"/>
      <c r="AI157" s="351"/>
      <c r="AJ157" s="351"/>
      <c r="AK157" s="352"/>
      <c r="AL157" s="351"/>
      <c r="AM157" s="351"/>
      <c r="AN157" s="351"/>
      <c r="AO157" s="351"/>
      <c r="AP157" s="351"/>
      <c r="AQ157" s="351"/>
      <c r="AR157" s="351"/>
      <c r="AS157" s="354"/>
      <c r="AT157" s="351"/>
      <c r="AU157" s="351"/>
      <c r="AV157" s="351"/>
      <c r="AW157" s="351"/>
      <c r="AX157" s="351"/>
      <c r="AY157" s="351"/>
      <c r="AZ157" s="351"/>
      <c r="BA157" s="351"/>
    </row>
    <row r="158" spans="1:53" s="349" customFormat="1">
      <c r="A158" s="351"/>
      <c r="B158" s="351"/>
      <c r="C158" s="351"/>
      <c r="D158" s="351"/>
      <c r="E158" s="351"/>
      <c r="F158" s="351"/>
      <c r="G158" s="351"/>
      <c r="H158" s="351"/>
      <c r="I158" s="351"/>
      <c r="J158" s="351"/>
      <c r="K158" s="351"/>
      <c r="L158" s="351"/>
      <c r="M158" s="351"/>
      <c r="N158" s="351"/>
      <c r="O158" s="351"/>
      <c r="P158" s="373"/>
      <c r="Q158" s="351"/>
      <c r="R158" s="351"/>
      <c r="S158" s="351"/>
      <c r="T158" s="351"/>
      <c r="U158" s="351"/>
      <c r="V158" s="351"/>
      <c r="W158" s="373"/>
      <c r="X158" s="351"/>
      <c r="Y158" s="351"/>
      <c r="Z158" s="351"/>
      <c r="AA158" s="351"/>
      <c r="AB158" s="353"/>
      <c r="AC158" s="351"/>
      <c r="AD158" s="351"/>
      <c r="AE158" s="351"/>
      <c r="AF158" s="351"/>
      <c r="AG158" s="351"/>
      <c r="AH158" s="351"/>
      <c r="AI158" s="351"/>
      <c r="AJ158" s="351"/>
      <c r="AK158" s="352"/>
      <c r="AL158" s="351"/>
      <c r="AM158" s="351"/>
      <c r="AN158" s="351"/>
      <c r="AO158" s="351"/>
      <c r="AP158" s="351"/>
      <c r="AQ158" s="351"/>
      <c r="AR158" s="351"/>
      <c r="AS158" s="354"/>
      <c r="AT158" s="351"/>
      <c r="AU158" s="351"/>
      <c r="AV158" s="351"/>
      <c r="AW158" s="351"/>
      <c r="AX158" s="351"/>
      <c r="AY158" s="351"/>
      <c r="AZ158" s="351"/>
      <c r="BA158" s="351"/>
    </row>
    <row r="159" spans="1:53" s="349" customFormat="1">
      <c r="A159" s="351"/>
      <c r="B159" s="351"/>
      <c r="C159" s="351"/>
      <c r="D159" s="351"/>
      <c r="E159" s="351"/>
      <c r="F159" s="351"/>
      <c r="G159" s="351"/>
      <c r="H159" s="351"/>
      <c r="I159" s="351"/>
      <c r="J159" s="351"/>
      <c r="K159" s="351"/>
      <c r="L159" s="351"/>
      <c r="M159" s="351"/>
      <c r="N159" s="351"/>
      <c r="O159" s="351"/>
      <c r="P159" s="373"/>
      <c r="Q159" s="351"/>
      <c r="R159" s="351"/>
      <c r="S159" s="351"/>
      <c r="T159" s="351"/>
      <c r="U159" s="351"/>
      <c r="V159" s="351"/>
      <c r="W159" s="373"/>
      <c r="X159" s="351"/>
      <c r="Y159" s="351"/>
      <c r="Z159" s="351"/>
      <c r="AA159" s="351"/>
      <c r="AB159" s="353"/>
      <c r="AC159" s="351"/>
      <c r="AD159" s="351"/>
      <c r="AE159" s="351"/>
      <c r="AF159" s="351"/>
      <c r="AG159" s="351"/>
      <c r="AH159" s="351"/>
      <c r="AI159" s="351"/>
      <c r="AJ159" s="351"/>
      <c r="AK159" s="352"/>
      <c r="AL159" s="351"/>
      <c r="AM159" s="351"/>
      <c r="AN159" s="351"/>
      <c r="AO159" s="351"/>
      <c r="AP159" s="351"/>
      <c r="AQ159" s="351"/>
      <c r="AR159" s="351"/>
      <c r="AS159" s="354"/>
      <c r="AT159" s="351"/>
      <c r="AU159" s="351"/>
      <c r="AV159" s="351"/>
      <c r="AW159" s="351"/>
      <c r="AX159" s="351"/>
      <c r="AY159" s="351"/>
      <c r="AZ159" s="351"/>
      <c r="BA159" s="351"/>
    </row>
    <row r="160" spans="1:53" s="349" customFormat="1">
      <c r="A160" s="351"/>
      <c r="B160" s="351"/>
      <c r="C160" s="351"/>
      <c r="D160" s="351"/>
      <c r="E160" s="351"/>
      <c r="F160" s="351"/>
      <c r="G160" s="351"/>
      <c r="H160" s="351"/>
      <c r="I160" s="351"/>
      <c r="J160" s="351"/>
      <c r="K160" s="351"/>
      <c r="L160" s="351"/>
      <c r="M160" s="351"/>
      <c r="N160" s="351"/>
      <c r="O160" s="351"/>
      <c r="P160" s="373"/>
      <c r="Q160" s="351"/>
      <c r="R160" s="351"/>
      <c r="S160" s="351"/>
      <c r="T160" s="351"/>
      <c r="U160" s="351"/>
      <c r="V160" s="351"/>
      <c r="W160" s="373"/>
      <c r="X160" s="351"/>
      <c r="Y160" s="351"/>
      <c r="Z160" s="351"/>
      <c r="AA160" s="351"/>
      <c r="AB160" s="353"/>
      <c r="AC160" s="351"/>
      <c r="AD160" s="351"/>
      <c r="AE160" s="351"/>
      <c r="AF160" s="351"/>
      <c r="AG160" s="351"/>
      <c r="AH160" s="351"/>
      <c r="AI160" s="351"/>
      <c r="AJ160" s="351"/>
      <c r="AK160" s="352"/>
      <c r="AL160" s="351"/>
      <c r="AM160" s="351"/>
      <c r="AN160" s="351"/>
      <c r="AO160" s="351"/>
      <c r="AP160" s="351"/>
      <c r="AQ160" s="351"/>
      <c r="AR160" s="351"/>
      <c r="AS160" s="354"/>
      <c r="AT160" s="351"/>
      <c r="AU160" s="351"/>
      <c r="AV160" s="351"/>
      <c r="AW160" s="351"/>
      <c r="AX160" s="351"/>
      <c r="AY160" s="351"/>
      <c r="AZ160" s="351"/>
      <c r="BA160" s="351"/>
    </row>
    <row r="161" spans="1:53" s="349" customFormat="1">
      <c r="A161" s="351"/>
      <c r="B161" s="351"/>
      <c r="C161" s="351"/>
      <c r="D161" s="351"/>
      <c r="E161" s="351"/>
      <c r="F161" s="351"/>
      <c r="G161" s="351"/>
      <c r="H161" s="351"/>
      <c r="I161" s="351"/>
      <c r="J161" s="351"/>
      <c r="K161" s="351"/>
      <c r="L161" s="351"/>
      <c r="M161" s="351"/>
      <c r="N161" s="351"/>
      <c r="O161" s="351"/>
      <c r="P161" s="373"/>
      <c r="Q161" s="351"/>
      <c r="R161" s="351"/>
      <c r="S161" s="351"/>
      <c r="T161" s="351"/>
      <c r="U161" s="351"/>
      <c r="V161" s="351"/>
      <c r="W161" s="373"/>
      <c r="X161" s="351"/>
      <c r="Y161" s="351"/>
      <c r="Z161" s="351"/>
      <c r="AA161" s="351"/>
      <c r="AB161" s="353"/>
      <c r="AC161" s="351"/>
      <c r="AD161" s="351"/>
      <c r="AE161" s="351"/>
      <c r="AF161" s="351"/>
      <c r="AG161" s="351"/>
      <c r="AH161" s="351"/>
      <c r="AI161" s="351"/>
      <c r="AJ161" s="351"/>
      <c r="AK161" s="352"/>
      <c r="AL161" s="351"/>
      <c r="AM161" s="351"/>
      <c r="AN161" s="351"/>
      <c r="AO161" s="351"/>
      <c r="AP161" s="351"/>
      <c r="AQ161" s="351"/>
      <c r="AR161" s="351"/>
      <c r="AS161" s="354"/>
      <c r="AT161" s="351"/>
      <c r="AU161" s="351"/>
      <c r="AV161" s="351"/>
      <c r="AW161" s="351"/>
      <c r="AX161" s="351"/>
      <c r="AY161" s="351"/>
      <c r="AZ161" s="351"/>
      <c r="BA161" s="351"/>
    </row>
    <row r="162" spans="1:53" s="349" customFormat="1">
      <c r="A162" s="351"/>
      <c r="B162" s="351"/>
      <c r="C162" s="351"/>
      <c r="D162" s="351"/>
      <c r="E162" s="351"/>
      <c r="F162" s="351"/>
      <c r="G162" s="351"/>
      <c r="H162" s="351"/>
      <c r="I162" s="351"/>
      <c r="J162" s="351"/>
      <c r="K162" s="351"/>
      <c r="L162" s="351"/>
      <c r="M162" s="351"/>
      <c r="N162" s="351"/>
      <c r="O162" s="351"/>
      <c r="P162" s="373"/>
      <c r="Q162" s="351"/>
      <c r="R162" s="351"/>
      <c r="S162" s="351"/>
      <c r="T162" s="351"/>
      <c r="U162" s="351"/>
      <c r="V162" s="351"/>
      <c r="W162" s="373"/>
      <c r="X162" s="351"/>
      <c r="Y162" s="351"/>
      <c r="Z162" s="351"/>
      <c r="AA162" s="351"/>
      <c r="AB162" s="353"/>
      <c r="AC162" s="351"/>
      <c r="AD162" s="351"/>
      <c r="AE162" s="351"/>
      <c r="AF162" s="351"/>
      <c r="AG162" s="351"/>
      <c r="AH162" s="351"/>
      <c r="AI162" s="351"/>
      <c r="AJ162" s="351"/>
      <c r="AK162" s="352"/>
      <c r="AL162" s="351"/>
      <c r="AM162" s="351"/>
      <c r="AN162" s="351"/>
      <c r="AO162" s="351"/>
      <c r="AP162" s="351"/>
      <c r="AQ162" s="351"/>
      <c r="AR162" s="351"/>
      <c r="AS162" s="354"/>
      <c r="AT162" s="351"/>
      <c r="AU162" s="351"/>
      <c r="AV162" s="351"/>
      <c r="AW162" s="351"/>
      <c r="AX162" s="351"/>
      <c r="AY162" s="351"/>
      <c r="AZ162" s="351"/>
      <c r="BA162" s="351"/>
    </row>
    <row r="163" spans="1:53" s="349" customFormat="1">
      <c r="A163" s="351"/>
      <c r="B163" s="351"/>
      <c r="C163" s="351"/>
      <c r="D163" s="351"/>
      <c r="E163" s="351"/>
      <c r="F163" s="351"/>
      <c r="G163" s="351"/>
      <c r="H163" s="351"/>
      <c r="I163" s="351"/>
      <c r="J163" s="351"/>
      <c r="K163" s="351"/>
      <c r="L163" s="351"/>
      <c r="M163" s="351"/>
      <c r="N163" s="351"/>
      <c r="O163" s="351"/>
      <c r="P163" s="373"/>
      <c r="Q163" s="351"/>
      <c r="R163" s="351"/>
      <c r="S163" s="351"/>
      <c r="T163" s="351"/>
      <c r="U163" s="351"/>
      <c r="V163" s="351"/>
      <c r="W163" s="373"/>
      <c r="X163" s="351"/>
      <c r="Y163" s="351"/>
      <c r="Z163" s="351"/>
      <c r="AA163" s="351"/>
      <c r="AB163" s="353"/>
      <c r="AC163" s="351"/>
      <c r="AD163" s="351"/>
      <c r="AE163" s="351"/>
      <c r="AF163" s="351"/>
      <c r="AG163" s="351"/>
      <c r="AH163" s="351"/>
      <c r="AI163" s="351"/>
      <c r="AJ163" s="351"/>
      <c r="AK163" s="352"/>
      <c r="AL163" s="351"/>
      <c r="AM163" s="351"/>
      <c r="AN163" s="351"/>
      <c r="AO163" s="351"/>
      <c r="AP163" s="351"/>
      <c r="AQ163" s="351"/>
      <c r="AR163" s="351"/>
      <c r="AS163" s="354"/>
      <c r="AT163" s="351"/>
      <c r="AU163" s="351"/>
      <c r="AV163" s="351"/>
      <c r="AW163" s="351"/>
      <c r="AX163" s="351"/>
      <c r="AY163" s="351"/>
      <c r="AZ163" s="351"/>
      <c r="BA163" s="351"/>
    </row>
    <row r="164" spans="1:53" s="349" customFormat="1">
      <c r="A164" s="351"/>
      <c r="B164" s="351"/>
      <c r="C164" s="351"/>
      <c r="D164" s="351"/>
      <c r="E164" s="351"/>
      <c r="F164" s="351"/>
      <c r="G164" s="351"/>
      <c r="H164" s="351"/>
      <c r="I164" s="351"/>
      <c r="J164" s="351"/>
      <c r="K164" s="351"/>
      <c r="L164" s="351"/>
      <c r="M164" s="351"/>
      <c r="N164" s="351"/>
      <c r="O164" s="351"/>
      <c r="P164" s="373"/>
      <c r="Q164" s="351"/>
      <c r="R164" s="351"/>
      <c r="S164" s="351"/>
      <c r="T164" s="351"/>
      <c r="U164" s="351"/>
      <c r="V164" s="351"/>
      <c r="W164" s="373"/>
      <c r="X164" s="351"/>
      <c r="Y164" s="351"/>
      <c r="Z164" s="351"/>
      <c r="AA164" s="351"/>
      <c r="AB164" s="353"/>
      <c r="AC164" s="351"/>
      <c r="AD164" s="351"/>
      <c r="AE164" s="351"/>
      <c r="AF164" s="351"/>
      <c r="AG164" s="351"/>
      <c r="AH164" s="351"/>
      <c r="AI164" s="351"/>
      <c r="AJ164" s="351"/>
      <c r="AK164" s="352"/>
      <c r="AL164" s="351"/>
      <c r="AM164" s="351"/>
      <c r="AN164" s="351"/>
      <c r="AO164" s="351"/>
      <c r="AP164" s="351"/>
      <c r="AQ164" s="351"/>
      <c r="AR164" s="351"/>
      <c r="AS164" s="354"/>
      <c r="AT164" s="351"/>
      <c r="AU164" s="351"/>
      <c r="AV164" s="351"/>
      <c r="AW164" s="351"/>
      <c r="AX164" s="351"/>
      <c r="AY164" s="351"/>
      <c r="AZ164" s="351"/>
      <c r="BA164" s="351"/>
    </row>
    <row r="165" spans="1:53" s="349" customFormat="1">
      <c r="A165" s="351"/>
      <c r="B165" s="351"/>
      <c r="C165" s="351"/>
      <c r="D165" s="351"/>
      <c r="E165" s="351"/>
      <c r="F165" s="351"/>
      <c r="G165" s="351"/>
      <c r="H165" s="351"/>
      <c r="I165" s="351"/>
      <c r="J165" s="351"/>
      <c r="K165" s="351"/>
      <c r="L165" s="351"/>
      <c r="M165" s="351"/>
      <c r="N165" s="351"/>
      <c r="O165" s="351"/>
      <c r="P165" s="373"/>
      <c r="Q165" s="351"/>
      <c r="R165" s="351"/>
      <c r="S165" s="351"/>
      <c r="T165" s="351"/>
      <c r="U165" s="351"/>
      <c r="V165" s="351"/>
      <c r="W165" s="373"/>
      <c r="X165" s="351"/>
      <c r="Y165" s="351"/>
      <c r="Z165" s="351"/>
      <c r="AA165" s="351"/>
      <c r="AB165" s="353"/>
      <c r="AC165" s="351"/>
      <c r="AD165" s="351"/>
      <c r="AE165" s="351"/>
      <c r="AF165" s="351"/>
      <c r="AG165" s="351"/>
      <c r="AH165" s="351"/>
      <c r="AI165" s="351"/>
      <c r="AJ165" s="351"/>
      <c r="AK165" s="352"/>
      <c r="AL165" s="351"/>
      <c r="AM165" s="351"/>
      <c r="AN165" s="351"/>
      <c r="AO165" s="351"/>
      <c r="AP165" s="351"/>
      <c r="AQ165" s="351"/>
      <c r="AR165" s="351"/>
      <c r="AS165" s="354"/>
      <c r="AT165" s="351"/>
      <c r="AU165" s="351"/>
      <c r="AV165" s="351"/>
      <c r="AW165" s="351"/>
      <c r="AX165" s="351"/>
      <c r="AY165" s="351"/>
      <c r="AZ165" s="351"/>
      <c r="BA165" s="351"/>
    </row>
    <row r="166" spans="1:53" s="349" customFormat="1">
      <c r="A166" s="351"/>
      <c r="B166" s="351"/>
      <c r="C166" s="351"/>
      <c r="D166" s="351"/>
      <c r="E166" s="351"/>
      <c r="F166" s="351"/>
      <c r="G166" s="351"/>
      <c r="H166" s="351"/>
      <c r="I166" s="351"/>
      <c r="J166" s="351"/>
      <c r="K166" s="351"/>
      <c r="L166" s="351"/>
      <c r="M166" s="351"/>
      <c r="N166" s="351"/>
      <c r="O166" s="351"/>
      <c r="P166" s="373"/>
      <c r="Q166" s="351"/>
      <c r="R166" s="351"/>
      <c r="S166" s="351"/>
      <c r="T166" s="351"/>
      <c r="U166" s="351"/>
      <c r="V166" s="351"/>
      <c r="W166" s="373"/>
      <c r="X166" s="351"/>
      <c r="Y166" s="351"/>
      <c r="Z166" s="351"/>
      <c r="AA166" s="351"/>
      <c r="AB166" s="353"/>
      <c r="AC166" s="351"/>
      <c r="AD166" s="351"/>
      <c r="AE166" s="351"/>
      <c r="AF166" s="351"/>
      <c r="AG166" s="351"/>
      <c r="AH166" s="351"/>
      <c r="AI166" s="351"/>
      <c r="AJ166" s="351"/>
      <c r="AK166" s="352"/>
      <c r="AL166" s="351"/>
      <c r="AM166" s="351"/>
      <c r="AN166" s="351"/>
      <c r="AO166" s="351"/>
      <c r="AP166" s="351"/>
      <c r="AQ166" s="351"/>
      <c r="AR166" s="351"/>
      <c r="AS166" s="354"/>
      <c r="AT166" s="351"/>
      <c r="AU166" s="351"/>
      <c r="AV166" s="351"/>
      <c r="AW166" s="351"/>
      <c r="AX166" s="351"/>
      <c r="AY166" s="351"/>
      <c r="AZ166" s="351"/>
      <c r="BA166" s="351"/>
    </row>
    <row r="167" spans="1:53" s="349" customFormat="1">
      <c r="A167" s="351"/>
      <c r="B167" s="351"/>
      <c r="C167" s="351"/>
      <c r="D167" s="351"/>
      <c r="E167" s="351"/>
      <c r="F167" s="351"/>
      <c r="G167" s="351"/>
      <c r="H167" s="351"/>
      <c r="I167" s="351"/>
      <c r="J167" s="351"/>
      <c r="K167" s="351"/>
      <c r="L167" s="351"/>
      <c r="M167" s="351"/>
      <c r="N167" s="351"/>
      <c r="O167" s="351"/>
      <c r="P167" s="373"/>
      <c r="Q167" s="351"/>
      <c r="R167" s="351"/>
      <c r="S167" s="351"/>
      <c r="T167" s="351"/>
      <c r="U167" s="351"/>
      <c r="V167" s="351"/>
      <c r="W167" s="373"/>
      <c r="X167" s="351"/>
      <c r="Y167" s="351"/>
      <c r="Z167" s="351"/>
      <c r="AA167" s="351"/>
      <c r="AB167" s="353"/>
      <c r="AC167" s="351"/>
      <c r="AD167" s="351"/>
      <c r="AE167" s="351"/>
      <c r="AF167" s="351"/>
      <c r="AG167" s="351"/>
      <c r="AH167" s="351"/>
      <c r="AI167" s="351"/>
      <c r="AJ167" s="351"/>
      <c r="AK167" s="352"/>
      <c r="AL167" s="351"/>
      <c r="AM167" s="351"/>
      <c r="AN167" s="351"/>
      <c r="AO167" s="351"/>
      <c r="AP167" s="351"/>
      <c r="AQ167" s="351"/>
      <c r="AR167" s="351"/>
      <c r="AS167" s="354"/>
      <c r="AT167" s="351"/>
      <c r="AU167" s="351"/>
      <c r="AV167" s="351"/>
      <c r="AW167" s="351"/>
      <c r="AX167" s="351"/>
      <c r="AY167" s="351"/>
      <c r="AZ167" s="351"/>
      <c r="BA167" s="351"/>
    </row>
    <row r="168" spans="1:53" s="349" customFormat="1">
      <c r="A168" s="351"/>
      <c r="B168" s="351"/>
      <c r="C168" s="351"/>
      <c r="D168" s="351"/>
      <c r="E168" s="351"/>
      <c r="F168" s="351"/>
      <c r="G168" s="351"/>
      <c r="H168" s="351"/>
      <c r="I168" s="351"/>
      <c r="J168" s="351"/>
      <c r="K168" s="351"/>
      <c r="L168" s="351"/>
      <c r="M168" s="351"/>
      <c r="N168" s="351"/>
      <c r="O168" s="351"/>
      <c r="P168" s="373"/>
      <c r="Q168" s="351"/>
      <c r="R168" s="351"/>
      <c r="S168" s="351"/>
      <c r="T168" s="351"/>
      <c r="U168" s="351"/>
      <c r="V168" s="351"/>
      <c r="W168" s="373"/>
      <c r="X168" s="351"/>
      <c r="Y168" s="351"/>
      <c r="Z168" s="351"/>
      <c r="AA168" s="351"/>
      <c r="AB168" s="353"/>
      <c r="AC168" s="351"/>
      <c r="AD168" s="351"/>
      <c r="AE168" s="351"/>
      <c r="AF168" s="351"/>
      <c r="AG168" s="351"/>
      <c r="AH168" s="351"/>
      <c r="AI168" s="351"/>
      <c r="AJ168" s="351"/>
      <c r="AK168" s="352"/>
      <c r="AL168" s="351"/>
      <c r="AM168" s="351"/>
      <c r="AN168" s="351"/>
      <c r="AO168" s="351"/>
      <c r="AP168" s="351"/>
      <c r="AQ168" s="351"/>
      <c r="AR168" s="351"/>
      <c r="AS168" s="354"/>
      <c r="AT168" s="351"/>
      <c r="AU168" s="351"/>
      <c r="AV168" s="351"/>
      <c r="AW168" s="351"/>
      <c r="AX168" s="351"/>
      <c r="AY168" s="351"/>
      <c r="AZ168" s="351"/>
      <c r="BA168" s="351"/>
    </row>
    <row r="169" spans="1:53" s="349" customFormat="1">
      <c r="A169" s="351"/>
      <c r="B169" s="351"/>
      <c r="C169" s="351"/>
      <c r="D169" s="351"/>
      <c r="E169" s="351"/>
      <c r="F169" s="351"/>
      <c r="G169" s="351"/>
      <c r="H169" s="351"/>
      <c r="I169" s="351"/>
      <c r="J169" s="351"/>
      <c r="K169" s="351"/>
      <c r="L169" s="351"/>
      <c r="M169" s="351"/>
      <c r="N169" s="351"/>
      <c r="O169" s="351"/>
      <c r="P169" s="373"/>
      <c r="Q169" s="351"/>
      <c r="R169" s="351"/>
      <c r="S169" s="351"/>
      <c r="T169" s="351"/>
      <c r="U169" s="351"/>
      <c r="V169" s="351"/>
      <c r="W169" s="373"/>
      <c r="X169" s="351"/>
      <c r="Y169" s="351"/>
      <c r="Z169" s="351"/>
      <c r="AA169" s="351"/>
      <c r="AB169" s="353"/>
      <c r="AC169" s="351"/>
      <c r="AD169" s="351"/>
      <c r="AE169" s="351"/>
      <c r="AF169" s="351"/>
      <c r="AG169" s="351"/>
      <c r="AH169" s="351"/>
      <c r="AI169" s="351"/>
      <c r="AJ169" s="351"/>
      <c r="AK169" s="352"/>
      <c r="AL169" s="351"/>
      <c r="AM169" s="351"/>
      <c r="AN169" s="351"/>
      <c r="AO169" s="351"/>
      <c r="AP169" s="351"/>
      <c r="AQ169" s="351"/>
      <c r="AR169" s="351"/>
      <c r="AS169" s="354"/>
      <c r="AT169" s="351"/>
      <c r="AU169" s="351"/>
      <c r="AV169" s="351"/>
      <c r="AW169" s="351"/>
      <c r="AX169" s="351"/>
      <c r="AY169" s="351"/>
      <c r="AZ169" s="351"/>
      <c r="BA169" s="351"/>
    </row>
    <row r="170" spans="1:53" s="349" customFormat="1">
      <c r="A170" s="351"/>
      <c r="B170" s="351"/>
      <c r="C170" s="351"/>
      <c r="D170" s="351"/>
      <c r="E170" s="351"/>
      <c r="F170" s="351"/>
      <c r="G170" s="351"/>
      <c r="H170" s="351"/>
      <c r="I170" s="351"/>
      <c r="J170" s="351"/>
      <c r="K170" s="351"/>
      <c r="L170" s="351"/>
      <c r="M170" s="351"/>
      <c r="N170" s="351"/>
      <c r="O170" s="351"/>
      <c r="P170" s="373"/>
      <c r="Q170" s="351"/>
      <c r="R170" s="351"/>
      <c r="S170" s="351"/>
      <c r="T170" s="351"/>
      <c r="U170" s="351"/>
      <c r="V170" s="351"/>
      <c r="W170" s="373"/>
      <c r="X170" s="351"/>
      <c r="Y170" s="351"/>
      <c r="Z170" s="351"/>
      <c r="AA170" s="351"/>
      <c r="AB170" s="353"/>
      <c r="AC170" s="351"/>
      <c r="AD170" s="351"/>
      <c r="AE170" s="351"/>
      <c r="AF170" s="351"/>
      <c r="AG170" s="351"/>
      <c r="AH170" s="351"/>
      <c r="AI170" s="351"/>
      <c r="AJ170" s="351"/>
      <c r="AK170" s="352"/>
      <c r="AL170" s="351"/>
      <c r="AM170" s="351"/>
      <c r="AN170" s="351"/>
      <c r="AO170" s="351"/>
      <c r="AP170" s="351"/>
      <c r="AQ170" s="351"/>
      <c r="AR170" s="351"/>
      <c r="AS170" s="354"/>
      <c r="AT170" s="351"/>
      <c r="AU170" s="351"/>
      <c r="AV170" s="351"/>
      <c r="AW170" s="351"/>
      <c r="AX170" s="351"/>
      <c r="AY170" s="351"/>
      <c r="AZ170" s="351"/>
      <c r="BA170" s="351"/>
    </row>
    <row r="171" spans="1:53" s="349" customFormat="1">
      <c r="A171" s="351"/>
      <c r="B171" s="351"/>
      <c r="C171" s="351"/>
      <c r="D171" s="351"/>
      <c r="E171" s="351"/>
      <c r="F171" s="351"/>
      <c r="G171" s="351"/>
      <c r="H171" s="351"/>
      <c r="I171" s="351"/>
      <c r="J171" s="351"/>
      <c r="K171" s="351"/>
      <c r="L171" s="351"/>
      <c r="M171" s="351"/>
      <c r="N171" s="351"/>
      <c r="O171" s="351"/>
      <c r="P171" s="373"/>
      <c r="Q171" s="351"/>
      <c r="R171" s="351"/>
      <c r="S171" s="351"/>
      <c r="T171" s="351"/>
      <c r="U171" s="351"/>
      <c r="V171" s="351"/>
      <c r="W171" s="373"/>
      <c r="X171" s="351"/>
      <c r="Y171" s="351"/>
      <c r="Z171" s="351"/>
      <c r="AA171" s="351"/>
      <c r="AB171" s="353"/>
      <c r="AC171" s="351"/>
      <c r="AD171" s="351"/>
      <c r="AE171" s="351"/>
      <c r="AF171" s="351"/>
      <c r="AG171" s="351"/>
      <c r="AH171" s="351"/>
      <c r="AI171" s="351"/>
      <c r="AJ171" s="351"/>
      <c r="AK171" s="352"/>
      <c r="AL171" s="351"/>
      <c r="AM171" s="351"/>
      <c r="AN171" s="351"/>
      <c r="AO171" s="351"/>
      <c r="AP171" s="351"/>
      <c r="AQ171" s="351"/>
      <c r="AR171" s="351"/>
      <c r="AS171" s="354"/>
      <c r="AT171" s="351"/>
      <c r="AU171" s="351"/>
      <c r="AV171" s="351"/>
      <c r="AW171" s="351"/>
      <c r="AX171" s="351"/>
      <c r="AY171" s="351"/>
      <c r="AZ171" s="351"/>
      <c r="BA171" s="351"/>
    </row>
    <row r="172" spans="1:53" s="349" customFormat="1">
      <c r="A172" s="351"/>
      <c r="B172" s="351"/>
      <c r="C172" s="351"/>
      <c r="D172" s="351"/>
      <c r="E172" s="351"/>
      <c r="F172" s="351"/>
      <c r="G172" s="351"/>
      <c r="H172" s="351"/>
      <c r="I172" s="351"/>
      <c r="J172" s="351"/>
      <c r="K172" s="351"/>
      <c r="L172" s="351"/>
      <c r="M172" s="351"/>
      <c r="N172" s="351"/>
      <c r="O172" s="351"/>
      <c r="P172" s="373"/>
      <c r="Q172" s="351"/>
      <c r="R172" s="351"/>
      <c r="S172" s="351"/>
      <c r="T172" s="351"/>
      <c r="U172" s="351"/>
      <c r="V172" s="351"/>
      <c r="W172" s="373"/>
      <c r="X172" s="351"/>
      <c r="Y172" s="351"/>
      <c r="Z172" s="351"/>
      <c r="AA172" s="351"/>
      <c r="AB172" s="353"/>
      <c r="AC172" s="351"/>
      <c r="AD172" s="351"/>
      <c r="AE172" s="351"/>
      <c r="AF172" s="351"/>
      <c r="AG172" s="351"/>
      <c r="AH172" s="351"/>
      <c r="AI172" s="351"/>
      <c r="AJ172" s="351"/>
      <c r="AK172" s="352"/>
      <c r="AL172" s="351"/>
      <c r="AM172" s="351"/>
      <c r="AN172" s="351"/>
      <c r="AO172" s="351"/>
      <c r="AP172" s="351"/>
      <c r="AQ172" s="351"/>
      <c r="AR172" s="351"/>
      <c r="AS172" s="354"/>
      <c r="AT172" s="351"/>
      <c r="AU172" s="351"/>
      <c r="AV172" s="351"/>
      <c r="AW172" s="351"/>
      <c r="AX172" s="351"/>
      <c r="AY172" s="351"/>
      <c r="AZ172" s="351"/>
      <c r="BA172" s="351"/>
    </row>
    <row r="173" spans="1:53" s="349" customFormat="1">
      <c r="A173" s="351"/>
      <c r="B173" s="351"/>
      <c r="C173" s="351"/>
      <c r="D173" s="351"/>
      <c r="E173" s="351"/>
      <c r="F173" s="351"/>
      <c r="G173" s="351"/>
      <c r="H173" s="351"/>
      <c r="I173" s="351"/>
      <c r="J173" s="351"/>
      <c r="K173" s="351"/>
      <c r="L173" s="351"/>
      <c r="M173" s="351"/>
      <c r="N173" s="351"/>
      <c r="O173" s="351"/>
      <c r="P173" s="373"/>
      <c r="Q173" s="351"/>
      <c r="R173" s="351"/>
      <c r="S173" s="351"/>
      <c r="T173" s="351"/>
      <c r="U173" s="351"/>
      <c r="V173" s="351"/>
      <c r="W173" s="373"/>
      <c r="X173" s="351"/>
      <c r="Y173" s="351"/>
      <c r="Z173" s="351"/>
      <c r="AA173" s="351"/>
      <c r="AB173" s="353"/>
      <c r="AC173" s="351"/>
      <c r="AD173" s="351"/>
      <c r="AE173" s="351"/>
      <c r="AF173" s="351"/>
      <c r="AG173" s="351"/>
      <c r="AH173" s="351"/>
      <c r="AI173" s="351"/>
      <c r="AJ173" s="351"/>
      <c r="AK173" s="352"/>
      <c r="AL173" s="351"/>
      <c r="AM173" s="351"/>
      <c r="AN173" s="351"/>
      <c r="AO173" s="351"/>
      <c r="AP173" s="351"/>
      <c r="AQ173" s="351"/>
      <c r="AR173" s="351"/>
      <c r="AS173" s="354"/>
      <c r="AT173" s="351"/>
      <c r="AU173" s="351"/>
      <c r="AV173" s="351"/>
      <c r="AW173" s="351"/>
      <c r="AX173" s="351"/>
      <c r="AY173" s="351"/>
      <c r="AZ173" s="351"/>
      <c r="BA173" s="351"/>
    </row>
    <row r="174" spans="1:53" s="349" customFormat="1">
      <c r="A174" s="351"/>
      <c r="B174" s="351"/>
      <c r="C174" s="351"/>
      <c r="D174" s="351"/>
      <c r="E174" s="351"/>
      <c r="F174" s="351"/>
      <c r="G174" s="351"/>
      <c r="H174" s="351"/>
      <c r="I174" s="351"/>
      <c r="J174" s="351"/>
      <c r="K174" s="351"/>
      <c r="L174" s="351"/>
      <c r="M174" s="351"/>
      <c r="N174" s="351"/>
      <c r="O174" s="351"/>
      <c r="P174" s="373"/>
      <c r="Q174" s="351"/>
      <c r="R174" s="351"/>
      <c r="S174" s="351"/>
      <c r="T174" s="351"/>
      <c r="U174" s="351"/>
      <c r="V174" s="351"/>
      <c r="W174" s="373"/>
      <c r="X174" s="351"/>
      <c r="Y174" s="351"/>
      <c r="Z174" s="351"/>
      <c r="AA174" s="351"/>
      <c r="AB174" s="353"/>
      <c r="AC174" s="351"/>
      <c r="AD174" s="351"/>
      <c r="AE174" s="351"/>
      <c r="AF174" s="351"/>
      <c r="AG174" s="351"/>
      <c r="AH174" s="351"/>
      <c r="AI174" s="351"/>
      <c r="AJ174" s="351"/>
      <c r="AK174" s="352"/>
      <c r="AL174" s="351"/>
      <c r="AM174" s="351"/>
      <c r="AN174" s="351"/>
      <c r="AO174" s="351"/>
      <c r="AP174" s="351"/>
      <c r="AQ174" s="351"/>
      <c r="AR174" s="351"/>
      <c r="AS174" s="354"/>
      <c r="AT174" s="351"/>
      <c r="AU174" s="351"/>
      <c r="AV174" s="351"/>
      <c r="AW174" s="351"/>
      <c r="AX174" s="351"/>
      <c r="AY174" s="351"/>
      <c r="AZ174" s="351"/>
      <c r="BA174" s="351"/>
    </row>
    <row r="175" spans="1:53" s="349" customFormat="1">
      <c r="A175" s="351"/>
      <c r="B175" s="351"/>
      <c r="C175" s="351"/>
      <c r="D175" s="351"/>
      <c r="E175" s="351"/>
      <c r="F175" s="351"/>
      <c r="G175" s="351"/>
      <c r="H175" s="351"/>
      <c r="I175" s="351"/>
      <c r="J175" s="351"/>
      <c r="K175" s="351"/>
      <c r="L175" s="351"/>
      <c r="M175" s="351"/>
      <c r="N175" s="351"/>
      <c r="O175" s="351"/>
      <c r="P175" s="373"/>
      <c r="Q175" s="351"/>
      <c r="R175" s="351"/>
      <c r="S175" s="351"/>
      <c r="T175" s="351"/>
      <c r="U175" s="351"/>
      <c r="V175" s="351"/>
      <c r="W175" s="373"/>
      <c r="X175" s="351"/>
      <c r="Y175" s="351"/>
      <c r="Z175" s="351"/>
      <c r="AA175" s="351"/>
      <c r="AB175" s="353"/>
      <c r="AC175" s="351"/>
      <c r="AD175" s="351"/>
      <c r="AE175" s="351"/>
      <c r="AF175" s="351"/>
      <c r="AG175" s="351"/>
      <c r="AH175" s="351"/>
      <c r="AI175" s="351"/>
      <c r="AJ175" s="351"/>
      <c r="AK175" s="352"/>
      <c r="AL175" s="351"/>
      <c r="AM175" s="351"/>
      <c r="AN175" s="351"/>
      <c r="AO175" s="351"/>
      <c r="AP175" s="351"/>
      <c r="AQ175" s="351"/>
      <c r="AR175" s="351"/>
      <c r="AS175" s="354"/>
      <c r="AT175" s="351"/>
      <c r="AU175" s="351"/>
      <c r="AV175" s="351"/>
      <c r="AW175" s="351"/>
      <c r="AX175" s="351"/>
      <c r="AY175" s="351"/>
      <c r="AZ175" s="351"/>
      <c r="BA175" s="351"/>
    </row>
    <row r="176" spans="1:53" s="349" customFormat="1">
      <c r="A176" s="351"/>
      <c r="B176" s="351"/>
      <c r="C176" s="351"/>
      <c r="D176" s="351"/>
      <c r="E176" s="351"/>
      <c r="F176" s="351"/>
      <c r="G176" s="351"/>
      <c r="H176" s="351"/>
      <c r="I176" s="351"/>
      <c r="J176" s="351"/>
      <c r="K176" s="351"/>
      <c r="L176" s="351"/>
      <c r="M176" s="351"/>
      <c r="N176" s="351"/>
      <c r="O176" s="351"/>
      <c r="P176" s="373"/>
      <c r="Q176" s="351"/>
      <c r="R176" s="351"/>
      <c r="S176" s="351"/>
      <c r="T176" s="351"/>
      <c r="U176" s="351"/>
      <c r="V176" s="351"/>
      <c r="W176" s="373"/>
      <c r="X176" s="351"/>
      <c r="Y176" s="351"/>
      <c r="Z176" s="351"/>
      <c r="AA176" s="351"/>
      <c r="AB176" s="353"/>
      <c r="AC176" s="351"/>
      <c r="AD176" s="351"/>
      <c r="AE176" s="351"/>
      <c r="AF176" s="351"/>
      <c r="AG176" s="351"/>
      <c r="AH176" s="351"/>
      <c r="AI176" s="351"/>
      <c r="AJ176" s="351"/>
      <c r="AK176" s="352"/>
      <c r="AL176" s="351"/>
      <c r="AM176" s="351"/>
      <c r="AN176" s="351"/>
      <c r="AO176" s="351"/>
      <c r="AP176" s="351"/>
      <c r="AQ176" s="351"/>
      <c r="AR176" s="351"/>
      <c r="AS176" s="354"/>
      <c r="AT176" s="351"/>
      <c r="AU176" s="351"/>
      <c r="AV176" s="351"/>
      <c r="AW176" s="351"/>
      <c r="AX176" s="351"/>
      <c r="AY176" s="351"/>
      <c r="AZ176" s="351"/>
      <c r="BA176" s="351"/>
    </row>
    <row r="177" spans="1:53" s="349" customFormat="1">
      <c r="A177" s="351"/>
      <c r="B177" s="351"/>
      <c r="C177" s="351"/>
      <c r="D177" s="351"/>
      <c r="E177" s="351"/>
      <c r="F177" s="351"/>
      <c r="G177" s="351"/>
      <c r="H177" s="351"/>
      <c r="I177" s="351"/>
      <c r="J177" s="351"/>
      <c r="K177" s="351"/>
      <c r="L177" s="351"/>
      <c r="M177" s="351"/>
      <c r="N177" s="351"/>
      <c r="O177" s="351"/>
      <c r="P177" s="373"/>
      <c r="Q177" s="351"/>
      <c r="R177" s="351"/>
      <c r="S177" s="351"/>
      <c r="T177" s="351"/>
      <c r="U177" s="351"/>
      <c r="V177" s="351"/>
      <c r="W177" s="373"/>
      <c r="X177" s="351"/>
      <c r="Y177" s="351"/>
      <c r="Z177" s="351"/>
      <c r="AA177" s="351"/>
      <c r="AB177" s="353"/>
      <c r="AC177" s="351"/>
      <c r="AD177" s="351"/>
      <c r="AE177" s="351"/>
      <c r="AF177" s="351"/>
      <c r="AG177" s="351"/>
      <c r="AH177" s="351"/>
      <c r="AI177" s="351"/>
      <c r="AJ177" s="351"/>
      <c r="AK177" s="352"/>
      <c r="AL177" s="351"/>
      <c r="AM177" s="351"/>
      <c r="AN177" s="351"/>
      <c r="AO177" s="351"/>
      <c r="AP177" s="351"/>
      <c r="AQ177" s="351"/>
      <c r="AR177" s="351"/>
      <c r="AS177" s="354"/>
      <c r="AT177" s="351"/>
      <c r="AU177" s="351"/>
      <c r="AV177" s="351"/>
      <c r="AW177" s="351"/>
      <c r="AX177" s="351"/>
      <c r="AY177" s="351"/>
      <c r="AZ177" s="351"/>
      <c r="BA177" s="351"/>
    </row>
    <row r="178" spans="1:53" s="349" customFormat="1">
      <c r="A178" s="351"/>
      <c r="B178" s="351"/>
      <c r="C178" s="351"/>
      <c r="D178" s="351"/>
      <c r="E178" s="351"/>
      <c r="F178" s="351"/>
      <c r="G178" s="351"/>
      <c r="H178" s="351"/>
      <c r="I178" s="351"/>
      <c r="J178" s="351"/>
      <c r="K178" s="351"/>
      <c r="L178" s="351"/>
      <c r="M178" s="351"/>
      <c r="N178" s="351"/>
      <c r="O178" s="351"/>
      <c r="P178" s="373"/>
      <c r="Q178" s="351"/>
      <c r="R178" s="351"/>
      <c r="S178" s="351"/>
      <c r="T178" s="351"/>
      <c r="U178" s="351"/>
      <c r="V178" s="351"/>
      <c r="W178" s="373"/>
      <c r="X178" s="351"/>
      <c r="Y178" s="351"/>
      <c r="Z178" s="351"/>
      <c r="AA178" s="351"/>
      <c r="AB178" s="353"/>
      <c r="AC178" s="351"/>
      <c r="AD178" s="351"/>
      <c r="AE178" s="351"/>
      <c r="AF178" s="351"/>
      <c r="AG178" s="351"/>
      <c r="AH178" s="351"/>
      <c r="AI178" s="351"/>
      <c r="AJ178" s="351"/>
      <c r="AK178" s="352"/>
      <c r="AL178" s="351"/>
      <c r="AM178" s="351"/>
      <c r="AN178" s="351"/>
      <c r="AO178" s="351"/>
      <c r="AP178" s="351"/>
      <c r="AQ178" s="351"/>
      <c r="AR178" s="351"/>
      <c r="AS178" s="354"/>
      <c r="AT178" s="351"/>
      <c r="AU178" s="351"/>
      <c r="AV178" s="351"/>
      <c r="AW178" s="351"/>
      <c r="AX178" s="351"/>
      <c r="AY178" s="351"/>
      <c r="AZ178" s="351"/>
      <c r="BA178" s="351"/>
    </row>
    <row r="179" spans="1:53" s="349" customFormat="1">
      <c r="A179" s="351"/>
      <c r="B179" s="351"/>
      <c r="C179" s="351"/>
      <c r="D179" s="351"/>
      <c r="E179" s="351"/>
      <c r="F179" s="351"/>
      <c r="G179" s="351"/>
      <c r="H179" s="351"/>
      <c r="I179" s="351"/>
      <c r="J179" s="351"/>
      <c r="K179" s="351"/>
      <c r="L179" s="351"/>
      <c r="M179" s="351"/>
      <c r="N179" s="351"/>
      <c r="O179" s="351"/>
      <c r="P179" s="373"/>
      <c r="Q179" s="351"/>
      <c r="R179" s="351"/>
      <c r="S179" s="351"/>
      <c r="T179" s="351"/>
      <c r="U179" s="351"/>
      <c r="V179" s="351"/>
      <c r="W179" s="373"/>
      <c r="X179" s="351"/>
      <c r="Y179" s="351"/>
      <c r="Z179" s="351"/>
      <c r="AA179" s="351"/>
      <c r="AB179" s="353"/>
      <c r="AC179" s="351"/>
      <c r="AD179" s="351"/>
      <c r="AE179" s="351"/>
      <c r="AF179" s="351"/>
      <c r="AG179" s="351"/>
      <c r="AH179" s="351"/>
      <c r="AI179" s="351"/>
      <c r="AJ179" s="351"/>
      <c r="AK179" s="352"/>
      <c r="AL179" s="351"/>
      <c r="AM179" s="351"/>
      <c r="AN179" s="351"/>
      <c r="AO179" s="351"/>
      <c r="AP179" s="351"/>
      <c r="AQ179" s="351"/>
      <c r="AR179" s="351"/>
      <c r="AS179" s="354"/>
      <c r="AT179" s="351"/>
      <c r="AU179" s="351"/>
      <c r="AV179" s="351"/>
      <c r="AW179" s="351"/>
      <c r="AX179" s="351"/>
      <c r="AY179" s="351"/>
      <c r="AZ179" s="351"/>
      <c r="BA179" s="351"/>
    </row>
    <row r="180" spans="1:53" s="349" customFormat="1">
      <c r="A180" s="351"/>
      <c r="B180" s="351"/>
      <c r="C180" s="351"/>
      <c r="D180" s="351"/>
      <c r="E180" s="351"/>
      <c r="F180" s="351"/>
      <c r="G180" s="351"/>
      <c r="H180" s="351"/>
      <c r="I180" s="351"/>
      <c r="J180" s="351"/>
      <c r="K180" s="351"/>
      <c r="L180" s="351"/>
      <c r="M180" s="351"/>
      <c r="N180" s="351"/>
      <c r="O180" s="351"/>
      <c r="P180" s="373"/>
      <c r="Q180" s="351"/>
      <c r="R180" s="351"/>
      <c r="S180" s="351"/>
      <c r="T180" s="351"/>
      <c r="U180" s="351"/>
      <c r="V180" s="351"/>
      <c r="W180" s="373"/>
      <c r="X180" s="351"/>
      <c r="Y180" s="351"/>
      <c r="Z180" s="351"/>
      <c r="AA180" s="351"/>
      <c r="AB180" s="353"/>
      <c r="AC180" s="351"/>
      <c r="AD180" s="351"/>
      <c r="AE180" s="351"/>
      <c r="AF180" s="351"/>
      <c r="AG180" s="351"/>
      <c r="AH180" s="351"/>
      <c r="AI180" s="351"/>
      <c r="AJ180" s="351"/>
      <c r="AK180" s="352"/>
      <c r="AL180" s="351"/>
      <c r="AM180" s="351"/>
      <c r="AN180" s="351"/>
      <c r="AO180" s="351"/>
      <c r="AP180" s="351"/>
      <c r="AQ180" s="351"/>
      <c r="AR180" s="351"/>
      <c r="AS180" s="354"/>
      <c r="AT180" s="351"/>
      <c r="AU180" s="351"/>
      <c r="AV180" s="351"/>
      <c r="AW180" s="351"/>
      <c r="AX180" s="351"/>
      <c r="AY180" s="351"/>
      <c r="AZ180" s="351"/>
      <c r="BA180" s="351"/>
    </row>
    <row r="181" spans="1:53" s="349" customFormat="1">
      <c r="A181" s="351"/>
      <c r="B181" s="351"/>
      <c r="C181" s="351"/>
      <c r="D181" s="351"/>
      <c r="E181" s="351"/>
      <c r="F181" s="351"/>
      <c r="G181" s="351"/>
      <c r="H181" s="351"/>
      <c r="I181" s="351"/>
      <c r="J181" s="351"/>
      <c r="K181" s="351"/>
      <c r="L181" s="351"/>
      <c r="M181" s="351"/>
      <c r="N181" s="351"/>
      <c r="O181" s="351"/>
      <c r="P181" s="373"/>
      <c r="Q181" s="351"/>
      <c r="R181" s="351"/>
      <c r="S181" s="351"/>
      <c r="T181" s="351"/>
      <c r="U181" s="351"/>
      <c r="V181" s="351"/>
      <c r="W181" s="373"/>
      <c r="X181" s="351"/>
      <c r="Y181" s="351"/>
      <c r="Z181" s="351"/>
      <c r="AA181" s="351"/>
      <c r="AB181" s="353"/>
      <c r="AC181" s="351"/>
      <c r="AD181" s="351"/>
      <c r="AE181" s="351"/>
      <c r="AF181" s="351"/>
      <c r="AG181" s="351"/>
      <c r="AH181" s="351"/>
      <c r="AI181" s="351"/>
      <c r="AJ181" s="351"/>
      <c r="AK181" s="352"/>
      <c r="AL181" s="351"/>
      <c r="AM181" s="351"/>
      <c r="AN181" s="351"/>
      <c r="AO181" s="351"/>
      <c r="AP181" s="351"/>
      <c r="AQ181" s="351"/>
      <c r="AR181" s="351"/>
      <c r="AS181" s="354"/>
      <c r="AT181" s="351"/>
      <c r="AU181" s="351"/>
      <c r="AV181" s="351"/>
      <c r="AW181" s="351"/>
      <c r="AX181" s="351"/>
      <c r="AY181" s="351"/>
      <c r="AZ181" s="351"/>
      <c r="BA181" s="351"/>
    </row>
    <row r="182" spans="1:53" s="349" customFormat="1">
      <c r="A182" s="351"/>
      <c r="B182" s="351"/>
      <c r="C182" s="351"/>
      <c r="D182" s="351"/>
      <c r="E182" s="351"/>
      <c r="F182" s="351"/>
      <c r="G182" s="351"/>
      <c r="H182" s="351"/>
      <c r="I182" s="351"/>
      <c r="J182" s="351"/>
      <c r="K182" s="351"/>
      <c r="L182" s="351"/>
      <c r="M182" s="351"/>
      <c r="N182" s="351"/>
      <c r="O182" s="351"/>
      <c r="P182" s="373"/>
      <c r="Q182" s="351"/>
      <c r="R182" s="351"/>
      <c r="S182" s="351"/>
      <c r="T182" s="351"/>
      <c r="U182" s="351"/>
      <c r="V182" s="351"/>
      <c r="W182" s="373"/>
      <c r="X182" s="351"/>
      <c r="Y182" s="351"/>
      <c r="Z182" s="351"/>
      <c r="AA182" s="351"/>
      <c r="AB182" s="353"/>
      <c r="AC182" s="351"/>
      <c r="AD182" s="351"/>
      <c r="AE182" s="351"/>
      <c r="AF182" s="351"/>
      <c r="AG182" s="351"/>
      <c r="AH182" s="351"/>
      <c r="AI182" s="351"/>
      <c r="AJ182" s="351"/>
      <c r="AK182" s="352"/>
      <c r="AL182" s="351"/>
      <c r="AM182" s="351"/>
      <c r="AN182" s="351"/>
      <c r="AO182" s="351"/>
      <c r="AP182" s="351"/>
      <c r="AQ182" s="351"/>
      <c r="AR182" s="351"/>
      <c r="AS182" s="354"/>
      <c r="AT182" s="351"/>
      <c r="AU182" s="351"/>
      <c r="AV182" s="351"/>
      <c r="AW182" s="351"/>
      <c r="AX182" s="351"/>
      <c r="AY182" s="351"/>
      <c r="AZ182" s="351"/>
      <c r="BA182" s="351"/>
    </row>
    <row r="183" spans="1:53" s="349" customFormat="1">
      <c r="A183" s="351"/>
      <c r="B183" s="351"/>
      <c r="C183" s="351"/>
      <c r="D183" s="351"/>
      <c r="E183" s="351"/>
      <c r="F183" s="351"/>
      <c r="G183" s="351"/>
      <c r="H183" s="351"/>
      <c r="I183" s="351"/>
      <c r="J183" s="351"/>
      <c r="K183" s="351"/>
      <c r="L183" s="351"/>
      <c r="M183" s="351"/>
      <c r="N183" s="351"/>
      <c r="O183" s="351"/>
      <c r="P183" s="373"/>
      <c r="Q183" s="351"/>
      <c r="R183" s="351"/>
      <c r="S183" s="351"/>
      <c r="T183" s="351"/>
      <c r="U183" s="351"/>
      <c r="V183" s="351"/>
      <c r="W183" s="373"/>
      <c r="X183" s="351"/>
      <c r="Y183" s="351"/>
      <c r="Z183" s="351"/>
      <c r="AA183" s="351"/>
      <c r="AB183" s="353"/>
      <c r="AC183" s="351"/>
      <c r="AD183" s="351"/>
      <c r="AE183" s="351"/>
      <c r="AF183" s="351"/>
      <c r="AG183" s="351"/>
      <c r="AH183" s="351"/>
      <c r="AI183" s="351"/>
      <c r="AJ183" s="351"/>
      <c r="AK183" s="352"/>
      <c r="AL183" s="351"/>
      <c r="AM183" s="351"/>
      <c r="AN183" s="351"/>
      <c r="AO183" s="351"/>
      <c r="AP183" s="351"/>
      <c r="AQ183" s="351"/>
      <c r="AR183" s="351"/>
      <c r="AS183" s="354"/>
      <c r="AT183" s="351"/>
      <c r="AU183" s="351"/>
      <c r="AV183" s="351"/>
      <c r="AW183" s="351"/>
      <c r="AX183" s="351"/>
      <c r="AY183" s="351"/>
      <c r="AZ183" s="351"/>
      <c r="BA183" s="351"/>
    </row>
    <row r="184" spans="1:53" s="349" customFormat="1">
      <c r="A184" s="351"/>
      <c r="B184" s="351"/>
      <c r="C184" s="351"/>
      <c r="D184" s="351"/>
      <c r="E184" s="351"/>
      <c r="F184" s="351"/>
      <c r="G184" s="351"/>
      <c r="H184" s="351"/>
      <c r="I184" s="351"/>
      <c r="J184" s="351"/>
      <c r="K184" s="351"/>
      <c r="L184" s="351"/>
      <c r="M184" s="351"/>
      <c r="N184" s="351"/>
      <c r="O184" s="351"/>
      <c r="P184" s="373"/>
      <c r="Q184" s="351"/>
      <c r="R184" s="351"/>
      <c r="S184" s="351"/>
      <c r="T184" s="351"/>
      <c r="U184" s="351"/>
      <c r="V184" s="351"/>
      <c r="W184" s="373"/>
      <c r="X184" s="351"/>
      <c r="Y184" s="351"/>
      <c r="Z184" s="351"/>
      <c r="AA184" s="351"/>
      <c r="AB184" s="353"/>
      <c r="AC184" s="351"/>
      <c r="AD184" s="351"/>
      <c r="AE184" s="351"/>
      <c r="AF184" s="351"/>
      <c r="AG184" s="351"/>
      <c r="AH184" s="351"/>
      <c r="AI184" s="351"/>
      <c r="AJ184" s="351"/>
      <c r="AK184" s="352"/>
      <c r="AL184" s="351"/>
      <c r="AM184" s="351"/>
      <c r="AN184" s="351"/>
      <c r="AO184" s="351"/>
      <c r="AP184" s="351"/>
      <c r="AQ184" s="351"/>
      <c r="AR184" s="351"/>
      <c r="AS184" s="354"/>
      <c r="AT184" s="351"/>
      <c r="AU184" s="351"/>
      <c r="AV184" s="351"/>
      <c r="AW184" s="351"/>
      <c r="AX184" s="351"/>
      <c r="AY184" s="351"/>
      <c r="AZ184" s="351"/>
      <c r="BA184" s="351"/>
    </row>
    <row r="185" spans="1:53" s="349" customFormat="1">
      <c r="A185" s="351"/>
      <c r="B185" s="351"/>
      <c r="C185" s="351"/>
      <c r="D185" s="351"/>
      <c r="E185" s="351"/>
      <c r="F185" s="351"/>
      <c r="G185" s="351"/>
      <c r="H185" s="351"/>
      <c r="I185" s="351"/>
      <c r="J185" s="351"/>
      <c r="K185" s="351"/>
      <c r="L185" s="351"/>
      <c r="M185" s="351"/>
      <c r="N185" s="351"/>
      <c r="O185" s="351"/>
      <c r="P185" s="373"/>
      <c r="Q185" s="351"/>
      <c r="R185" s="351"/>
      <c r="S185" s="351"/>
      <c r="T185" s="351"/>
      <c r="U185" s="351"/>
      <c r="V185" s="351"/>
      <c r="W185" s="373"/>
      <c r="X185" s="351"/>
      <c r="Y185" s="351"/>
      <c r="Z185" s="351"/>
      <c r="AA185" s="351"/>
      <c r="AB185" s="353"/>
      <c r="AC185" s="351"/>
      <c r="AD185" s="351"/>
      <c r="AE185" s="351"/>
      <c r="AF185" s="351"/>
      <c r="AG185" s="351"/>
      <c r="AH185" s="351"/>
      <c r="AI185" s="351"/>
      <c r="AJ185" s="351"/>
      <c r="AK185" s="352"/>
      <c r="AL185" s="351"/>
      <c r="AM185" s="351"/>
      <c r="AN185" s="351"/>
      <c r="AO185" s="351"/>
      <c r="AP185" s="351"/>
      <c r="AQ185" s="351"/>
      <c r="AR185" s="351"/>
      <c r="AS185" s="354"/>
      <c r="AT185" s="351"/>
      <c r="AU185" s="351"/>
      <c r="AV185" s="351"/>
      <c r="AW185" s="351"/>
      <c r="AX185" s="351"/>
      <c r="AY185" s="351"/>
      <c r="AZ185" s="351"/>
      <c r="BA185" s="351"/>
    </row>
    <row r="186" spans="1:53" s="349" customFormat="1">
      <c r="A186" s="351"/>
      <c r="B186" s="351"/>
      <c r="C186" s="351"/>
      <c r="D186" s="351"/>
      <c r="E186" s="351"/>
      <c r="F186" s="351"/>
      <c r="G186" s="351"/>
      <c r="H186" s="351"/>
      <c r="I186" s="351"/>
      <c r="J186" s="351"/>
      <c r="K186" s="351"/>
      <c r="L186" s="351"/>
      <c r="M186" s="351"/>
      <c r="N186" s="351"/>
      <c r="O186" s="351"/>
      <c r="P186" s="373"/>
      <c r="Q186" s="351"/>
      <c r="R186" s="351"/>
      <c r="S186" s="351"/>
      <c r="T186" s="351"/>
      <c r="U186" s="351"/>
      <c r="V186" s="351"/>
      <c r="W186" s="373"/>
      <c r="X186" s="351"/>
      <c r="Y186" s="351"/>
      <c r="Z186" s="351"/>
      <c r="AA186" s="351"/>
      <c r="AB186" s="353"/>
      <c r="AC186" s="351"/>
      <c r="AD186" s="351"/>
      <c r="AE186" s="351"/>
      <c r="AF186" s="351"/>
      <c r="AG186" s="351"/>
      <c r="AH186" s="351"/>
      <c r="AI186" s="351"/>
      <c r="AJ186" s="351"/>
      <c r="AK186" s="352"/>
      <c r="AL186" s="351"/>
      <c r="AM186" s="351"/>
      <c r="AN186" s="351"/>
      <c r="AO186" s="351"/>
      <c r="AP186" s="351"/>
      <c r="AQ186" s="351"/>
      <c r="AR186" s="351"/>
      <c r="AS186" s="354"/>
      <c r="AT186" s="351"/>
      <c r="AU186" s="351"/>
      <c r="AV186" s="351"/>
      <c r="AW186" s="351"/>
      <c r="AX186" s="351"/>
      <c r="AY186" s="351"/>
      <c r="AZ186" s="351"/>
      <c r="BA186" s="351"/>
    </row>
    <row r="187" spans="1:53" s="349" customFormat="1">
      <c r="A187" s="351"/>
      <c r="B187" s="351"/>
      <c r="C187" s="351"/>
      <c r="D187" s="351"/>
      <c r="E187" s="351"/>
      <c r="F187" s="351"/>
      <c r="G187" s="351"/>
      <c r="H187" s="351"/>
      <c r="I187" s="351"/>
      <c r="J187" s="351"/>
      <c r="K187" s="351"/>
      <c r="L187" s="351"/>
      <c r="M187" s="351"/>
      <c r="N187" s="351"/>
      <c r="O187" s="351"/>
      <c r="P187" s="373"/>
      <c r="Q187" s="351"/>
      <c r="R187" s="351"/>
      <c r="S187" s="351"/>
      <c r="T187" s="351"/>
      <c r="U187" s="351"/>
      <c r="V187" s="351"/>
      <c r="W187" s="373"/>
      <c r="X187" s="351"/>
      <c r="Y187" s="351"/>
      <c r="Z187" s="351"/>
      <c r="AA187" s="351"/>
      <c r="AB187" s="353"/>
      <c r="AC187" s="351"/>
      <c r="AD187" s="351"/>
      <c r="AE187" s="351"/>
      <c r="AF187" s="351"/>
      <c r="AG187" s="351"/>
      <c r="AH187" s="351"/>
      <c r="AI187" s="351"/>
      <c r="AJ187" s="351"/>
      <c r="AK187" s="352"/>
      <c r="AL187" s="351"/>
      <c r="AM187" s="351"/>
      <c r="AN187" s="351"/>
      <c r="AO187" s="351"/>
      <c r="AP187" s="351"/>
      <c r="AQ187" s="351"/>
      <c r="AR187" s="351"/>
      <c r="AS187" s="354"/>
      <c r="AT187" s="351"/>
      <c r="AU187" s="351"/>
      <c r="AV187" s="351"/>
      <c r="AW187" s="351"/>
      <c r="AX187" s="351"/>
      <c r="AY187" s="351"/>
      <c r="AZ187" s="351"/>
      <c r="BA187" s="351"/>
    </row>
    <row r="188" spans="1:53" s="349" customFormat="1">
      <c r="A188" s="351"/>
      <c r="B188" s="351"/>
      <c r="C188" s="351"/>
      <c r="D188" s="351"/>
      <c r="E188" s="351"/>
      <c r="F188" s="351"/>
      <c r="G188" s="351"/>
      <c r="H188" s="351"/>
      <c r="I188" s="351"/>
      <c r="J188" s="351"/>
      <c r="K188" s="351"/>
      <c r="L188" s="351"/>
      <c r="M188" s="351"/>
      <c r="N188" s="351"/>
      <c r="O188" s="351"/>
      <c r="P188" s="373"/>
      <c r="Q188" s="351"/>
      <c r="R188" s="351"/>
      <c r="S188" s="351"/>
      <c r="T188" s="351"/>
      <c r="U188" s="351"/>
      <c r="V188" s="351"/>
      <c r="W188" s="373"/>
      <c r="X188" s="351"/>
      <c r="Y188" s="351"/>
      <c r="Z188" s="351"/>
      <c r="AA188" s="351"/>
      <c r="AB188" s="353"/>
      <c r="AC188" s="351"/>
      <c r="AD188" s="351"/>
      <c r="AE188" s="351"/>
      <c r="AF188" s="351"/>
      <c r="AG188" s="351"/>
      <c r="AH188" s="351"/>
      <c r="AI188" s="351"/>
      <c r="AJ188" s="351"/>
      <c r="AK188" s="352"/>
      <c r="AL188" s="351"/>
      <c r="AM188" s="351"/>
      <c r="AN188" s="351"/>
      <c r="AO188" s="351"/>
      <c r="AP188" s="351"/>
      <c r="AQ188" s="351"/>
      <c r="AR188" s="351"/>
      <c r="AS188" s="354"/>
      <c r="AT188" s="351"/>
      <c r="AU188" s="351"/>
      <c r="AV188" s="351"/>
      <c r="AW188" s="351"/>
      <c r="AX188" s="351"/>
      <c r="AY188" s="351"/>
      <c r="AZ188" s="351"/>
      <c r="BA188" s="351"/>
    </row>
    <row r="189" spans="1:53" s="349" customFormat="1">
      <c r="A189" s="351"/>
      <c r="B189" s="351"/>
      <c r="C189" s="351"/>
      <c r="D189" s="351"/>
      <c r="E189" s="351"/>
      <c r="F189" s="351"/>
      <c r="G189" s="351"/>
      <c r="H189" s="351"/>
      <c r="I189" s="351"/>
      <c r="J189" s="351"/>
      <c r="K189" s="351"/>
      <c r="L189" s="351"/>
      <c r="M189" s="351"/>
      <c r="N189" s="351"/>
      <c r="O189" s="351"/>
      <c r="P189" s="373"/>
      <c r="Q189" s="351"/>
      <c r="R189" s="351"/>
      <c r="S189" s="351"/>
      <c r="T189" s="351"/>
      <c r="U189" s="351"/>
      <c r="V189" s="351"/>
      <c r="W189" s="373"/>
      <c r="X189" s="351"/>
      <c r="Y189" s="351"/>
      <c r="Z189" s="351"/>
      <c r="AA189" s="351"/>
      <c r="AB189" s="353"/>
      <c r="AC189" s="351"/>
      <c r="AD189" s="351"/>
      <c r="AE189" s="351"/>
      <c r="AF189" s="351"/>
      <c r="AG189" s="351"/>
      <c r="AH189" s="351"/>
      <c r="AI189" s="351"/>
      <c r="AJ189" s="351"/>
      <c r="AK189" s="352"/>
      <c r="AL189" s="351"/>
      <c r="AM189" s="351"/>
      <c r="AN189" s="351"/>
      <c r="AO189" s="351"/>
      <c r="AP189" s="351"/>
      <c r="AQ189" s="351"/>
      <c r="AR189" s="351"/>
      <c r="AS189" s="354"/>
      <c r="AT189" s="351"/>
      <c r="AU189" s="351"/>
      <c r="AV189" s="351"/>
      <c r="AW189" s="351"/>
      <c r="AX189" s="351"/>
      <c r="AY189" s="351"/>
      <c r="AZ189" s="351"/>
      <c r="BA189" s="351"/>
    </row>
    <row r="190" spans="1:53" s="349" customFormat="1">
      <c r="A190" s="351"/>
      <c r="B190" s="351"/>
      <c r="C190" s="351"/>
      <c r="D190" s="351"/>
      <c r="E190" s="351"/>
      <c r="F190" s="351"/>
      <c r="G190" s="351"/>
      <c r="H190" s="351"/>
      <c r="I190" s="351"/>
      <c r="J190" s="351"/>
      <c r="K190" s="351"/>
      <c r="L190" s="351"/>
      <c r="M190" s="351"/>
      <c r="N190" s="351"/>
      <c r="O190" s="351"/>
      <c r="P190" s="373"/>
      <c r="Q190" s="351"/>
      <c r="R190" s="351"/>
      <c r="S190" s="351"/>
      <c r="T190" s="351"/>
      <c r="U190" s="351"/>
      <c r="V190" s="351"/>
      <c r="W190" s="373"/>
      <c r="X190" s="351"/>
      <c r="Y190" s="351"/>
      <c r="Z190" s="351"/>
      <c r="AA190" s="351"/>
      <c r="AB190" s="353"/>
      <c r="AC190" s="351"/>
      <c r="AD190" s="351"/>
      <c r="AE190" s="351"/>
      <c r="AF190" s="351"/>
      <c r="AG190" s="351"/>
      <c r="AH190" s="351"/>
      <c r="AI190" s="351"/>
      <c r="AJ190" s="351"/>
      <c r="AK190" s="352"/>
      <c r="AL190" s="351"/>
      <c r="AM190" s="351"/>
      <c r="AN190" s="351"/>
      <c r="AO190" s="351"/>
      <c r="AP190" s="351"/>
      <c r="AQ190" s="351"/>
      <c r="AR190" s="351"/>
      <c r="AS190" s="354"/>
      <c r="AT190" s="351"/>
      <c r="AU190" s="351"/>
      <c r="AV190" s="351"/>
      <c r="AW190" s="351"/>
      <c r="AX190" s="351"/>
      <c r="AY190" s="351"/>
      <c r="AZ190" s="351"/>
      <c r="BA190" s="351"/>
    </row>
    <row r="191" spans="1:53" s="349" customFormat="1">
      <c r="A191" s="351"/>
      <c r="B191" s="351"/>
      <c r="C191" s="351"/>
      <c r="D191" s="351"/>
      <c r="E191" s="351"/>
      <c r="F191" s="351"/>
      <c r="G191" s="351"/>
      <c r="H191" s="351"/>
      <c r="I191" s="351"/>
      <c r="J191" s="351"/>
      <c r="K191" s="351"/>
      <c r="L191" s="351"/>
      <c r="M191" s="351"/>
      <c r="N191" s="351"/>
      <c r="O191" s="351"/>
      <c r="P191" s="373"/>
      <c r="Q191" s="351"/>
      <c r="R191" s="351"/>
      <c r="S191" s="351"/>
      <c r="T191" s="351"/>
      <c r="U191" s="351"/>
      <c r="V191" s="351"/>
      <c r="W191" s="373"/>
      <c r="X191" s="351"/>
      <c r="Y191" s="351"/>
      <c r="Z191" s="351"/>
      <c r="AA191" s="351"/>
      <c r="AB191" s="353"/>
      <c r="AC191" s="351"/>
      <c r="AD191" s="351"/>
      <c r="AE191" s="351"/>
      <c r="AF191" s="351"/>
      <c r="AG191" s="351"/>
      <c r="AH191" s="351"/>
      <c r="AI191" s="351"/>
      <c r="AJ191" s="351"/>
      <c r="AK191" s="352"/>
      <c r="AL191" s="351"/>
      <c r="AM191" s="351"/>
      <c r="AN191" s="351"/>
      <c r="AO191" s="351"/>
      <c r="AP191" s="351"/>
      <c r="AQ191" s="351"/>
      <c r="AR191" s="351"/>
      <c r="AS191" s="354"/>
      <c r="AT191" s="351"/>
      <c r="AU191" s="351"/>
      <c r="AV191" s="351"/>
      <c r="AW191" s="351"/>
      <c r="AX191" s="351"/>
      <c r="AY191" s="351"/>
      <c r="AZ191" s="351"/>
      <c r="BA191" s="351"/>
    </row>
    <row r="192" spans="1:53" s="349" customFormat="1">
      <c r="A192" s="351"/>
      <c r="B192" s="351"/>
      <c r="C192" s="351"/>
      <c r="D192" s="351"/>
      <c r="E192" s="351"/>
      <c r="F192" s="351"/>
      <c r="G192" s="351"/>
      <c r="H192" s="351"/>
      <c r="I192" s="351"/>
      <c r="J192" s="351"/>
      <c r="K192" s="351"/>
      <c r="L192" s="351"/>
      <c r="M192" s="351"/>
      <c r="N192" s="351"/>
      <c r="O192" s="351"/>
      <c r="P192" s="373"/>
      <c r="Q192" s="351"/>
      <c r="R192" s="351"/>
      <c r="S192" s="351"/>
      <c r="T192" s="351"/>
      <c r="U192" s="351"/>
      <c r="V192" s="351"/>
      <c r="W192" s="373"/>
      <c r="X192" s="351"/>
      <c r="Y192" s="351"/>
      <c r="Z192" s="351"/>
      <c r="AA192" s="351"/>
      <c r="AB192" s="353"/>
      <c r="AC192" s="351"/>
      <c r="AD192" s="351"/>
      <c r="AE192" s="351"/>
      <c r="AF192" s="351"/>
      <c r="AG192" s="351"/>
      <c r="AH192" s="351"/>
      <c r="AI192" s="351"/>
      <c r="AJ192" s="351"/>
      <c r="AK192" s="352"/>
      <c r="AL192" s="351"/>
      <c r="AM192" s="351"/>
      <c r="AN192" s="351"/>
      <c r="AO192" s="351"/>
      <c r="AP192" s="351"/>
      <c r="AQ192" s="351"/>
      <c r="AR192" s="351"/>
      <c r="AS192" s="354"/>
      <c r="AT192" s="351"/>
      <c r="AU192" s="351"/>
      <c r="AV192" s="351"/>
      <c r="AW192" s="351"/>
      <c r="AX192" s="351"/>
      <c r="AY192" s="351"/>
      <c r="AZ192" s="351"/>
      <c r="BA192" s="351"/>
    </row>
    <row r="193" spans="1:53" s="349" customFormat="1">
      <c r="A193" s="351"/>
      <c r="B193" s="351"/>
      <c r="C193" s="351"/>
      <c r="D193" s="351"/>
      <c r="E193" s="351"/>
      <c r="F193" s="351"/>
      <c r="G193" s="351"/>
      <c r="H193" s="351"/>
      <c r="I193" s="351"/>
      <c r="J193" s="351"/>
      <c r="K193" s="351"/>
      <c r="L193" s="351"/>
      <c r="M193" s="351"/>
      <c r="N193" s="351"/>
      <c r="O193" s="351"/>
      <c r="P193" s="373"/>
      <c r="Q193" s="351"/>
      <c r="R193" s="351"/>
      <c r="S193" s="351"/>
      <c r="T193" s="351"/>
      <c r="U193" s="351"/>
      <c r="V193" s="351"/>
      <c r="W193" s="373"/>
      <c r="X193" s="351"/>
      <c r="Y193" s="351"/>
      <c r="Z193" s="351"/>
      <c r="AA193" s="351"/>
      <c r="AB193" s="353"/>
      <c r="AC193" s="351"/>
      <c r="AD193" s="351"/>
      <c r="AE193" s="351"/>
      <c r="AF193" s="351"/>
      <c r="AG193" s="351"/>
      <c r="AH193" s="351"/>
      <c r="AI193" s="351"/>
      <c r="AJ193" s="351"/>
      <c r="AK193" s="352"/>
      <c r="AL193" s="351"/>
      <c r="AM193" s="351"/>
      <c r="AN193" s="351"/>
      <c r="AO193" s="351"/>
      <c r="AP193" s="351"/>
      <c r="AQ193" s="351"/>
      <c r="AR193" s="351"/>
      <c r="AS193" s="354"/>
      <c r="AT193" s="351"/>
      <c r="AU193" s="351"/>
      <c r="AV193" s="351"/>
      <c r="AW193" s="351"/>
      <c r="AX193" s="351"/>
      <c r="AY193" s="351"/>
      <c r="AZ193" s="351"/>
      <c r="BA193" s="351"/>
    </row>
    <row r="194" spans="1:53" s="349" customFormat="1">
      <c r="A194" s="351"/>
      <c r="B194" s="351"/>
      <c r="C194" s="351"/>
      <c r="D194" s="351"/>
      <c r="E194" s="351"/>
      <c r="F194" s="351"/>
      <c r="G194" s="351"/>
      <c r="H194" s="351"/>
      <c r="I194" s="351"/>
      <c r="J194" s="351"/>
      <c r="K194" s="351"/>
      <c r="L194" s="351"/>
      <c r="M194" s="351"/>
      <c r="N194" s="351"/>
      <c r="O194" s="351"/>
      <c r="P194" s="373"/>
      <c r="Q194" s="351"/>
      <c r="R194" s="351"/>
      <c r="S194" s="351"/>
      <c r="T194" s="351"/>
      <c r="U194" s="351"/>
      <c r="V194" s="351"/>
      <c r="W194" s="373"/>
      <c r="X194" s="351"/>
      <c r="Y194" s="351"/>
      <c r="Z194" s="351"/>
      <c r="AA194" s="351"/>
      <c r="AB194" s="353"/>
      <c r="AC194" s="351"/>
      <c r="AD194" s="351"/>
      <c r="AE194" s="351"/>
      <c r="AF194" s="351"/>
      <c r="AG194" s="351"/>
      <c r="AH194" s="351"/>
      <c r="AI194" s="351"/>
      <c r="AJ194" s="351"/>
      <c r="AK194" s="352"/>
      <c r="AL194" s="351"/>
      <c r="AM194" s="351"/>
      <c r="AN194" s="351"/>
      <c r="AO194" s="351"/>
      <c r="AP194" s="351"/>
      <c r="AQ194" s="351"/>
      <c r="AR194" s="351"/>
      <c r="AS194" s="354"/>
      <c r="AT194" s="351"/>
      <c r="AU194" s="351"/>
      <c r="AV194" s="351"/>
      <c r="AW194" s="351"/>
      <c r="AX194" s="351"/>
      <c r="AY194" s="351"/>
      <c r="AZ194" s="351"/>
      <c r="BA194" s="351"/>
    </row>
    <row r="195" spans="1:53" s="349" customFormat="1">
      <c r="A195" s="351"/>
      <c r="B195" s="351"/>
      <c r="C195" s="351"/>
      <c r="D195" s="351"/>
      <c r="E195" s="351"/>
      <c r="F195" s="351"/>
      <c r="G195" s="351"/>
      <c r="H195" s="351"/>
      <c r="I195" s="351"/>
      <c r="J195" s="351"/>
      <c r="K195" s="351"/>
      <c r="L195" s="351"/>
      <c r="M195" s="351"/>
      <c r="N195" s="351"/>
      <c r="O195" s="351"/>
      <c r="P195" s="373"/>
      <c r="Q195" s="351"/>
      <c r="R195" s="351"/>
      <c r="S195" s="351"/>
      <c r="T195" s="351"/>
      <c r="U195" s="351"/>
      <c r="V195" s="351"/>
      <c r="W195" s="373"/>
      <c r="X195" s="351"/>
      <c r="Y195" s="351"/>
      <c r="Z195" s="351"/>
      <c r="AA195" s="351"/>
      <c r="AB195" s="353"/>
      <c r="AC195" s="351"/>
      <c r="AD195" s="351"/>
      <c r="AE195" s="351"/>
      <c r="AF195" s="351"/>
      <c r="AG195" s="351"/>
      <c r="AH195" s="351"/>
      <c r="AI195" s="351"/>
      <c r="AJ195" s="351"/>
      <c r="AK195" s="352"/>
      <c r="AL195" s="351"/>
      <c r="AM195" s="351"/>
      <c r="AN195" s="351"/>
      <c r="AO195" s="351"/>
      <c r="AP195" s="351"/>
      <c r="AQ195" s="351"/>
      <c r="AR195" s="351"/>
      <c r="AS195" s="354"/>
      <c r="AT195" s="351"/>
      <c r="AU195" s="351"/>
      <c r="AV195" s="351"/>
      <c r="AW195" s="351"/>
      <c r="AX195" s="351"/>
      <c r="AY195" s="351"/>
      <c r="AZ195" s="351"/>
      <c r="BA195" s="351"/>
    </row>
    <row r="196" spans="1:53" s="349" customFormat="1">
      <c r="A196" s="351"/>
      <c r="B196" s="351"/>
      <c r="C196" s="351"/>
      <c r="D196" s="351"/>
      <c r="E196" s="351"/>
      <c r="F196" s="351"/>
      <c r="G196" s="351"/>
      <c r="H196" s="351"/>
      <c r="I196" s="351"/>
      <c r="J196" s="351"/>
      <c r="K196" s="351"/>
      <c r="L196" s="351"/>
      <c r="M196" s="351"/>
      <c r="N196" s="351"/>
      <c r="O196" s="351"/>
      <c r="P196" s="373"/>
      <c r="Q196" s="351"/>
      <c r="R196" s="351"/>
      <c r="S196" s="351"/>
      <c r="T196" s="351"/>
      <c r="U196" s="351"/>
      <c r="V196" s="351"/>
      <c r="W196" s="373"/>
      <c r="X196" s="351"/>
      <c r="Y196" s="351"/>
      <c r="Z196" s="351"/>
      <c r="AA196" s="351"/>
      <c r="AB196" s="353"/>
      <c r="AC196" s="351"/>
      <c r="AD196" s="351"/>
      <c r="AE196" s="351"/>
      <c r="AF196" s="351"/>
      <c r="AG196" s="351"/>
      <c r="AH196" s="351"/>
      <c r="AI196" s="351"/>
      <c r="AJ196" s="351"/>
      <c r="AK196" s="352"/>
      <c r="AL196" s="351"/>
      <c r="AM196" s="351"/>
      <c r="AN196" s="351"/>
      <c r="AO196" s="351"/>
      <c r="AP196" s="351"/>
      <c r="AQ196" s="351"/>
      <c r="AR196" s="351"/>
      <c r="AS196" s="354"/>
      <c r="AT196" s="351"/>
      <c r="AU196" s="351"/>
      <c r="AV196" s="351"/>
      <c r="AW196" s="351"/>
      <c r="AX196" s="351"/>
      <c r="AY196" s="351"/>
      <c r="AZ196" s="351"/>
      <c r="BA196" s="351"/>
    </row>
    <row r="197" spans="1:53" s="349" customFormat="1">
      <c r="A197" s="351"/>
      <c r="B197" s="351"/>
      <c r="C197" s="351"/>
      <c r="D197" s="351"/>
      <c r="E197" s="351"/>
      <c r="F197" s="351"/>
      <c r="G197" s="351"/>
      <c r="H197" s="351"/>
      <c r="I197" s="351"/>
      <c r="J197" s="351"/>
      <c r="K197" s="351"/>
      <c r="L197" s="351"/>
      <c r="M197" s="351"/>
      <c r="N197" s="351"/>
      <c r="O197" s="351"/>
      <c r="P197" s="373"/>
      <c r="Q197" s="351"/>
      <c r="R197" s="351"/>
      <c r="S197" s="351"/>
      <c r="T197" s="351"/>
      <c r="U197" s="351"/>
      <c r="V197" s="351"/>
      <c r="W197" s="373"/>
      <c r="X197" s="351"/>
      <c r="Y197" s="351"/>
      <c r="Z197" s="351"/>
      <c r="AA197" s="351"/>
      <c r="AB197" s="353"/>
      <c r="AC197" s="351"/>
      <c r="AD197" s="351"/>
      <c r="AE197" s="351"/>
      <c r="AF197" s="351"/>
      <c r="AG197" s="351"/>
      <c r="AH197" s="351"/>
      <c r="AI197" s="351"/>
      <c r="AJ197" s="351"/>
      <c r="AK197" s="352"/>
      <c r="AL197" s="351"/>
      <c r="AM197" s="351"/>
      <c r="AN197" s="351"/>
      <c r="AO197" s="351"/>
      <c r="AP197" s="351"/>
      <c r="AQ197" s="351"/>
      <c r="AR197" s="351"/>
      <c r="AS197" s="354"/>
      <c r="AT197" s="351"/>
      <c r="AU197" s="351"/>
      <c r="AV197" s="351"/>
      <c r="AW197" s="351"/>
      <c r="AX197" s="351"/>
      <c r="AY197" s="351"/>
      <c r="AZ197" s="351"/>
      <c r="BA197" s="351"/>
    </row>
    <row r="198" spans="1:53" s="349" customFormat="1">
      <c r="A198" s="351"/>
      <c r="B198" s="351"/>
      <c r="C198" s="351"/>
      <c r="D198" s="351"/>
      <c r="E198" s="351"/>
      <c r="F198" s="351"/>
      <c r="G198" s="351"/>
      <c r="H198" s="351"/>
      <c r="I198" s="351"/>
      <c r="J198" s="351"/>
      <c r="K198" s="351"/>
      <c r="L198" s="351"/>
      <c r="M198" s="351"/>
      <c r="N198" s="351"/>
      <c r="O198" s="351"/>
      <c r="P198" s="373"/>
      <c r="Q198" s="351"/>
      <c r="R198" s="351"/>
      <c r="S198" s="351"/>
      <c r="T198" s="351"/>
      <c r="U198" s="351"/>
      <c r="V198" s="351"/>
      <c r="W198" s="373"/>
      <c r="X198" s="351"/>
      <c r="Y198" s="351"/>
      <c r="Z198" s="351"/>
      <c r="AA198" s="351"/>
      <c r="AB198" s="353"/>
      <c r="AC198" s="351"/>
      <c r="AD198" s="351"/>
      <c r="AE198" s="351"/>
      <c r="AF198" s="351"/>
      <c r="AG198" s="351"/>
      <c r="AH198" s="351"/>
      <c r="AI198" s="351"/>
      <c r="AJ198" s="351"/>
      <c r="AK198" s="352"/>
      <c r="AL198" s="351"/>
      <c r="AM198" s="351"/>
      <c r="AN198" s="351"/>
      <c r="AO198" s="351"/>
      <c r="AP198" s="351"/>
      <c r="AQ198" s="351"/>
      <c r="AR198" s="351"/>
      <c r="AS198" s="354"/>
      <c r="AT198" s="351"/>
      <c r="AU198" s="351"/>
      <c r="AV198" s="351"/>
      <c r="AW198" s="351"/>
      <c r="AX198" s="351"/>
      <c r="AY198" s="351"/>
      <c r="AZ198" s="351"/>
      <c r="BA198" s="351"/>
    </row>
    <row r="199" spans="1:53" s="349" customFormat="1">
      <c r="A199" s="351"/>
      <c r="B199" s="351"/>
      <c r="C199" s="351"/>
      <c r="D199" s="351"/>
      <c r="E199" s="351"/>
      <c r="F199" s="351"/>
      <c r="G199" s="351"/>
      <c r="H199" s="351"/>
      <c r="I199" s="351"/>
      <c r="J199" s="351"/>
      <c r="K199" s="351"/>
      <c r="L199" s="351"/>
      <c r="M199" s="351"/>
      <c r="N199" s="351"/>
      <c r="O199" s="351"/>
      <c r="P199" s="373"/>
      <c r="Q199" s="351"/>
      <c r="R199" s="351"/>
      <c r="S199" s="351"/>
      <c r="T199" s="351"/>
      <c r="U199" s="351"/>
      <c r="V199" s="351"/>
      <c r="W199" s="373"/>
      <c r="X199" s="351"/>
      <c r="Y199" s="351"/>
      <c r="Z199" s="351"/>
      <c r="AA199" s="351"/>
      <c r="AB199" s="353"/>
      <c r="AC199" s="351"/>
      <c r="AD199" s="351"/>
      <c r="AE199" s="351"/>
      <c r="AF199" s="351"/>
      <c r="AG199" s="351"/>
      <c r="AH199" s="351"/>
      <c r="AI199" s="351"/>
      <c r="AJ199" s="351"/>
      <c r="AK199" s="352"/>
      <c r="AL199" s="351"/>
      <c r="AM199" s="351"/>
      <c r="AN199" s="351"/>
      <c r="AO199" s="351"/>
      <c r="AP199" s="351"/>
      <c r="AQ199" s="351"/>
      <c r="AR199" s="351"/>
      <c r="AS199" s="354"/>
      <c r="AT199" s="351"/>
      <c r="AU199" s="351"/>
      <c r="AV199" s="351"/>
      <c r="AW199" s="351"/>
      <c r="AX199" s="351"/>
      <c r="AY199" s="351"/>
      <c r="AZ199" s="351"/>
      <c r="BA199" s="351"/>
    </row>
    <row r="200" spans="1:53" s="349" customFormat="1">
      <c r="A200" s="351"/>
      <c r="B200" s="351"/>
      <c r="C200" s="351"/>
      <c r="D200" s="351"/>
      <c r="E200" s="351"/>
      <c r="F200" s="351"/>
      <c r="G200" s="351"/>
      <c r="H200" s="351"/>
      <c r="I200" s="351"/>
      <c r="J200" s="351"/>
      <c r="K200" s="351"/>
      <c r="L200" s="351"/>
      <c r="M200" s="351"/>
      <c r="N200" s="351"/>
      <c r="O200" s="351"/>
      <c r="P200" s="373"/>
      <c r="Q200" s="351"/>
      <c r="R200" s="351"/>
      <c r="S200" s="351"/>
      <c r="T200" s="351"/>
      <c r="U200" s="351"/>
      <c r="V200" s="351"/>
      <c r="W200" s="373"/>
      <c r="X200" s="351"/>
      <c r="Y200" s="351"/>
      <c r="Z200" s="351"/>
      <c r="AA200" s="351"/>
      <c r="AB200" s="353"/>
      <c r="AC200" s="351"/>
      <c r="AD200" s="351"/>
      <c r="AE200" s="351"/>
      <c r="AF200" s="351"/>
      <c r="AG200" s="351"/>
      <c r="AH200" s="351"/>
      <c r="AI200" s="351"/>
      <c r="AJ200" s="351"/>
      <c r="AK200" s="352"/>
      <c r="AL200" s="351"/>
      <c r="AM200" s="351"/>
      <c r="AN200" s="351"/>
      <c r="AO200" s="351"/>
      <c r="AP200" s="351"/>
      <c r="AQ200" s="351"/>
      <c r="AR200" s="351"/>
      <c r="AS200" s="354"/>
      <c r="AT200" s="351"/>
      <c r="AU200" s="351"/>
      <c r="AV200" s="351"/>
      <c r="AW200" s="351"/>
      <c r="AX200" s="351"/>
      <c r="AY200" s="351"/>
      <c r="AZ200" s="351"/>
      <c r="BA200" s="351"/>
    </row>
    <row r="201" spans="1:53" s="349" customFormat="1">
      <c r="A201" s="351"/>
      <c r="B201" s="351"/>
      <c r="C201" s="351"/>
      <c r="D201" s="351"/>
      <c r="E201" s="351"/>
      <c r="F201" s="351"/>
      <c r="G201" s="351"/>
      <c r="H201" s="351"/>
      <c r="I201" s="351"/>
      <c r="J201" s="351"/>
      <c r="K201" s="351"/>
      <c r="L201" s="351"/>
      <c r="M201" s="351"/>
      <c r="N201" s="351"/>
      <c r="O201" s="351"/>
      <c r="P201" s="373"/>
      <c r="Q201" s="351"/>
      <c r="R201" s="351"/>
      <c r="S201" s="351"/>
      <c r="T201" s="351"/>
      <c r="U201" s="351"/>
      <c r="V201" s="351"/>
      <c r="W201" s="373"/>
      <c r="X201" s="351"/>
      <c r="Y201" s="351"/>
      <c r="Z201" s="351"/>
      <c r="AA201" s="351"/>
      <c r="AB201" s="353"/>
      <c r="AC201" s="351"/>
      <c r="AD201" s="351"/>
      <c r="AE201" s="351"/>
      <c r="AF201" s="351"/>
      <c r="AG201" s="351"/>
      <c r="AH201" s="351"/>
      <c r="AI201" s="351"/>
      <c r="AJ201" s="351"/>
      <c r="AK201" s="352"/>
      <c r="AL201" s="351"/>
      <c r="AM201" s="351"/>
      <c r="AN201" s="351"/>
      <c r="AO201" s="351"/>
      <c r="AP201" s="351"/>
      <c r="AQ201" s="351"/>
      <c r="AR201" s="351"/>
      <c r="AS201" s="354"/>
      <c r="AT201" s="351"/>
      <c r="AU201" s="351"/>
      <c r="AV201" s="351"/>
      <c r="AW201" s="351"/>
      <c r="AX201" s="351"/>
      <c r="AY201" s="351"/>
      <c r="AZ201" s="351"/>
      <c r="BA201" s="351"/>
    </row>
    <row r="202" spans="1:53" s="349" customFormat="1">
      <c r="A202" s="351"/>
      <c r="B202" s="351"/>
      <c r="C202" s="351"/>
      <c r="D202" s="351"/>
      <c r="E202" s="351"/>
      <c r="F202" s="351"/>
      <c r="G202" s="351"/>
      <c r="H202" s="351"/>
      <c r="I202" s="351"/>
      <c r="J202" s="351"/>
      <c r="K202" s="351"/>
      <c r="L202" s="351"/>
      <c r="M202" s="351"/>
      <c r="N202" s="351"/>
      <c r="O202" s="351"/>
      <c r="P202" s="373"/>
      <c r="Q202" s="351"/>
      <c r="R202" s="351"/>
      <c r="S202" s="351"/>
      <c r="T202" s="351"/>
      <c r="U202" s="351"/>
      <c r="V202" s="351"/>
      <c r="W202" s="373"/>
      <c r="X202" s="351"/>
      <c r="Y202" s="351"/>
      <c r="Z202" s="351"/>
      <c r="AA202" s="351"/>
      <c r="AB202" s="353"/>
      <c r="AC202" s="351"/>
      <c r="AD202" s="351"/>
      <c r="AE202" s="351"/>
      <c r="AF202" s="351"/>
      <c r="AG202" s="351"/>
      <c r="AH202" s="351"/>
      <c r="AI202" s="351"/>
      <c r="AJ202" s="351"/>
      <c r="AK202" s="352"/>
      <c r="AL202" s="351"/>
      <c r="AM202" s="351"/>
      <c r="AN202" s="351"/>
      <c r="AO202" s="351"/>
      <c r="AP202" s="351"/>
      <c r="AQ202" s="351"/>
      <c r="AR202" s="351"/>
      <c r="AS202" s="354"/>
      <c r="AT202" s="351"/>
      <c r="AU202" s="351"/>
      <c r="AV202" s="351"/>
      <c r="AW202" s="351"/>
      <c r="AX202" s="351"/>
      <c r="AY202" s="351"/>
      <c r="AZ202" s="351"/>
      <c r="BA202" s="351"/>
    </row>
    <row r="203" spans="1:53" s="349" customFormat="1">
      <c r="A203" s="351"/>
      <c r="B203" s="351"/>
      <c r="C203" s="351"/>
      <c r="D203" s="351"/>
      <c r="E203" s="351"/>
      <c r="F203" s="351"/>
      <c r="G203" s="351"/>
      <c r="H203" s="351"/>
      <c r="I203" s="351"/>
      <c r="J203" s="351"/>
      <c r="K203" s="351"/>
      <c r="L203" s="351"/>
      <c r="M203" s="351"/>
      <c r="N203" s="351"/>
      <c r="O203" s="351"/>
      <c r="P203" s="373"/>
      <c r="Q203" s="351"/>
      <c r="R203" s="351"/>
      <c r="S203" s="351"/>
      <c r="T203" s="351"/>
      <c r="U203" s="351"/>
      <c r="V203" s="351"/>
      <c r="W203" s="373"/>
      <c r="X203" s="351"/>
      <c r="Y203" s="351"/>
      <c r="Z203" s="351"/>
      <c r="AA203" s="351"/>
      <c r="AB203" s="353"/>
      <c r="AC203" s="351"/>
      <c r="AD203" s="351"/>
      <c r="AE203" s="351"/>
      <c r="AF203" s="351"/>
      <c r="AG203" s="351"/>
      <c r="AH203" s="351"/>
      <c r="AI203" s="351"/>
      <c r="AJ203" s="351"/>
      <c r="AK203" s="352"/>
      <c r="AL203" s="351"/>
      <c r="AM203" s="351"/>
      <c r="AN203" s="351"/>
      <c r="AO203" s="351"/>
      <c r="AP203" s="351"/>
      <c r="AQ203" s="351"/>
      <c r="AR203" s="351"/>
      <c r="AS203" s="354"/>
      <c r="AT203" s="351"/>
      <c r="AU203" s="351"/>
      <c r="AV203" s="351"/>
      <c r="AW203" s="351"/>
      <c r="AX203" s="351"/>
      <c r="AY203" s="351"/>
      <c r="AZ203" s="351"/>
      <c r="BA203" s="351"/>
    </row>
    <row r="204" spans="1:53" s="349" customFormat="1">
      <c r="A204" s="351"/>
      <c r="B204" s="351"/>
      <c r="C204" s="351"/>
      <c r="D204" s="351"/>
      <c r="E204" s="351"/>
      <c r="F204" s="351"/>
      <c r="G204" s="351"/>
      <c r="H204" s="351"/>
      <c r="I204" s="351"/>
      <c r="J204" s="351"/>
      <c r="K204" s="351"/>
      <c r="L204" s="351"/>
      <c r="M204" s="351"/>
      <c r="N204" s="351"/>
      <c r="O204" s="351"/>
      <c r="P204" s="373"/>
      <c r="Q204" s="351"/>
      <c r="R204" s="351"/>
      <c r="S204" s="351"/>
      <c r="T204" s="351"/>
      <c r="U204" s="351"/>
      <c r="V204" s="351"/>
      <c r="W204" s="373"/>
      <c r="X204" s="351"/>
      <c r="Y204" s="351"/>
      <c r="Z204" s="351"/>
      <c r="AA204" s="351"/>
      <c r="AB204" s="353"/>
      <c r="AC204" s="351"/>
      <c r="AD204" s="351"/>
      <c r="AE204" s="351"/>
      <c r="AF204" s="351"/>
      <c r="AG204" s="351"/>
      <c r="AH204" s="351"/>
      <c r="AI204" s="351"/>
      <c r="AJ204" s="351"/>
      <c r="AK204" s="352"/>
      <c r="AL204" s="351"/>
      <c r="AM204" s="351"/>
      <c r="AN204" s="351"/>
      <c r="AO204" s="351"/>
      <c r="AP204" s="351"/>
      <c r="AQ204" s="351"/>
      <c r="AR204" s="351"/>
      <c r="AS204" s="354"/>
      <c r="AT204" s="351"/>
      <c r="AU204" s="351"/>
      <c r="AV204" s="351"/>
      <c r="AW204" s="351"/>
      <c r="AX204" s="351"/>
      <c r="AY204" s="351"/>
      <c r="AZ204" s="351"/>
      <c r="BA204" s="351"/>
    </row>
    <row r="205" spans="1:53" s="349" customFormat="1">
      <c r="A205" s="351"/>
      <c r="B205" s="351"/>
      <c r="C205" s="351"/>
      <c r="D205" s="351"/>
      <c r="E205" s="351"/>
      <c r="F205" s="351"/>
      <c r="G205" s="351"/>
      <c r="H205" s="351"/>
      <c r="I205" s="351"/>
      <c r="J205" s="351"/>
      <c r="K205" s="351"/>
      <c r="L205" s="351"/>
      <c r="M205" s="351"/>
      <c r="N205" s="351"/>
      <c r="O205" s="351"/>
      <c r="P205" s="373"/>
      <c r="Q205" s="351"/>
      <c r="R205" s="351"/>
      <c r="S205" s="351"/>
      <c r="T205" s="351"/>
      <c r="U205" s="351"/>
      <c r="V205" s="351"/>
      <c r="W205" s="373"/>
      <c r="X205" s="351"/>
      <c r="Y205" s="351"/>
      <c r="Z205" s="351"/>
      <c r="AA205" s="351"/>
      <c r="AB205" s="353"/>
      <c r="AC205" s="351"/>
      <c r="AD205" s="351"/>
      <c r="AE205" s="351"/>
      <c r="AF205" s="351"/>
      <c r="AG205" s="351"/>
      <c r="AH205" s="351"/>
      <c r="AI205" s="351"/>
      <c r="AJ205" s="351"/>
      <c r="AK205" s="352"/>
      <c r="AL205" s="351"/>
      <c r="AM205" s="351"/>
      <c r="AN205" s="351"/>
      <c r="AO205" s="351"/>
      <c r="AP205" s="351"/>
      <c r="AQ205" s="351"/>
      <c r="AR205" s="351"/>
      <c r="AS205" s="354"/>
      <c r="AT205" s="351"/>
      <c r="AU205" s="351"/>
      <c r="AV205" s="351"/>
      <c r="AW205" s="351"/>
      <c r="AX205" s="351"/>
      <c r="AY205" s="351"/>
      <c r="AZ205" s="351"/>
      <c r="BA205" s="351"/>
    </row>
    <row r="206" spans="1:53" s="349" customFormat="1">
      <c r="A206" s="351"/>
      <c r="B206" s="351"/>
      <c r="C206" s="351"/>
      <c r="D206" s="351"/>
      <c r="E206" s="351"/>
      <c r="F206" s="351"/>
      <c r="G206" s="351"/>
      <c r="H206" s="351"/>
      <c r="I206" s="351"/>
      <c r="J206" s="351"/>
      <c r="K206" s="351"/>
      <c r="L206" s="351"/>
      <c r="M206" s="351"/>
      <c r="N206" s="351"/>
      <c r="O206" s="351"/>
      <c r="P206" s="373"/>
      <c r="Q206" s="351"/>
      <c r="R206" s="351"/>
      <c r="S206" s="351"/>
      <c r="T206" s="351"/>
      <c r="U206" s="351"/>
      <c r="V206" s="351"/>
      <c r="W206" s="373"/>
      <c r="X206" s="351"/>
      <c r="Y206" s="351"/>
      <c r="Z206" s="351"/>
      <c r="AA206" s="351"/>
      <c r="AB206" s="353"/>
      <c r="AC206" s="351"/>
      <c r="AD206" s="351"/>
      <c r="AE206" s="351"/>
      <c r="AF206" s="351"/>
      <c r="AG206" s="351"/>
      <c r="AH206" s="351"/>
      <c r="AI206" s="351"/>
      <c r="AJ206" s="351"/>
      <c r="AK206" s="352"/>
      <c r="AL206" s="351"/>
      <c r="AM206" s="351"/>
      <c r="AN206" s="351"/>
      <c r="AO206" s="351"/>
      <c r="AP206" s="351"/>
      <c r="AQ206" s="351"/>
      <c r="AR206" s="351"/>
      <c r="AS206" s="354"/>
      <c r="AT206" s="351"/>
      <c r="AU206" s="351"/>
      <c r="AV206" s="351"/>
      <c r="AW206" s="351"/>
      <c r="AX206" s="351"/>
      <c r="AY206" s="351"/>
      <c r="AZ206" s="351"/>
      <c r="BA206" s="351"/>
    </row>
    <row r="207" spans="1:53" s="349" customFormat="1">
      <c r="A207" s="351"/>
      <c r="B207" s="351"/>
      <c r="C207" s="351"/>
      <c r="D207" s="351"/>
      <c r="E207" s="351"/>
      <c r="F207" s="351"/>
      <c r="G207" s="351"/>
      <c r="H207" s="351"/>
      <c r="I207" s="351"/>
      <c r="J207" s="351"/>
      <c r="K207" s="351"/>
      <c r="L207" s="351"/>
      <c r="M207" s="351"/>
      <c r="N207" s="351"/>
      <c r="O207" s="351"/>
      <c r="P207" s="373"/>
      <c r="Q207" s="351"/>
      <c r="R207" s="351"/>
      <c r="S207" s="351"/>
      <c r="T207" s="351"/>
      <c r="U207" s="351"/>
      <c r="V207" s="351"/>
      <c r="W207" s="373"/>
      <c r="X207" s="351"/>
      <c r="Y207" s="351"/>
      <c r="Z207" s="351"/>
      <c r="AA207" s="351"/>
      <c r="AB207" s="353"/>
      <c r="AC207" s="351"/>
      <c r="AD207" s="351"/>
      <c r="AE207" s="351"/>
      <c r="AF207" s="351"/>
      <c r="AG207" s="351"/>
      <c r="AH207" s="351"/>
      <c r="AI207" s="351"/>
      <c r="AJ207" s="351"/>
      <c r="AK207" s="352"/>
      <c r="AL207" s="351"/>
      <c r="AM207" s="351"/>
      <c r="AN207" s="351"/>
      <c r="AO207" s="351"/>
      <c r="AP207" s="351"/>
      <c r="AQ207" s="351"/>
      <c r="AR207" s="351"/>
      <c r="AS207" s="354"/>
      <c r="AT207" s="351"/>
      <c r="AU207" s="351"/>
      <c r="AV207" s="351"/>
      <c r="AW207" s="351"/>
      <c r="AX207" s="351"/>
      <c r="AY207" s="351"/>
      <c r="AZ207" s="351"/>
      <c r="BA207" s="351"/>
    </row>
    <row r="208" spans="1:53" s="349" customFormat="1">
      <c r="A208" s="351"/>
      <c r="B208" s="351"/>
      <c r="C208" s="351"/>
      <c r="D208" s="351"/>
      <c r="E208" s="351"/>
      <c r="F208" s="351"/>
      <c r="G208" s="351"/>
      <c r="H208" s="351"/>
      <c r="I208" s="351"/>
      <c r="J208" s="351"/>
      <c r="K208" s="351"/>
      <c r="L208" s="351"/>
      <c r="M208" s="351"/>
      <c r="N208" s="351"/>
      <c r="O208" s="351"/>
      <c r="P208" s="373"/>
      <c r="Q208" s="351"/>
      <c r="R208" s="351"/>
      <c r="S208" s="351"/>
      <c r="T208" s="351"/>
      <c r="U208" s="351"/>
      <c r="V208" s="351"/>
      <c r="W208" s="373"/>
      <c r="X208" s="351"/>
      <c r="Y208" s="351"/>
      <c r="Z208" s="351"/>
      <c r="AA208" s="351"/>
      <c r="AB208" s="353"/>
      <c r="AC208" s="351"/>
      <c r="AD208" s="351"/>
      <c r="AE208" s="351"/>
      <c r="AF208" s="351"/>
      <c r="AG208" s="351"/>
      <c r="AH208" s="351"/>
      <c r="AI208" s="351"/>
      <c r="AJ208" s="351"/>
      <c r="AK208" s="352"/>
      <c r="AL208" s="351"/>
      <c r="AM208" s="351"/>
      <c r="AN208" s="351"/>
      <c r="AO208" s="351"/>
      <c r="AP208" s="351"/>
      <c r="AQ208" s="351"/>
      <c r="AR208" s="351"/>
      <c r="AS208" s="354"/>
      <c r="AT208" s="351"/>
      <c r="AU208" s="351"/>
      <c r="AV208" s="351"/>
      <c r="AW208" s="351"/>
      <c r="AX208" s="351"/>
      <c r="AY208" s="351"/>
      <c r="AZ208" s="351"/>
      <c r="BA208" s="351"/>
    </row>
    <row r="209" spans="1:53" s="349" customFormat="1">
      <c r="A209" s="351"/>
      <c r="B209" s="351"/>
      <c r="C209" s="351"/>
      <c r="D209" s="351"/>
      <c r="E209" s="351"/>
      <c r="F209" s="351"/>
      <c r="G209" s="351"/>
      <c r="H209" s="351"/>
      <c r="I209" s="351"/>
      <c r="J209" s="351"/>
      <c r="K209" s="351"/>
      <c r="L209" s="351"/>
      <c r="M209" s="351"/>
      <c r="N209" s="351"/>
      <c r="O209" s="351"/>
      <c r="P209" s="373"/>
      <c r="Q209" s="351"/>
      <c r="R209" s="351"/>
      <c r="S209" s="351"/>
      <c r="T209" s="351"/>
      <c r="U209" s="351"/>
      <c r="V209" s="351"/>
      <c r="W209" s="373"/>
      <c r="X209" s="351"/>
      <c r="Y209" s="351"/>
      <c r="Z209" s="351"/>
      <c r="AA209" s="351"/>
      <c r="AB209" s="353"/>
      <c r="AC209" s="351"/>
      <c r="AD209" s="351"/>
      <c r="AE209" s="351"/>
      <c r="AF209" s="351"/>
      <c r="AG209" s="351"/>
      <c r="AH209" s="351"/>
      <c r="AI209" s="351"/>
      <c r="AJ209" s="351"/>
      <c r="AK209" s="352"/>
      <c r="AL209" s="351"/>
      <c r="AM209" s="351"/>
      <c r="AN209" s="351"/>
      <c r="AO209" s="351"/>
      <c r="AP209" s="351"/>
      <c r="AQ209" s="351"/>
      <c r="AR209" s="351"/>
      <c r="AS209" s="354"/>
      <c r="AT209" s="351"/>
      <c r="AU209" s="351"/>
      <c r="AV209" s="351"/>
      <c r="AW209" s="351"/>
      <c r="AX209" s="351"/>
      <c r="AY209" s="351"/>
      <c r="AZ209" s="351"/>
      <c r="BA209" s="351"/>
    </row>
    <row r="210" spans="1:53" s="349" customFormat="1">
      <c r="A210" s="351"/>
      <c r="B210" s="351"/>
      <c r="C210" s="351"/>
      <c r="D210" s="351"/>
      <c r="E210" s="351"/>
      <c r="F210" s="351"/>
      <c r="G210" s="351"/>
      <c r="H210" s="351"/>
      <c r="I210" s="351"/>
      <c r="J210" s="351"/>
      <c r="K210" s="351"/>
      <c r="L210" s="351"/>
      <c r="M210" s="351"/>
      <c r="N210" s="351"/>
      <c r="O210" s="351"/>
      <c r="P210" s="373"/>
      <c r="Q210" s="351"/>
      <c r="R210" s="351"/>
      <c r="S210" s="351"/>
      <c r="T210" s="351"/>
      <c r="U210" s="351"/>
      <c r="V210" s="351"/>
      <c r="W210" s="373"/>
      <c r="X210" s="351"/>
      <c r="Y210" s="351"/>
      <c r="Z210" s="351"/>
      <c r="AA210" s="351"/>
      <c r="AB210" s="353"/>
      <c r="AC210" s="351"/>
      <c r="AD210" s="351"/>
      <c r="AE210" s="351"/>
      <c r="AF210" s="351"/>
      <c r="AG210" s="351"/>
      <c r="AH210" s="351"/>
      <c r="AI210" s="351"/>
      <c r="AJ210" s="351"/>
      <c r="AK210" s="352"/>
      <c r="AL210" s="351"/>
      <c r="AM210" s="351"/>
      <c r="AN210" s="351"/>
      <c r="AO210" s="351"/>
      <c r="AP210" s="351"/>
      <c r="AQ210" s="351"/>
      <c r="AR210" s="351"/>
      <c r="AS210" s="354"/>
      <c r="AT210" s="351"/>
      <c r="AU210" s="351"/>
      <c r="AV210" s="351"/>
      <c r="AW210" s="351"/>
      <c r="AX210" s="351"/>
      <c r="AY210" s="351"/>
      <c r="AZ210" s="351"/>
      <c r="BA210" s="351"/>
    </row>
    <row r="211" spans="1:53" s="349" customFormat="1">
      <c r="A211" s="351"/>
      <c r="B211" s="351"/>
      <c r="C211" s="351"/>
      <c r="D211" s="351"/>
      <c r="E211" s="351"/>
      <c r="F211" s="351"/>
      <c r="G211" s="351"/>
      <c r="H211" s="351"/>
      <c r="I211" s="351"/>
      <c r="J211" s="351"/>
      <c r="K211" s="351"/>
      <c r="L211" s="351"/>
      <c r="M211" s="351"/>
      <c r="N211" s="351"/>
      <c r="O211" s="351"/>
      <c r="P211" s="373"/>
      <c r="Q211" s="351"/>
      <c r="R211" s="351"/>
      <c r="S211" s="351"/>
      <c r="T211" s="351"/>
      <c r="U211" s="351"/>
      <c r="V211" s="351"/>
      <c r="W211" s="373"/>
      <c r="X211" s="351"/>
      <c r="Y211" s="351"/>
      <c r="Z211" s="351"/>
      <c r="AA211" s="351"/>
      <c r="AB211" s="353"/>
      <c r="AC211" s="351"/>
      <c r="AD211" s="351"/>
      <c r="AE211" s="351"/>
      <c r="AF211" s="351"/>
      <c r="AG211" s="351"/>
      <c r="AH211" s="351"/>
      <c r="AI211" s="351"/>
      <c r="AJ211" s="351"/>
      <c r="AK211" s="352"/>
      <c r="AL211" s="351"/>
      <c r="AM211" s="351"/>
      <c r="AN211" s="351"/>
      <c r="AO211" s="351"/>
      <c r="AP211" s="351"/>
      <c r="AQ211" s="351"/>
      <c r="AR211" s="351"/>
      <c r="AS211" s="354"/>
      <c r="AT211" s="351"/>
      <c r="AU211" s="351"/>
      <c r="AV211" s="351"/>
      <c r="AW211" s="351"/>
      <c r="AX211" s="351"/>
      <c r="AY211" s="351"/>
      <c r="AZ211" s="351"/>
      <c r="BA211" s="351"/>
    </row>
    <row r="212" spans="1:53" s="349" customFormat="1">
      <c r="A212" s="351"/>
      <c r="B212" s="351"/>
      <c r="C212" s="351"/>
      <c r="D212" s="351"/>
      <c r="E212" s="351"/>
      <c r="F212" s="351"/>
      <c r="G212" s="351"/>
      <c r="H212" s="351"/>
      <c r="I212" s="351"/>
      <c r="J212" s="351"/>
      <c r="K212" s="351"/>
      <c r="L212" s="351"/>
      <c r="M212" s="351"/>
      <c r="N212" s="351"/>
      <c r="O212" s="351"/>
      <c r="P212" s="373"/>
      <c r="Q212" s="351"/>
      <c r="R212" s="351"/>
      <c r="S212" s="351"/>
      <c r="T212" s="351"/>
      <c r="U212" s="351"/>
      <c r="V212" s="351"/>
      <c r="W212" s="373"/>
      <c r="X212" s="351"/>
      <c r="Y212" s="351"/>
      <c r="Z212" s="351"/>
      <c r="AA212" s="351"/>
      <c r="AB212" s="353"/>
      <c r="AC212" s="351"/>
      <c r="AD212" s="351"/>
      <c r="AE212" s="351"/>
      <c r="AF212" s="351"/>
      <c r="AG212" s="351"/>
      <c r="AH212" s="351"/>
      <c r="AI212" s="351"/>
      <c r="AJ212" s="351"/>
      <c r="AK212" s="352"/>
      <c r="AL212" s="351"/>
      <c r="AM212" s="351"/>
      <c r="AN212" s="351"/>
      <c r="AO212" s="351"/>
      <c r="AP212" s="351"/>
      <c r="AQ212" s="351"/>
      <c r="AR212" s="351"/>
      <c r="AS212" s="354"/>
      <c r="AT212" s="351"/>
      <c r="AU212" s="351"/>
      <c r="AV212" s="351"/>
      <c r="AW212" s="351"/>
      <c r="AX212" s="351"/>
      <c r="AY212" s="351"/>
      <c r="AZ212" s="351"/>
      <c r="BA212" s="351"/>
    </row>
    <row r="213" spans="1:53" s="349" customFormat="1">
      <c r="A213" s="351"/>
      <c r="B213" s="351"/>
      <c r="C213" s="351"/>
      <c r="D213" s="351"/>
      <c r="E213" s="351"/>
      <c r="F213" s="351"/>
      <c r="G213" s="351"/>
      <c r="H213" s="351"/>
      <c r="I213" s="351"/>
      <c r="J213" s="351"/>
      <c r="K213" s="351"/>
      <c r="L213" s="351"/>
      <c r="M213" s="351"/>
      <c r="N213" s="351"/>
      <c r="O213" s="351"/>
      <c r="P213" s="373"/>
      <c r="Q213" s="351"/>
      <c r="R213" s="351"/>
      <c r="S213" s="351"/>
      <c r="T213" s="351"/>
      <c r="U213" s="351"/>
      <c r="V213" s="351"/>
      <c r="W213" s="373"/>
      <c r="X213" s="351"/>
      <c r="Y213" s="351"/>
      <c r="Z213" s="351"/>
      <c r="AA213" s="351"/>
      <c r="AB213" s="353"/>
      <c r="AC213" s="351"/>
      <c r="AD213" s="351"/>
      <c r="AE213" s="351"/>
      <c r="AF213" s="351"/>
      <c r="AG213" s="351"/>
      <c r="AH213" s="351"/>
      <c r="AI213" s="351"/>
      <c r="AJ213" s="351"/>
      <c r="AK213" s="352"/>
      <c r="AL213" s="351"/>
      <c r="AM213" s="351"/>
      <c r="AN213" s="351"/>
      <c r="AO213" s="351"/>
      <c r="AP213" s="351"/>
      <c r="AQ213" s="351"/>
      <c r="AR213" s="351"/>
      <c r="AS213" s="354"/>
      <c r="AT213" s="351"/>
      <c r="AU213" s="351"/>
      <c r="AV213" s="351"/>
      <c r="AW213" s="351"/>
      <c r="AX213" s="351"/>
      <c r="AY213" s="351"/>
      <c r="AZ213" s="351"/>
      <c r="BA213" s="351"/>
    </row>
    <row r="214" spans="1:53" s="349" customFormat="1">
      <c r="A214" s="351"/>
      <c r="B214" s="351"/>
      <c r="C214" s="351"/>
      <c r="D214" s="351"/>
      <c r="E214" s="351"/>
      <c r="F214" s="351"/>
      <c r="G214" s="351"/>
      <c r="H214" s="351"/>
      <c r="I214" s="351"/>
      <c r="J214" s="351"/>
      <c r="K214" s="351"/>
      <c r="L214" s="351"/>
      <c r="M214" s="351"/>
      <c r="N214" s="351"/>
      <c r="O214" s="351"/>
      <c r="P214" s="373"/>
      <c r="Q214" s="351"/>
      <c r="R214" s="351"/>
      <c r="S214" s="351"/>
      <c r="T214" s="351"/>
      <c r="U214" s="351"/>
      <c r="V214" s="351"/>
      <c r="W214" s="373"/>
      <c r="X214" s="351"/>
      <c r="Y214" s="351"/>
      <c r="Z214" s="351"/>
      <c r="AA214" s="351"/>
      <c r="AB214" s="353"/>
      <c r="AC214" s="351"/>
      <c r="AD214" s="351"/>
      <c r="AE214" s="351"/>
      <c r="AF214" s="351"/>
      <c r="AG214" s="351"/>
      <c r="AH214" s="351"/>
      <c r="AI214" s="351"/>
      <c r="AJ214" s="351"/>
      <c r="AK214" s="352"/>
      <c r="AL214" s="351"/>
      <c r="AM214" s="351"/>
      <c r="AN214" s="351"/>
      <c r="AO214" s="351"/>
      <c r="AP214" s="351"/>
      <c r="AQ214" s="351"/>
      <c r="AR214" s="351"/>
      <c r="AS214" s="354"/>
      <c r="AT214" s="351"/>
      <c r="AU214" s="351"/>
      <c r="AV214" s="351"/>
      <c r="AW214" s="351"/>
      <c r="AX214" s="351"/>
      <c r="AY214" s="351"/>
      <c r="AZ214" s="351"/>
      <c r="BA214" s="351"/>
    </row>
    <row r="215" spans="1:53" s="349" customFormat="1">
      <c r="A215" s="351"/>
      <c r="B215" s="351"/>
      <c r="C215" s="351"/>
      <c r="D215" s="351"/>
      <c r="E215" s="351"/>
      <c r="F215" s="351"/>
      <c r="G215" s="351"/>
      <c r="H215" s="351"/>
      <c r="I215" s="351"/>
      <c r="J215" s="351"/>
      <c r="K215" s="351"/>
      <c r="L215" s="351"/>
      <c r="M215" s="351"/>
      <c r="N215" s="351"/>
      <c r="O215" s="351"/>
      <c r="P215" s="373"/>
      <c r="Q215" s="351"/>
      <c r="R215" s="351"/>
      <c r="S215" s="351"/>
      <c r="T215" s="351"/>
      <c r="U215" s="351"/>
      <c r="V215" s="351"/>
      <c r="W215" s="373"/>
      <c r="X215" s="351"/>
      <c r="Y215" s="351"/>
      <c r="Z215" s="351"/>
      <c r="AA215" s="351"/>
      <c r="AB215" s="353"/>
      <c r="AC215" s="351"/>
      <c r="AD215" s="351"/>
      <c r="AE215" s="351"/>
      <c r="AF215" s="351"/>
      <c r="AG215" s="351"/>
      <c r="AH215" s="351"/>
      <c r="AI215" s="351"/>
      <c r="AJ215" s="351"/>
      <c r="AK215" s="352"/>
      <c r="AL215" s="351"/>
      <c r="AM215" s="351"/>
      <c r="AN215" s="351"/>
      <c r="AO215" s="351"/>
      <c r="AP215" s="351"/>
      <c r="AQ215" s="351"/>
      <c r="AR215" s="351"/>
      <c r="AS215" s="354"/>
      <c r="AT215" s="351"/>
      <c r="AU215" s="351"/>
      <c r="AV215" s="351"/>
      <c r="AW215" s="351"/>
      <c r="AX215" s="351"/>
      <c r="AY215" s="351"/>
      <c r="AZ215" s="351"/>
      <c r="BA215" s="351"/>
    </row>
    <row r="216" spans="1:53" s="349" customFormat="1">
      <c r="A216" s="351"/>
      <c r="B216" s="351"/>
      <c r="C216" s="351"/>
      <c r="D216" s="351"/>
      <c r="E216" s="351"/>
      <c r="F216" s="351"/>
      <c r="G216" s="351"/>
      <c r="H216" s="351"/>
      <c r="I216" s="351"/>
      <c r="J216" s="351"/>
      <c r="K216" s="351"/>
      <c r="L216" s="351"/>
      <c r="M216" s="351"/>
      <c r="N216" s="351"/>
      <c r="O216" s="351"/>
      <c r="P216" s="373"/>
      <c r="Q216" s="351"/>
      <c r="R216" s="351"/>
      <c r="S216" s="351"/>
      <c r="T216" s="351"/>
      <c r="U216" s="351"/>
      <c r="V216" s="351"/>
      <c r="W216" s="373"/>
      <c r="X216" s="351"/>
      <c r="Y216" s="351"/>
      <c r="Z216" s="351"/>
      <c r="AA216" s="351"/>
      <c r="AB216" s="353"/>
      <c r="AC216" s="351"/>
      <c r="AD216" s="351"/>
      <c r="AE216" s="351"/>
      <c r="AF216" s="351"/>
      <c r="AG216" s="351"/>
      <c r="AH216" s="351"/>
      <c r="AI216" s="351"/>
      <c r="AJ216" s="351"/>
      <c r="AK216" s="352"/>
      <c r="AL216" s="351"/>
      <c r="AM216" s="351"/>
      <c r="AN216" s="351"/>
      <c r="AO216" s="351"/>
      <c r="AP216" s="351"/>
      <c r="AQ216" s="351"/>
      <c r="AR216" s="351"/>
      <c r="AS216" s="354"/>
      <c r="AT216" s="351"/>
      <c r="AU216" s="351"/>
      <c r="AV216" s="351"/>
      <c r="AW216" s="351"/>
      <c r="AX216" s="351"/>
      <c r="AY216" s="351"/>
      <c r="AZ216" s="351"/>
      <c r="BA216" s="351"/>
    </row>
    <row r="217" spans="1:53" s="349" customFormat="1">
      <c r="A217" s="351"/>
      <c r="B217" s="351"/>
      <c r="C217" s="351"/>
      <c r="D217" s="351"/>
      <c r="E217" s="351"/>
      <c r="F217" s="351"/>
      <c r="G217" s="351"/>
      <c r="H217" s="351"/>
      <c r="I217" s="351"/>
      <c r="J217" s="351"/>
      <c r="K217" s="351"/>
      <c r="L217" s="351"/>
      <c r="M217" s="351"/>
      <c r="N217" s="351"/>
      <c r="O217" s="351"/>
      <c r="P217" s="373"/>
      <c r="Q217" s="351"/>
      <c r="R217" s="351"/>
      <c r="S217" s="351"/>
      <c r="T217" s="351"/>
      <c r="U217" s="351"/>
      <c r="V217" s="351"/>
      <c r="W217" s="373"/>
      <c r="X217" s="351"/>
      <c r="Y217" s="351"/>
      <c r="Z217" s="351"/>
      <c r="AA217" s="351"/>
      <c r="AB217" s="353"/>
      <c r="AC217" s="351"/>
      <c r="AD217" s="351"/>
      <c r="AE217" s="351"/>
      <c r="AF217" s="351"/>
      <c r="AG217" s="351"/>
      <c r="AH217" s="351"/>
      <c r="AI217" s="351"/>
      <c r="AJ217" s="351"/>
      <c r="AK217" s="352"/>
      <c r="AL217" s="351"/>
      <c r="AM217" s="351"/>
      <c r="AN217" s="351"/>
      <c r="AO217" s="351"/>
      <c r="AP217" s="351"/>
      <c r="AQ217" s="351"/>
      <c r="AR217" s="351"/>
      <c r="AS217" s="354"/>
      <c r="AT217" s="351"/>
      <c r="AU217" s="351"/>
      <c r="AV217" s="351"/>
      <c r="AW217" s="351"/>
      <c r="AX217" s="351"/>
      <c r="AY217" s="351"/>
      <c r="AZ217" s="351"/>
      <c r="BA217" s="351"/>
    </row>
    <row r="218" spans="1:53" s="349" customFormat="1">
      <c r="A218" s="351"/>
      <c r="B218" s="351"/>
      <c r="C218" s="351"/>
      <c r="D218" s="351"/>
      <c r="E218" s="351"/>
      <c r="F218" s="351"/>
      <c r="G218" s="351"/>
      <c r="H218" s="351"/>
      <c r="I218" s="351"/>
      <c r="J218" s="351"/>
      <c r="K218" s="351"/>
      <c r="L218" s="351"/>
      <c r="M218" s="351"/>
      <c r="N218" s="351"/>
      <c r="O218" s="351"/>
      <c r="P218" s="373"/>
      <c r="Q218" s="351"/>
      <c r="R218" s="351"/>
      <c r="S218" s="351"/>
      <c r="T218" s="351"/>
      <c r="U218" s="351"/>
      <c r="V218" s="351"/>
      <c r="W218" s="373"/>
      <c r="X218" s="351"/>
      <c r="Y218" s="351"/>
      <c r="Z218" s="351"/>
      <c r="AA218" s="351"/>
      <c r="AB218" s="353"/>
      <c r="AC218" s="351"/>
      <c r="AD218" s="351"/>
      <c r="AE218" s="351"/>
      <c r="AF218" s="351"/>
      <c r="AG218" s="351"/>
      <c r="AH218" s="351"/>
      <c r="AI218" s="351"/>
      <c r="AJ218" s="351"/>
      <c r="AK218" s="352"/>
      <c r="AL218" s="351"/>
      <c r="AM218" s="351"/>
      <c r="AN218" s="351"/>
      <c r="AO218" s="351"/>
      <c r="AP218" s="351"/>
      <c r="AQ218" s="351"/>
      <c r="AR218" s="351"/>
      <c r="AS218" s="354"/>
      <c r="AT218" s="351"/>
      <c r="AU218" s="351"/>
      <c r="AV218" s="351"/>
      <c r="AW218" s="351"/>
      <c r="AX218" s="351"/>
      <c r="AY218" s="351"/>
      <c r="AZ218" s="351"/>
      <c r="BA218" s="351"/>
    </row>
    <row r="219" spans="1:53" s="349" customFormat="1">
      <c r="A219" s="351"/>
      <c r="B219" s="351"/>
      <c r="C219" s="351"/>
      <c r="D219" s="351"/>
      <c r="E219" s="351"/>
      <c r="F219" s="351"/>
      <c r="G219" s="351"/>
      <c r="H219" s="351"/>
      <c r="I219" s="351"/>
      <c r="J219" s="351"/>
      <c r="K219" s="351"/>
      <c r="L219" s="351"/>
      <c r="M219" s="351"/>
      <c r="N219" s="351"/>
      <c r="O219" s="351"/>
      <c r="P219" s="373"/>
      <c r="Q219" s="351"/>
      <c r="R219" s="351"/>
      <c r="S219" s="351"/>
      <c r="T219" s="351"/>
      <c r="U219" s="351"/>
      <c r="V219" s="351"/>
      <c r="W219" s="373"/>
      <c r="X219" s="351"/>
      <c r="Y219" s="351"/>
      <c r="Z219" s="351"/>
      <c r="AA219" s="351"/>
      <c r="AB219" s="353"/>
      <c r="AC219" s="351"/>
      <c r="AD219" s="351"/>
      <c r="AE219" s="351"/>
      <c r="AF219" s="351"/>
      <c r="AG219" s="351"/>
      <c r="AH219" s="351"/>
      <c r="AI219" s="351"/>
      <c r="AJ219" s="351"/>
      <c r="AK219" s="352"/>
      <c r="AL219" s="351"/>
      <c r="AM219" s="351"/>
      <c r="AN219" s="351"/>
      <c r="AO219" s="351"/>
      <c r="AP219" s="351"/>
      <c r="AQ219" s="351"/>
      <c r="AR219" s="351"/>
      <c r="AS219" s="354"/>
      <c r="AT219" s="351"/>
      <c r="AU219" s="351"/>
      <c r="AV219" s="351"/>
      <c r="AW219" s="351"/>
      <c r="AX219" s="351"/>
      <c r="AY219" s="351"/>
      <c r="AZ219" s="351"/>
      <c r="BA219" s="351"/>
    </row>
    <row r="220" spans="1:53" s="349" customFormat="1">
      <c r="A220" s="351"/>
      <c r="B220" s="351"/>
      <c r="C220" s="351"/>
      <c r="D220" s="351"/>
      <c r="E220" s="351"/>
      <c r="F220" s="351"/>
      <c r="G220" s="351"/>
      <c r="H220" s="351"/>
      <c r="I220" s="351"/>
      <c r="J220" s="351"/>
      <c r="K220" s="351"/>
      <c r="L220" s="351"/>
      <c r="M220" s="351"/>
      <c r="N220" s="351"/>
      <c r="O220" s="351"/>
      <c r="P220" s="373"/>
      <c r="Q220" s="351"/>
      <c r="R220" s="351"/>
      <c r="S220" s="351"/>
      <c r="T220" s="351"/>
      <c r="U220" s="351"/>
      <c r="V220" s="351"/>
      <c r="W220" s="373"/>
      <c r="X220" s="351"/>
      <c r="Y220" s="351"/>
      <c r="Z220" s="351"/>
      <c r="AA220" s="351"/>
      <c r="AB220" s="353"/>
      <c r="AC220" s="351"/>
      <c r="AD220" s="351"/>
      <c r="AE220" s="351"/>
      <c r="AF220" s="351"/>
      <c r="AG220" s="351"/>
      <c r="AH220" s="351"/>
      <c r="AI220" s="351"/>
      <c r="AJ220" s="351"/>
      <c r="AK220" s="352"/>
      <c r="AL220" s="351"/>
      <c r="AM220" s="351"/>
      <c r="AN220" s="351"/>
      <c r="AO220" s="351"/>
      <c r="AP220" s="351"/>
      <c r="AQ220" s="351"/>
      <c r="AR220" s="351"/>
      <c r="AS220" s="354"/>
      <c r="AT220" s="351"/>
      <c r="AU220" s="351"/>
      <c r="AV220" s="351"/>
      <c r="AW220" s="351"/>
      <c r="AX220" s="351"/>
      <c r="AY220" s="351"/>
      <c r="AZ220" s="351"/>
      <c r="BA220" s="351"/>
    </row>
    <row r="221" spans="1:53" s="349" customFormat="1">
      <c r="A221" s="351"/>
      <c r="B221" s="351"/>
      <c r="C221" s="351"/>
      <c r="D221" s="351"/>
      <c r="E221" s="351"/>
      <c r="F221" s="351"/>
      <c r="G221" s="351"/>
      <c r="H221" s="351"/>
      <c r="I221" s="351"/>
      <c r="J221" s="351"/>
      <c r="K221" s="351"/>
      <c r="L221" s="351"/>
      <c r="M221" s="351"/>
      <c r="N221" s="351"/>
      <c r="O221" s="351"/>
      <c r="P221" s="373"/>
      <c r="Q221" s="351"/>
      <c r="R221" s="351"/>
      <c r="S221" s="351"/>
      <c r="T221" s="351"/>
      <c r="U221" s="351"/>
      <c r="V221" s="351"/>
      <c r="W221" s="373"/>
      <c r="X221" s="351"/>
      <c r="Y221" s="351"/>
      <c r="Z221" s="351"/>
      <c r="AA221" s="351"/>
      <c r="AB221" s="353"/>
      <c r="AC221" s="351"/>
      <c r="AD221" s="351"/>
      <c r="AE221" s="351"/>
      <c r="AF221" s="351"/>
      <c r="AG221" s="351"/>
      <c r="AH221" s="351"/>
      <c r="AI221" s="351"/>
      <c r="AJ221" s="351"/>
      <c r="AK221" s="352"/>
      <c r="AL221" s="351"/>
      <c r="AM221" s="351"/>
      <c r="AN221" s="351"/>
      <c r="AO221" s="351"/>
      <c r="AP221" s="351"/>
      <c r="AQ221" s="351"/>
      <c r="AR221" s="351"/>
      <c r="AS221" s="354"/>
      <c r="AT221" s="351"/>
      <c r="AU221" s="351"/>
      <c r="AV221" s="351"/>
      <c r="AW221" s="351"/>
      <c r="AX221" s="351"/>
      <c r="AY221" s="351"/>
      <c r="AZ221" s="351"/>
      <c r="BA221" s="351"/>
    </row>
    <row r="222" spans="1:53" s="349" customFormat="1">
      <c r="A222" s="351"/>
      <c r="B222" s="351"/>
      <c r="C222" s="351"/>
      <c r="D222" s="351"/>
      <c r="E222" s="351"/>
      <c r="F222" s="351"/>
      <c r="G222" s="351"/>
      <c r="H222" s="351"/>
      <c r="I222" s="351"/>
      <c r="J222" s="351"/>
      <c r="K222" s="351"/>
      <c r="L222" s="351"/>
      <c r="M222" s="351"/>
      <c r="N222" s="351"/>
      <c r="O222" s="351"/>
      <c r="P222" s="373"/>
      <c r="Q222" s="351"/>
      <c r="R222" s="351"/>
      <c r="S222" s="351"/>
      <c r="T222" s="351"/>
      <c r="U222" s="351"/>
      <c r="V222" s="351"/>
      <c r="W222" s="373"/>
      <c r="X222" s="351"/>
      <c r="Y222" s="351"/>
      <c r="Z222" s="351"/>
      <c r="AA222" s="351"/>
      <c r="AB222" s="353"/>
      <c r="AC222" s="351"/>
      <c r="AD222" s="351"/>
      <c r="AE222" s="351"/>
      <c r="AF222" s="351"/>
      <c r="AG222" s="351"/>
      <c r="AH222" s="351"/>
      <c r="AI222" s="351"/>
      <c r="AJ222" s="351"/>
      <c r="AK222" s="352"/>
      <c r="AL222" s="351"/>
      <c r="AM222" s="351"/>
      <c r="AN222" s="351"/>
      <c r="AO222" s="351"/>
      <c r="AP222" s="351"/>
      <c r="AQ222" s="351"/>
      <c r="AR222" s="351"/>
      <c r="AS222" s="354"/>
      <c r="AT222" s="351"/>
      <c r="AU222" s="351"/>
      <c r="AV222" s="351"/>
      <c r="AW222" s="351"/>
      <c r="AX222" s="351"/>
      <c r="AY222" s="351"/>
      <c r="AZ222" s="351"/>
      <c r="BA222" s="351"/>
    </row>
    <row r="223" spans="1:53" s="349" customFormat="1">
      <c r="A223" s="351"/>
      <c r="B223" s="351"/>
      <c r="C223" s="351"/>
      <c r="D223" s="351"/>
      <c r="E223" s="351"/>
      <c r="F223" s="351"/>
      <c r="G223" s="351"/>
      <c r="H223" s="351"/>
      <c r="I223" s="351"/>
      <c r="J223" s="351"/>
      <c r="K223" s="351"/>
      <c r="L223" s="351"/>
      <c r="M223" s="351"/>
      <c r="N223" s="351"/>
      <c r="O223" s="351"/>
      <c r="P223" s="373"/>
      <c r="Q223" s="351"/>
      <c r="R223" s="351"/>
      <c r="S223" s="351"/>
      <c r="T223" s="351"/>
      <c r="U223" s="351"/>
      <c r="V223" s="351"/>
      <c r="W223" s="373"/>
      <c r="X223" s="351"/>
      <c r="Y223" s="351"/>
      <c r="Z223" s="351"/>
      <c r="AA223" s="351"/>
      <c r="AB223" s="353"/>
      <c r="AC223" s="351"/>
      <c r="AD223" s="351"/>
      <c r="AE223" s="351"/>
      <c r="AF223" s="351"/>
      <c r="AG223" s="351"/>
      <c r="AH223" s="351"/>
      <c r="AI223" s="351"/>
      <c r="AJ223" s="351"/>
      <c r="AK223" s="352"/>
      <c r="AL223" s="351"/>
      <c r="AM223" s="351"/>
      <c r="AN223" s="351"/>
      <c r="AO223" s="351"/>
      <c r="AP223" s="351"/>
      <c r="AQ223" s="351"/>
      <c r="AR223" s="351"/>
      <c r="AS223" s="354"/>
      <c r="AT223" s="351"/>
      <c r="AU223" s="351"/>
      <c r="AV223" s="351"/>
      <c r="AW223" s="351"/>
      <c r="AX223" s="351"/>
      <c r="AY223" s="351"/>
      <c r="AZ223" s="351"/>
      <c r="BA223" s="351"/>
    </row>
    <row r="224" spans="1:53" s="349" customFormat="1">
      <c r="A224" s="351"/>
      <c r="B224" s="351"/>
      <c r="C224" s="351"/>
      <c r="D224" s="351"/>
      <c r="E224" s="351"/>
      <c r="F224" s="351"/>
      <c r="G224" s="351"/>
      <c r="H224" s="351"/>
      <c r="I224" s="351"/>
      <c r="J224" s="351"/>
      <c r="K224" s="351"/>
      <c r="L224" s="351"/>
      <c r="M224" s="351"/>
      <c r="N224" s="351"/>
      <c r="O224" s="351"/>
      <c r="P224" s="373"/>
      <c r="Q224" s="351"/>
      <c r="R224" s="351"/>
      <c r="S224" s="351"/>
      <c r="T224" s="351"/>
      <c r="U224" s="351"/>
      <c r="V224" s="351"/>
      <c r="W224" s="373"/>
      <c r="X224" s="351"/>
      <c r="Y224" s="351"/>
      <c r="Z224" s="351"/>
      <c r="AA224" s="351"/>
      <c r="AB224" s="353"/>
      <c r="AC224" s="351"/>
      <c r="AD224" s="351"/>
      <c r="AE224" s="351"/>
      <c r="AF224" s="351"/>
      <c r="AG224" s="351"/>
      <c r="AH224" s="351"/>
      <c r="AI224" s="351"/>
      <c r="AJ224" s="351"/>
      <c r="AK224" s="352"/>
      <c r="AL224" s="351"/>
      <c r="AM224" s="351"/>
      <c r="AN224" s="351"/>
      <c r="AO224" s="351"/>
      <c r="AP224" s="351"/>
      <c r="AQ224" s="351"/>
      <c r="AR224" s="351"/>
      <c r="AS224" s="354"/>
      <c r="AT224" s="351"/>
      <c r="AU224" s="351"/>
      <c r="AV224" s="351"/>
      <c r="AW224" s="351"/>
      <c r="AX224" s="351"/>
      <c r="AY224" s="351"/>
      <c r="AZ224" s="351"/>
      <c r="BA224" s="351"/>
    </row>
    <row r="225" spans="1:53" s="349" customFormat="1">
      <c r="A225" s="351"/>
      <c r="B225" s="351"/>
      <c r="C225" s="351"/>
      <c r="D225" s="351"/>
      <c r="E225" s="351"/>
      <c r="F225" s="351"/>
      <c r="G225" s="351"/>
      <c r="H225" s="351"/>
      <c r="I225" s="351"/>
      <c r="J225" s="351"/>
      <c r="K225" s="351"/>
      <c r="L225" s="351"/>
      <c r="M225" s="351"/>
      <c r="N225" s="351"/>
      <c r="O225" s="351"/>
      <c r="P225" s="373"/>
      <c r="Q225" s="351"/>
      <c r="R225" s="351"/>
      <c r="S225" s="351"/>
      <c r="T225" s="351"/>
      <c r="U225" s="351"/>
      <c r="V225" s="351"/>
      <c r="W225" s="373"/>
      <c r="X225" s="351"/>
      <c r="Y225" s="351"/>
      <c r="Z225" s="351"/>
      <c r="AA225" s="351"/>
      <c r="AB225" s="353"/>
      <c r="AC225" s="351"/>
      <c r="AD225" s="351"/>
      <c r="AE225" s="351"/>
      <c r="AF225" s="351"/>
      <c r="AG225" s="351"/>
      <c r="AH225" s="351"/>
      <c r="AI225" s="351"/>
      <c r="AJ225" s="351"/>
      <c r="AK225" s="352"/>
      <c r="AL225" s="351"/>
      <c r="AM225" s="351"/>
      <c r="AN225" s="351"/>
      <c r="AO225" s="351"/>
      <c r="AP225" s="351"/>
      <c r="AQ225" s="351"/>
      <c r="AR225" s="351"/>
      <c r="AS225" s="354"/>
      <c r="AT225" s="351"/>
      <c r="AU225" s="351"/>
      <c r="AV225" s="351"/>
      <c r="AW225" s="351"/>
      <c r="AX225" s="351"/>
      <c r="AY225" s="351"/>
      <c r="AZ225" s="351"/>
      <c r="BA225" s="351"/>
    </row>
    <row r="226" spans="1:53" s="349" customFormat="1">
      <c r="A226" s="351"/>
      <c r="B226" s="351"/>
      <c r="C226" s="351"/>
      <c r="D226" s="351"/>
      <c r="E226" s="351"/>
      <c r="F226" s="351"/>
      <c r="G226" s="351"/>
      <c r="H226" s="351"/>
      <c r="I226" s="351"/>
      <c r="J226" s="351"/>
      <c r="K226" s="351"/>
      <c r="L226" s="351"/>
      <c r="M226" s="351"/>
      <c r="N226" s="351"/>
      <c r="O226" s="351"/>
      <c r="P226" s="373"/>
      <c r="Q226" s="351"/>
      <c r="R226" s="351"/>
      <c r="S226" s="351"/>
      <c r="T226" s="351"/>
      <c r="U226" s="351"/>
      <c r="V226" s="351"/>
      <c r="W226" s="373"/>
      <c r="X226" s="351"/>
      <c r="Y226" s="351"/>
      <c r="Z226" s="351"/>
      <c r="AA226" s="351"/>
      <c r="AB226" s="353"/>
      <c r="AC226" s="351"/>
      <c r="AD226" s="351"/>
      <c r="AE226" s="351"/>
      <c r="AF226" s="351"/>
      <c r="AG226" s="351"/>
      <c r="AH226" s="351"/>
      <c r="AI226" s="351"/>
      <c r="AJ226" s="351"/>
      <c r="AK226" s="352"/>
      <c r="AL226" s="351"/>
      <c r="AM226" s="351"/>
      <c r="AN226" s="351"/>
      <c r="AO226" s="351"/>
      <c r="AP226" s="351"/>
      <c r="AQ226" s="351"/>
      <c r="AR226" s="351"/>
      <c r="AS226" s="354"/>
      <c r="AT226" s="351"/>
      <c r="AU226" s="351"/>
      <c r="AV226" s="351"/>
      <c r="AW226" s="351"/>
      <c r="AX226" s="351"/>
      <c r="AY226" s="351"/>
      <c r="AZ226" s="351"/>
      <c r="BA226" s="351"/>
    </row>
    <row r="227" spans="1:53" s="349" customFormat="1">
      <c r="A227" s="351"/>
      <c r="B227" s="351"/>
      <c r="C227" s="351"/>
      <c r="D227" s="351"/>
      <c r="E227" s="351"/>
      <c r="F227" s="351"/>
      <c r="G227" s="351"/>
      <c r="H227" s="351"/>
      <c r="I227" s="351"/>
      <c r="J227" s="351"/>
      <c r="K227" s="351"/>
      <c r="L227" s="351"/>
      <c r="M227" s="351"/>
      <c r="N227" s="351"/>
      <c r="O227" s="351"/>
      <c r="P227" s="373"/>
      <c r="Q227" s="351"/>
      <c r="R227" s="351"/>
      <c r="S227" s="351"/>
      <c r="T227" s="351"/>
      <c r="U227" s="351"/>
      <c r="V227" s="351"/>
      <c r="W227" s="373"/>
      <c r="X227" s="351"/>
      <c r="Y227" s="351"/>
      <c r="Z227" s="351"/>
      <c r="AA227" s="351"/>
      <c r="AB227" s="353"/>
      <c r="AC227" s="351"/>
      <c r="AD227" s="351"/>
      <c r="AE227" s="351"/>
      <c r="AF227" s="351"/>
      <c r="AG227" s="351"/>
      <c r="AH227" s="351"/>
      <c r="AI227" s="351"/>
      <c r="AJ227" s="351"/>
      <c r="AK227" s="352"/>
      <c r="AL227" s="351"/>
      <c r="AM227" s="351"/>
      <c r="AN227" s="351"/>
      <c r="AO227" s="351"/>
      <c r="AP227" s="351"/>
      <c r="AQ227" s="351"/>
      <c r="AR227" s="351"/>
      <c r="AS227" s="354"/>
      <c r="AT227" s="351"/>
      <c r="AU227" s="351"/>
      <c r="AV227" s="351"/>
      <c r="AW227" s="351"/>
      <c r="AX227" s="351"/>
      <c r="AY227" s="351"/>
      <c r="AZ227" s="351"/>
      <c r="BA227" s="351"/>
    </row>
    <row r="228" spans="1:53" s="349" customFormat="1">
      <c r="A228" s="351"/>
      <c r="B228" s="351"/>
      <c r="C228" s="351"/>
      <c r="D228" s="351"/>
      <c r="E228" s="351"/>
      <c r="F228" s="351"/>
      <c r="G228" s="351"/>
      <c r="H228" s="351"/>
      <c r="I228" s="351"/>
      <c r="J228" s="351"/>
      <c r="K228" s="351"/>
      <c r="L228" s="351"/>
      <c r="M228" s="351"/>
      <c r="N228" s="351"/>
      <c r="O228" s="351"/>
      <c r="P228" s="373"/>
      <c r="Q228" s="351"/>
      <c r="R228" s="351"/>
      <c r="S228" s="351"/>
      <c r="T228" s="351"/>
      <c r="U228" s="351"/>
      <c r="V228" s="351"/>
      <c r="W228" s="373"/>
      <c r="X228" s="351"/>
      <c r="Y228" s="351"/>
      <c r="Z228" s="351"/>
      <c r="AA228" s="351"/>
      <c r="AB228" s="353"/>
      <c r="AC228" s="351"/>
      <c r="AD228" s="351"/>
      <c r="AE228" s="351"/>
      <c r="AF228" s="351"/>
      <c r="AG228" s="351"/>
      <c r="AH228" s="351"/>
      <c r="AI228" s="351"/>
      <c r="AJ228" s="351"/>
      <c r="AK228" s="352"/>
      <c r="AL228" s="351"/>
      <c r="AM228" s="351"/>
      <c r="AN228" s="351"/>
      <c r="AO228" s="351"/>
      <c r="AP228" s="351"/>
      <c r="AQ228" s="351"/>
      <c r="AR228" s="351"/>
      <c r="AS228" s="354"/>
      <c r="AT228" s="351"/>
      <c r="AU228" s="351"/>
      <c r="AV228" s="351"/>
      <c r="AW228" s="351"/>
      <c r="AX228" s="351"/>
      <c r="AY228" s="351"/>
      <c r="AZ228" s="351"/>
      <c r="BA228" s="351"/>
    </row>
    <row r="229" spans="1:53" s="349" customFormat="1">
      <c r="A229" s="351"/>
      <c r="B229" s="351"/>
      <c r="C229" s="351"/>
      <c r="D229" s="351"/>
      <c r="E229" s="351"/>
      <c r="F229" s="351"/>
      <c r="G229" s="351"/>
      <c r="H229" s="351"/>
      <c r="I229" s="351"/>
      <c r="J229" s="351"/>
      <c r="K229" s="351"/>
      <c r="L229" s="351"/>
      <c r="M229" s="351"/>
      <c r="N229" s="351"/>
      <c r="O229" s="351"/>
      <c r="P229" s="373"/>
      <c r="Q229" s="351"/>
      <c r="R229" s="351"/>
      <c r="S229" s="351"/>
      <c r="T229" s="351"/>
      <c r="U229" s="351"/>
      <c r="V229" s="351"/>
      <c r="W229" s="373"/>
      <c r="X229" s="351"/>
      <c r="Y229" s="351"/>
      <c r="Z229" s="351"/>
      <c r="AA229" s="351"/>
      <c r="AB229" s="353"/>
      <c r="AC229" s="351"/>
      <c r="AD229" s="351"/>
      <c r="AE229" s="351"/>
      <c r="AF229" s="351"/>
      <c r="AG229" s="351"/>
      <c r="AH229" s="351"/>
      <c r="AI229" s="351"/>
      <c r="AJ229" s="351"/>
      <c r="AK229" s="352"/>
      <c r="AL229" s="351"/>
      <c r="AM229" s="351"/>
      <c r="AN229" s="351"/>
      <c r="AO229" s="351"/>
      <c r="AP229" s="351"/>
      <c r="AQ229" s="351"/>
      <c r="AR229" s="351"/>
      <c r="AS229" s="354"/>
      <c r="AT229" s="351"/>
      <c r="AU229" s="351"/>
      <c r="AV229" s="351"/>
      <c r="AW229" s="351"/>
      <c r="AX229" s="351"/>
      <c r="AY229" s="351"/>
      <c r="AZ229" s="351"/>
      <c r="BA229" s="351"/>
    </row>
    <row r="230" spans="1:53" s="349" customFormat="1">
      <c r="A230" s="351"/>
      <c r="B230" s="351"/>
      <c r="C230" s="351"/>
      <c r="D230" s="351"/>
      <c r="E230" s="351"/>
      <c r="F230" s="351"/>
      <c r="G230" s="351"/>
      <c r="H230" s="351"/>
      <c r="I230" s="351"/>
      <c r="J230" s="351"/>
      <c r="K230" s="351"/>
      <c r="L230" s="351"/>
      <c r="M230" s="351"/>
      <c r="N230" s="351"/>
      <c r="O230" s="351"/>
      <c r="P230" s="373"/>
      <c r="Q230" s="351"/>
      <c r="R230" s="351"/>
      <c r="S230" s="351"/>
      <c r="T230" s="351"/>
      <c r="U230" s="351"/>
      <c r="V230" s="351"/>
      <c r="W230" s="373"/>
      <c r="X230" s="351"/>
      <c r="Y230" s="351"/>
      <c r="Z230" s="351"/>
      <c r="AA230" s="351"/>
      <c r="AB230" s="353"/>
      <c r="AC230" s="351"/>
      <c r="AD230" s="351"/>
      <c r="AE230" s="351"/>
      <c r="AF230" s="351"/>
      <c r="AG230" s="351"/>
      <c r="AH230" s="351"/>
      <c r="AI230" s="351"/>
      <c r="AJ230" s="351"/>
      <c r="AK230" s="352"/>
      <c r="AL230" s="351"/>
      <c r="AM230" s="351"/>
      <c r="AN230" s="351"/>
      <c r="AO230" s="351"/>
      <c r="AP230" s="351"/>
      <c r="AQ230" s="351"/>
      <c r="AR230" s="351"/>
      <c r="AS230" s="354"/>
      <c r="AT230" s="351"/>
      <c r="AU230" s="351"/>
      <c r="AV230" s="351"/>
      <c r="AW230" s="351"/>
      <c r="AX230" s="351"/>
      <c r="AY230" s="351"/>
      <c r="AZ230" s="351"/>
      <c r="BA230" s="351"/>
    </row>
    <row r="231" spans="1:53" s="349" customFormat="1">
      <c r="A231" s="351"/>
      <c r="B231" s="351"/>
      <c r="C231" s="351"/>
      <c r="D231" s="351"/>
      <c r="E231" s="351"/>
      <c r="F231" s="351"/>
      <c r="G231" s="351"/>
      <c r="H231" s="351"/>
      <c r="I231" s="351"/>
      <c r="J231" s="351"/>
      <c r="K231" s="351"/>
      <c r="L231" s="351"/>
      <c r="M231" s="351"/>
      <c r="N231" s="351"/>
      <c r="O231" s="351"/>
      <c r="P231" s="373"/>
      <c r="Q231" s="351"/>
      <c r="R231" s="351"/>
      <c r="S231" s="351"/>
      <c r="T231" s="351"/>
      <c r="U231" s="351"/>
      <c r="V231" s="351"/>
      <c r="W231" s="373"/>
      <c r="X231" s="351"/>
      <c r="Y231" s="351"/>
      <c r="Z231" s="351"/>
      <c r="AA231" s="351"/>
      <c r="AB231" s="353"/>
      <c r="AC231" s="351"/>
      <c r="AD231" s="351"/>
      <c r="AE231" s="351"/>
      <c r="AF231" s="351"/>
      <c r="AG231" s="351"/>
      <c r="AH231" s="351"/>
      <c r="AI231" s="351"/>
      <c r="AJ231" s="351"/>
      <c r="AK231" s="352"/>
      <c r="AL231" s="351"/>
      <c r="AM231" s="351"/>
      <c r="AN231" s="351"/>
      <c r="AO231" s="351"/>
      <c r="AP231" s="351"/>
      <c r="AQ231" s="351"/>
      <c r="AR231" s="351"/>
      <c r="AS231" s="354"/>
      <c r="AT231" s="351"/>
      <c r="AU231" s="351"/>
      <c r="AV231" s="351"/>
      <c r="AW231" s="351"/>
      <c r="AX231" s="351"/>
      <c r="AY231" s="351"/>
      <c r="AZ231" s="351"/>
      <c r="BA231" s="351"/>
    </row>
    <row r="232" spans="1:53" s="349" customFormat="1">
      <c r="A232" s="351"/>
      <c r="B232" s="351"/>
      <c r="C232" s="351"/>
      <c r="D232" s="351"/>
      <c r="E232" s="351"/>
      <c r="F232" s="351"/>
      <c r="G232" s="351"/>
      <c r="H232" s="351"/>
      <c r="I232" s="351"/>
      <c r="J232" s="351"/>
      <c r="K232" s="351"/>
      <c r="L232" s="351"/>
      <c r="M232" s="351"/>
      <c r="N232" s="351"/>
      <c r="O232" s="351"/>
      <c r="P232" s="373"/>
      <c r="Q232" s="351"/>
      <c r="R232" s="351"/>
      <c r="S232" s="351"/>
      <c r="T232" s="351"/>
      <c r="U232" s="351"/>
      <c r="V232" s="351"/>
      <c r="W232" s="373"/>
      <c r="X232" s="351"/>
      <c r="Y232" s="351"/>
      <c r="Z232" s="351"/>
      <c r="AA232" s="351"/>
      <c r="AB232" s="353"/>
      <c r="AC232" s="351"/>
      <c r="AD232" s="351"/>
      <c r="AE232" s="351"/>
      <c r="AF232" s="351"/>
      <c r="AG232" s="351"/>
      <c r="AH232" s="351"/>
      <c r="AI232" s="351"/>
      <c r="AJ232" s="351"/>
      <c r="AK232" s="352"/>
      <c r="AL232" s="351"/>
      <c r="AM232" s="351"/>
      <c r="AN232" s="351"/>
      <c r="AO232" s="351"/>
      <c r="AP232" s="351"/>
      <c r="AQ232" s="351"/>
      <c r="AR232" s="351"/>
      <c r="AS232" s="354"/>
      <c r="AT232" s="351"/>
      <c r="AU232" s="351"/>
      <c r="AV232" s="351"/>
      <c r="AW232" s="351"/>
      <c r="AX232" s="351"/>
      <c r="AY232" s="351"/>
      <c r="AZ232" s="351"/>
      <c r="BA232" s="351"/>
    </row>
    <row r="233" spans="1:53" s="349" customFormat="1">
      <c r="A233" s="351"/>
      <c r="B233" s="351"/>
      <c r="C233" s="351"/>
      <c r="D233" s="351"/>
      <c r="E233" s="351"/>
      <c r="F233" s="351"/>
      <c r="G233" s="351"/>
      <c r="H233" s="351"/>
      <c r="I233" s="351"/>
      <c r="J233" s="351"/>
      <c r="K233" s="351"/>
      <c r="L233" s="351"/>
      <c r="M233" s="351"/>
      <c r="N233" s="351"/>
      <c r="O233" s="351"/>
      <c r="P233" s="373"/>
      <c r="Q233" s="351"/>
      <c r="R233" s="351"/>
      <c r="S233" s="351"/>
      <c r="T233" s="351"/>
      <c r="U233" s="351"/>
      <c r="V233" s="351"/>
      <c r="W233" s="373"/>
      <c r="X233" s="351"/>
      <c r="Y233" s="351"/>
      <c r="Z233" s="351"/>
      <c r="AA233" s="351"/>
      <c r="AB233" s="353"/>
      <c r="AC233" s="351"/>
      <c r="AD233" s="351"/>
      <c r="AE233" s="351"/>
      <c r="AF233" s="351"/>
      <c r="AG233" s="351"/>
      <c r="AH233" s="351"/>
      <c r="AI233" s="351"/>
      <c r="AJ233" s="351"/>
      <c r="AK233" s="352"/>
      <c r="AL233" s="351"/>
      <c r="AM233" s="351"/>
      <c r="AN233" s="351"/>
      <c r="AO233" s="351"/>
      <c r="AP233" s="351"/>
      <c r="AQ233" s="351"/>
      <c r="AR233" s="351"/>
      <c r="AS233" s="354"/>
      <c r="AT233" s="351"/>
      <c r="AU233" s="351"/>
      <c r="AV233" s="351"/>
      <c r="AW233" s="351"/>
      <c r="AX233" s="351"/>
      <c r="AY233" s="351"/>
      <c r="AZ233" s="351"/>
      <c r="BA233" s="351"/>
    </row>
    <row r="234" spans="1:53" s="349" customFormat="1">
      <c r="A234" s="351"/>
      <c r="B234" s="351"/>
      <c r="C234" s="351"/>
      <c r="D234" s="351"/>
      <c r="E234" s="351"/>
      <c r="F234" s="351"/>
      <c r="G234" s="351"/>
      <c r="H234" s="351"/>
      <c r="I234" s="351"/>
      <c r="J234" s="351"/>
      <c r="K234" s="351"/>
      <c r="L234" s="351"/>
      <c r="M234" s="351"/>
      <c r="N234" s="351"/>
      <c r="O234" s="351"/>
      <c r="P234" s="373"/>
      <c r="Q234" s="351"/>
      <c r="R234" s="351"/>
      <c r="S234" s="351"/>
      <c r="T234" s="351"/>
      <c r="U234" s="351"/>
      <c r="V234" s="351"/>
      <c r="W234" s="373"/>
      <c r="X234" s="351"/>
      <c r="Y234" s="351"/>
      <c r="Z234" s="351"/>
      <c r="AA234" s="351"/>
      <c r="AB234" s="353"/>
      <c r="AC234" s="351"/>
      <c r="AD234" s="351"/>
      <c r="AE234" s="351"/>
      <c r="AF234" s="351"/>
      <c r="AG234" s="351"/>
      <c r="AH234" s="351"/>
      <c r="AI234" s="351"/>
      <c r="AJ234" s="351"/>
      <c r="AK234" s="352"/>
      <c r="AL234" s="351"/>
      <c r="AM234" s="351"/>
      <c r="AN234" s="351"/>
      <c r="AO234" s="351"/>
      <c r="AP234" s="351"/>
      <c r="AQ234" s="351"/>
      <c r="AR234" s="351"/>
      <c r="AS234" s="354"/>
      <c r="AT234" s="351"/>
      <c r="AU234" s="351"/>
      <c r="AV234" s="351"/>
      <c r="AW234" s="351"/>
      <c r="AX234" s="351"/>
      <c r="AY234" s="351"/>
      <c r="AZ234" s="351"/>
      <c r="BA234" s="351"/>
    </row>
    <row r="235" spans="1:53" s="349" customFormat="1">
      <c r="A235" s="351"/>
      <c r="B235" s="351"/>
      <c r="C235" s="351"/>
      <c r="D235" s="351"/>
      <c r="E235" s="351"/>
      <c r="F235" s="351"/>
      <c r="G235" s="351"/>
      <c r="H235" s="351"/>
      <c r="I235" s="351"/>
      <c r="J235" s="351"/>
      <c r="K235" s="351"/>
      <c r="L235" s="351"/>
      <c r="M235" s="351"/>
      <c r="N235" s="351"/>
      <c r="O235" s="351"/>
      <c r="P235" s="373"/>
      <c r="Q235" s="351"/>
      <c r="R235" s="351"/>
      <c r="S235" s="351"/>
      <c r="T235" s="351"/>
      <c r="U235" s="351"/>
      <c r="V235" s="351"/>
      <c r="W235" s="373"/>
      <c r="X235" s="351"/>
      <c r="Y235" s="351"/>
      <c r="Z235" s="351"/>
      <c r="AA235" s="351"/>
      <c r="AB235" s="353"/>
      <c r="AC235" s="351"/>
      <c r="AD235" s="351"/>
      <c r="AE235" s="351"/>
      <c r="AF235" s="351"/>
      <c r="AG235" s="351"/>
      <c r="AH235" s="351"/>
      <c r="AI235" s="351"/>
      <c r="AJ235" s="351"/>
      <c r="AK235" s="352"/>
      <c r="AL235" s="351"/>
      <c r="AM235" s="351"/>
      <c r="AN235" s="351"/>
      <c r="AO235" s="351"/>
      <c r="AP235" s="351"/>
      <c r="AQ235" s="351"/>
      <c r="AR235" s="351"/>
      <c r="AS235" s="354"/>
      <c r="AT235" s="351"/>
      <c r="AU235" s="351"/>
      <c r="AV235" s="351"/>
      <c r="AW235" s="351"/>
      <c r="AX235" s="351"/>
      <c r="AY235" s="351"/>
      <c r="AZ235" s="351"/>
      <c r="BA235" s="351"/>
    </row>
    <row r="236" spans="1:53" s="349" customFormat="1">
      <c r="A236" s="351"/>
      <c r="B236" s="351"/>
      <c r="C236" s="351"/>
      <c r="D236" s="351"/>
      <c r="E236" s="351"/>
      <c r="F236" s="351"/>
      <c r="G236" s="351"/>
      <c r="H236" s="351"/>
      <c r="I236" s="351"/>
      <c r="J236" s="351"/>
      <c r="K236" s="351"/>
      <c r="L236" s="351"/>
      <c r="M236" s="351"/>
      <c r="N236" s="351"/>
      <c r="O236" s="351"/>
      <c r="P236" s="373"/>
      <c r="Q236" s="351"/>
      <c r="R236" s="351"/>
      <c r="S236" s="351"/>
      <c r="T236" s="351"/>
      <c r="U236" s="351"/>
      <c r="V236" s="351"/>
      <c r="W236" s="373"/>
      <c r="X236" s="351"/>
      <c r="Y236" s="351"/>
      <c r="Z236" s="351"/>
      <c r="AA236" s="351"/>
      <c r="AB236" s="353"/>
      <c r="AC236" s="351"/>
      <c r="AD236" s="351"/>
      <c r="AE236" s="351"/>
      <c r="AF236" s="351"/>
      <c r="AG236" s="351"/>
      <c r="AH236" s="351"/>
      <c r="AI236" s="351"/>
      <c r="AJ236" s="351"/>
      <c r="AK236" s="352"/>
      <c r="AL236" s="351"/>
      <c r="AM236" s="351"/>
      <c r="AN236" s="351"/>
      <c r="AO236" s="351"/>
      <c r="AP236" s="351"/>
      <c r="AQ236" s="351"/>
      <c r="AR236" s="351"/>
      <c r="AS236" s="354"/>
      <c r="AT236" s="351"/>
      <c r="AU236" s="351"/>
      <c r="AV236" s="351"/>
      <c r="AW236" s="351"/>
      <c r="AX236" s="351"/>
      <c r="AY236" s="351"/>
      <c r="AZ236" s="351"/>
      <c r="BA236" s="351"/>
    </row>
    <row r="237" spans="1:53" s="349" customFormat="1">
      <c r="A237" s="351"/>
      <c r="B237" s="351"/>
      <c r="C237" s="351"/>
      <c r="D237" s="351"/>
      <c r="E237" s="351"/>
      <c r="F237" s="351"/>
      <c r="G237" s="351"/>
      <c r="H237" s="351"/>
      <c r="I237" s="351"/>
      <c r="J237" s="351"/>
      <c r="K237" s="351"/>
      <c r="L237" s="351"/>
      <c r="M237" s="351"/>
      <c r="N237" s="351"/>
      <c r="O237" s="351"/>
      <c r="P237" s="373"/>
      <c r="Q237" s="351"/>
      <c r="R237" s="351"/>
      <c r="S237" s="351"/>
      <c r="T237" s="351"/>
      <c r="U237" s="351"/>
      <c r="V237" s="351"/>
      <c r="W237" s="373"/>
      <c r="X237" s="351"/>
      <c r="Y237" s="351"/>
      <c r="Z237" s="351"/>
      <c r="AA237" s="351"/>
      <c r="AB237" s="353"/>
      <c r="AC237" s="351"/>
      <c r="AD237" s="351"/>
      <c r="AE237" s="351"/>
      <c r="AF237" s="351"/>
      <c r="AG237" s="351"/>
      <c r="AH237" s="351"/>
      <c r="AI237" s="351"/>
      <c r="AJ237" s="351"/>
      <c r="AK237" s="352"/>
      <c r="AL237" s="351"/>
      <c r="AM237" s="351"/>
      <c r="AN237" s="351"/>
      <c r="AO237" s="351"/>
      <c r="AP237" s="351"/>
      <c r="AQ237" s="351"/>
      <c r="AR237" s="351"/>
      <c r="AS237" s="354"/>
      <c r="AT237" s="351"/>
      <c r="AU237" s="351"/>
      <c r="AV237" s="351"/>
      <c r="AW237" s="351"/>
      <c r="AX237" s="351"/>
      <c r="AY237" s="351"/>
      <c r="AZ237" s="351"/>
      <c r="BA237" s="351"/>
    </row>
    <row r="238" spans="1:53" s="349" customFormat="1">
      <c r="A238" s="351"/>
      <c r="B238" s="351"/>
      <c r="C238" s="351"/>
      <c r="D238" s="351"/>
      <c r="E238" s="351"/>
      <c r="F238" s="351"/>
      <c r="G238" s="351"/>
      <c r="H238" s="351"/>
      <c r="I238" s="351"/>
      <c r="J238" s="351"/>
      <c r="K238" s="351"/>
      <c r="L238" s="351"/>
      <c r="M238" s="351"/>
      <c r="N238" s="351"/>
      <c r="O238" s="351"/>
      <c r="P238" s="373"/>
      <c r="Q238" s="351"/>
      <c r="R238" s="351"/>
      <c r="S238" s="351"/>
      <c r="T238" s="351"/>
      <c r="U238" s="351"/>
      <c r="V238" s="351"/>
      <c r="W238" s="373"/>
      <c r="X238" s="351"/>
      <c r="Y238" s="351"/>
      <c r="Z238" s="351"/>
      <c r="AA238" s="351"/>
      <c r="AB238" s="353"/>
      <c r="AC238" s="351"/>
      <c r="AD238" s="351"/>
      <c r="AE238" s="351"/>
      <c r="AF238" s="351"/>
      <c r="AG238" s="351"/>
      <c r="AH238" s="351"/>
      <c r="AI238" s="351"/>
      <c r="AJ238" s="351"/>
      <c r="AK238" s="352"/>
      <c r="AL238" s="351"/>
      <c r="AM238" s="351"/>
      <c r="AN238" s="351"/>
      <c r="AO238" s="351"/>
      <c r="AP238" s="351"/>
      <c r="AQ238" s="351"/>
      <c r="AR238" s="351"/>
      <c r="AS238" s="354"/>
      <c r="AT238" s="351"/>
      <c r="AU238" s="351"/>
      <c r="AV238" s="351"/>
      <c r="AW238" s="351"/>
      <c r="AX238" s="351"/>
      <c r="AY238" s="351"/>
      <c r="AZ238" s="351"/>
      <c r="BA238" s="351"/>
    </row>
    <row r="239" spans="1:53" s="349" customFormat="1">
      <c r="A239" s="351"/>
      <c r="B239" s="351"/>
      <c r="C239" s="351"/>
      <c r="D239" s="351"/>
      <c r="E239" s="351"/>
      <c r="F239" s="351"/>
      <c r="G239" s="351"/>
      <c r="H239" s="351"/>
      <c r="I239" s="351"/>
      <c r="J239" s="351"/>
      <c r="K239" s="351"/>
      <c r="L239" s="351"/>
      <c r="M239" s="351"/>
      <c r="N239" s="351"/>
      <c r="O239" s="351"/>
      <c r="P239" s="373"/>
      <c r="Q239" s="351"/>
      <c r="R239" s="351"/>
      <c r="S239" s="351"/>
      <c r="T239" s="351"/>
      <c r="U239" s="351"/>
      <c r="V239" s="351"/>
      <c r="W239" s="373"/>
      <c r="X239" s="351"/>
      <c r="Y239" s="351"/>
      <c r="Z239" s="351"/>
      <c r="AA239" s="351"/>
      <c r="AB239" s="353"/>
      <c r="AC239" s="351"/>
      <c r="AD239" s="351"/>
      <c r="AE239" s="351"/>
      <c r="AF239" s="351"/>
      <c r="AG239" s="351"/>
      <c r="AH239" s="351"/>
      <c r="AI239" s="351"/>
      <c r="AJ239" s="351"/>
      <c r="AK239" s="352"/>
      <c r="AL239" s="351"/>
      <c r="AM239" s="351"/>
      <c r="AN239" s="351"/>
      <c r="AO239" s="351"/>
      <c r="AP239" s="351"/>
      <c r="AQ239" s="351"/>
      <c r="AR239" s="351"/>
      <c r="AS239" s="354"/>
      <c r="AT239" s="351"/>
      <c r="AU239" s="351"/>
      <c r="AV239" s="351"/>
      <c r="AW239" s="351"/>
      <c r="AX239" s="351"/>
      <c r="AY239" s="351"/>
      <c r="AZ239" s="351"/>
      <c r="BA239" s="351"/>
    </row>
    <row r="240" spans="1:53" s="349" customFormat="1">
      <c r="A240" s="351"/>
      <c r="B240" s="351"/>
      <c r="C240" s="351"/>
      <c r="D240" s="351"/>
      <c r="E240" s="351"/>
      <c r="F240" s="351"/>
      <c r="G240" s="351"/>
      <c r="H240" s="351"/>
      <c r="I240" s="351"/>
      <c r="J240" s="351"/>
      <c r="K240" s="351"/>
      <c r="L240" s="351"/>
      <c r="M240" s="351"/>
      <c r="N240" s="351"/>
      <c r="O240" s="351"/>
      <c r="P240" s="373"/>
      <c r="Q240" s="351"/>
      <c r="R240" s="351"/>
      <c r="S240" s="351"/>
      <c r="T240" s="351"/>
      <c r="U240" s="351"/>
      <c r="V240" s="351"/>
      <c r="W240" s="373"/>
      <c r="X240" s="351"/>
      <c r="Y240" s="351"/>
      <c r="Z240" s="351"/>
      <c r="AA240" s="351"/>
      <c r="AB240" s="353"/>
      <c r="AC240" s="351"/>
      <c r="AD240" s="351"/>
      <c r="AE240" s="351"/>
      <c r="AF240" s="351"/>
      <c r="AG240" s="351"/>
      <c r="AH240" s="351"/>
      <c r="AI240" s="351"/>
      <c r="AJ240" s="351"/>
      <c r="AK240" s="352"/>
      <c r="AL240" s="351"/>
      <c r="AM240" s="351"/>
      <c r="AN240" s="351"/>
      <c r="AO240" s="351"/>
      <c r="AP240" s="351"/>
      <c r="AQ240" s="351"/>
      <c r="AR240" s="351"/>
      <c r="AS240" s="354"/>
      <c r="AT240" s="351"/>
      <c r="AU240" s="351"/>
      <c r="AV240" s="351"/>
      <c r="AW240" s="351"/>
      <c r="AX240" s="351"/>
      <c r="AY240" s="351"/>
      <c r="AZ240" s="351"/>
      <c r="BA240" s="351"/>
    </row>
    <row r="241" spans="1:53" s="349" customFormat="1">
      <c r="A241" s="351"/>
      <c r="B241" s="351"/>
      <c r="C241" s="351"/>
      <c r="D241" s="351"/>
      <c r="E241" s="351"/>
      <c r="F241" s="351"/>
      <c r="G241" s="351"/>
      <c r="H241" s="351"/>
      <c r="I241" s="351"/>
      <c r="J241" s="351"/>
      <c r="K241" s="351"/>
      <c r="L241" s="351"/>
      <c r="M241" s="351"/>
      <c r="N241" s="351"/>
      <c r="O241" s="351"/>
      <c r="P241" s="373"/>
      <c r="Q241" s="351"/>
      <c r="R241" s="351"/>
      <c r="S241" s="351"/>
      <c r="T241" s="351"/>
      <c r="U241" s="351"/>
      <c r="V241" s="351"/>
      <c r="W241" s="373"/>
      <c r="X241" s="351"/>
      <c r="Y241" s="351"/>
      <c r="Z241" s="351"/>
      <c r="AA241" s="351"/>
      <c r="AB241" s="353"/>
      <c r="AC241" s="351"/>
      <c r="AD241" s="351"/>
      <c r="AE241" s="351"/>
      <c r="AF241" s="351"/>
      <c r="AG241" s="351"/>
      <c r="AH241" s="351"/>
      <c r="AI241" s="351"/>
      <c r="AJ241" s="351"/>
      <c r="AK241" s="352"/>
      <c r="AL241" s="351"/>
      <c r="AM241" s="351"/>
      <c r="AN241" s="351"/>
      <c r="AO241" s="351"/>
      <c r="AP241" s="351"/>
      <c r="AQ241" s="351"/>
      <c r="AR241" s="351"/>
      <c r="AS241" s="354"/>
      <c r="AT241" s="351"/>
      <c r="AU241" s="351"/>
      <c r="AV241" s="351"/>
      <c r="AW241" s="351"/>
      <c r="AX241" s="351"/>
      <c r="AY241" s="351"/>
      <c r="AZ241" s="351"/>
      <c r="BA241" s="351"/>
    </row>
    <row r="242" spans="1:53" s="349" customFormat="1">
      <c r="A242" s="351"/>
      <c r="B242" s="351"/>
      <c r="C242" s="351"/>
      <c r="D242" s="351"/>
      <c r="E242" s="351"/>
      <c r="F242" s="351"/>
      <c r="G242" s="351"/>
      <c r="H242" s="351"/>
      <c r="I242" s="351"/>
      <c r="J242" s="351"/>
      <c r="K242" s="351"/>
      <c r="L242" s="351"/>
      <c r="M242" s="351"/>
      <c r="N242" s="351"/>
      <c r="O242" s="351"/>
      <c r="P242" s="373"/>
      <c r="Q242" s="351"/>
      <c r="R242" s="351"/>
      <c r="S242" s="351"/>
      <c r="T242" s="351"/>
      <c r="U242" s="351"/>
      <c r="V242" s="351"/>
      <c r="W242" s="373"/>
      <c r="X242" s="351"/>
      <c r="Y242" s="351"/>
      <c r="Z242" s="351"/>
      <c r="AA242" s="351"/>
      <c r="AB242" s="353"/>
      <c r="AC242" s="351"/>
      <c r="AD242" s="351"/>
      <c r="AE242" s="351"/>
      <c r="AF242" s="351"/>
      <c r="AG242" s="351"/>
      <c r="AH242" s="351"/>
      <c r="AI242" s="351"/>
      <c r="AJ242" s="351"/>
      <c r="AK242" s="352"/>
      <c r="AL242" s="351"/>
      <c r="AM242" s="351"/>
      <c r="AN242" s="351"/>
      <c r="AO242" s="351"/>
      <c r="AP242" s="351"/>
      <c r="AQ242" s="351"/>
      <c r="AR242" s="351"/>
      <c r="AS242" s="354"/>
      <c r="AT242" s="351"/>
      <c r="AU242" s="351"/>
      <c r="AV242" s="351"/>
      <c r="AW242" s="351"/>
      <c r="AX242" s="351"/>
      <c r="AY242" s="351"/>
      <c r="AZ242" s="351"/>
      <c r="BA242" s="351"/>
    </row>
    <row r="243" spans="1:53" s="349" customFormat="1">
      <c r="A243" s="351"/>
      <c r="B243" s="351"/>
      <c r="C243" s="351"/>
      <c r="D243" s="351"/>
      <c r="E243" s="351"/>
      <c r="F243" s="351"/>
      <c r="G243" s="351"/>
      <c r="H243" s="351"/>
      <c r="I243" s="351"/>
      <c r="J243" s="351"/>
      <c r="K243" s="351"/>
      <c r="L243" s="351"/>
      <c r="M243" s="351"/>
      <c r="N243" s="351"/>
      <c r="O243" s="351"/>
      <c r="P243" s="373"/>
      <c r="Q243" s="351"/>
      <c r="R243" s="351"/>
      <c r="S243" s="351"/>
      <c r="T243" s="351"/>
      <c r="U243" s="351"/>
      <c r="V243" s="351"/>
      <c r="W243" s="373"/>
      <c r="X243" s="351"/>
      <c r="Y243" s="351"/>
      <c r="Z243" s="351"/>
      <c r="AA243" s="351"/>
      <c r="AB243" s="353"/>
      <c r="AC243" s="351"/>
      <c r="AD243" s="351"/>
      <c r="AE243" s="351"/>
      <c r="AF243" s="351"/>
      <c r="AG243" s="351"/>
      <c r="AH243" s="351"/>
      <c r="AI243" s="351"/>
      <c r="AJ243" s="351"/>
      <c r="AK243" s="352"/>
      <c r="AL243" s="351"/>
      <c r="AM243" s="351"/>
      <c r="AN243" s="351"/>
      <c r="AO243" s="351"/>
      <c r="AP243" s="351"/>
      <c r="AQ243" s="351"/>
      <c r="AR243" s="351"/>
      <c r="AS243" s="354"/>
      <c r="AT243" s="351"/>
      <c r="AU243" s="351"/>
      <c r="AV243" s="351"/>
      <c r="AW243" s="351"/>
      <c r="AX243" s="351"/>
      <c r="AY243" s="351"/>
      <c r="AZ243" s="351"/>
      <c r="BA243" s="351"/>
    </row>
    <row r="244" spans="1:53" s="349" customFormat="1">
      <c r="A244" s="351"/>
      <c r="B244" s="351"/>
      <c r="C244" s="351"/>
      <c r="D244" s="351"/>
      <c r="E244" s="351"/>
      <c r="F244" s="351"/>
      <c r="G244" s="351"/>
      <c r="H244" s="351"/>
      <c r="I244" s="351"/>
      <c r="J244" s="351"/>
      <c r="K244" s="351"/>
      <c r="L244" s="351"/>
      <c r="M244" s="351"/>
      <c r="N244" s="351"/>
      <c r="O244" s="351"/>
      <c r="P244" s="373"/>
      <c r="Q244" s="351"/>
      <c r="R244" s="351"/>
      <c r="S244" s="351"/>
      <c r="T244" s="351"/>
      <c r="U244" s="351"/>
      <c r="V244" s="351"/>
      <c r="W244" s="373"/>
      <c r="X244" s="351"/>
      <c r="Y244" s="351"/>
      <c r="Z244" s="351"/>
      <c r="AA244" s="351"/>
      <c r="AB244" s="353"/>
      <c r="AC244" s="351"/>
      <c r="AD244" s="351"/>
      <c r="AE244" s="351"/>
      <c r="AF244" s="351"/>
      <c r="AG244" s="351"/>
      <c r="AH244" s="351"/>
      <c r="AI244" s="351"/>
      <c r="AJ244" s="351"/>
      <c r="AK244" s="352"/>
      <c r="AL244" s="351"/>
      <c r="AM244" s="351"/>
      <c r="AN244" s="351"/>
      <c r="AO244" s="351"/>
      <c r="AP244" s="351"/>
      <c r="AQ244" s="351"/>
      <c r="AR244" s="351"/>
      <c r="AS244" s="354"/>
      <c r="AT244" s="351"/>
      <c r="AU244" s="351"/>
      <c r="AV244" s="351"/>
      <c r="AW244" s="351"/>
      <c r="AX244" s="351"/>
      <c r="AY244" s="351"/>
      <c r="AZ244" s="351"/>
      <c r="BA244" s="351"/>
    </row>
    <row r="245" spans="1:53" s="349" customFormat="1">
      <c r="A245" s="351"/>
      <c r="B245" s="351"/>
      <c r="C245" s="351"/>
      <c r="D245" s="351"/>
      <c r="E245" s="351"/>
      <c r="F245" s="351"/>
      <c r="G245" s="351"/>
      <c r="H245" s="351"/>
      <c r="I245" s="351"/>
      <c r="J245" s="351"/>
      <c r="K245" s="351"/>
      <c r="L245" s="351"/>
      <c r="M245" s="351"/>
      <c r="N245" s="351"/>
      <c r="O245" s="351"/>
      <c r="P245" s="373"/>
      <c r="Q245" s="351"/>
      <c r="R245" s="351"/>
      <c r="S245" s="351"/>
      <c r="T245" s="351"/>
      <c r="U245" s="351"/>
      <c r="V245" s="351"/>
      <c r="W245" s="373"/>
      <c r="X245" s="351"/>
      <c r="Y245" s="351"/>
      <c r="Z245" s="351"/>
      <c r="AA245" s="351"/>
      <c r="AB245" s="353"/>
      <c r="AC245" s="351"/>
      <c r="AD245" s="351"/>
      <c r="AE245" s="351"/>
      <c r="AF245" s="351"/>
      <c r="AG245" s="351"/>
      <c r="AH245" s="351"/>
      <c r="AI245" s="351"/>
      <c r="AJ245" s="351"/>
      <c r="AK245" s="352"/>
      <c r="AL245" s="351"/>
      <c r="AM245" s="351"/>
      <c r="AN245" s="351"/>
      <c r="AO245" s="351"/>
      <c r="AP245" s="351"/>
      <c r="AQ245" s="351"/>
      <c r="AR245" s="351"/>
      <c r="AS245" s="354"/>
      <c r="AT245" s="351"/>
      <c r="AU245" s="351"/>
      <c r="AV245" s="351"/>
      <c r="AW245" s="351"/>
      <c r="AX245" s="351"/>
      <c r="AY245" s="351"/>
      <c r="AZ245" s="351"/>
      <c r="BA245" s="351"/>
    </row>
    <row r="246" spans="1:53" s="349" customFormat="1">
      <c r="A246" s="351"/>
      <c r="B246" s="351"/>
      <c r="C246" s="351"/>
      <c r="D246" s="351"/>
      <c r="E246" s="351"/>
      <c r="F246" s="351"/>
      <c r="G246" s="351"/>
      <c r="H246" s="351"/>
      <c r="I246" s="351"/>
      <c r="J246" s="351"/>
      <c r="K246" s="351"/>
      <c r="L246" s="351"/>
      <c r="M246" s="351"/>
      <c r="N246" s="351"/>
      <c r="O246" s="351"/>
      <c r="P246" s="373"/>
      <c r="Q246" s="351"/>
      <c r="R246" s="351"/>
      <c r="S246" s="351"/>
      <c r="T246" s="351"/>
      <c r="U246" s="351"/>
      <c r="V246" s="351"/>
      <c r="W246" s="373"/>
      <c r="X246" s="351"/>
      <c r="Y246" s="351"/>
      <c r="Z246" s="351"/>
      <c r="AA246" s="351"/>
      <c r="AB246" s="353"/>
      <c r="AC246" s="351"/>
      <c r="AD246" s="351"/>
      <c r="AE246" s="351"/>
      <c r="AF246" s="351"/>
      <c r="AG246" s="351"/>
      <c r="AH246" s="351"/>
      <c r="AI246" s="351"/>
      <c r="AJ246" s="351"/>
      <c r="AK246" s="352"/>
      <c r="AL246" s="351"/>
      <c r="AM246" s="351"/>
      <c r="AN246" s="351"/>
      <c r="AO246" s="351"/>
      <c r="AP246" s="351"/>
      <c r="AQ246" s="351"/>
      <c r="AR246" s="351"/>
      <c r="AS246" s="354"/>
      <c r="AT246" s="351"/>
      <c r="AU246" s="351"/>
      <c r="AV246" s="351"/>
      <c r="AW246" s="351"/>
      <c r="AX246" s="351"/>
      <c r="AY246" s="351"/>
      <c r="AZ246" s="351"/>
      <c r="BA246" s="351"/>
    </row>
    <row r="247" spans="1:53" s="349" customFormat="1">
      <c r="A247" s="351"/>
      <c r="B247" s="351"/>
      <c r="C247" s="351"/>
      <c r="D247" s="351"/>
      <c r="E247" s="351"/>
      <c r="F247" s="351"/>
      <c r="G247" s="351"/>
      <c r="H247" s="351"/>
      <c r="I247" s="351"/>
      <c r="J247" s="351"/>
      <c r="K247" s="351"/>
      <c r="L247" s="351"/>
      <c r="M247" s="351"/>
      <c r="N247" s="351"/>
      <c r="O247" s="351"/>
      <c r="P247" s="373"/>
      <c r="Q247" s="351"/>
      <c r="R247" s="351"/>
      <c r="S247" s="351"/>
      <c r="T247" s="351"/>
      <c r="U247" s="351"/>
      <c r="V247" s="351"/>
      <c r="W247" s="373"/>
      <c r="X247" s="351"/>
      <c r="Y247" s="351"/>
      <c r="Z247" s="351"/>
      <c r="AA247" s="351"/>
      <c r="AB247" s="353"/>
      <c r="AC247" s="351"/>
      <c r="AD247" s="351"/>
      <c r="AE247" s="351"/>
      <c r="AF247" s="351"/>
      <c r="AG247" s="351"/>
      <c r="AH247" s="351"/>
      <c r="AI247" s="351"/>
      <c r="AJ247" s="351"/>
      <c r="AK247" s="352"/>
      <c r="AL247" s="351"/>
      <c r="AM247" s="351"/>
      <c r="AN247" s="351"/>
      <c r="AO247" s="351"/>
      <c r="AP247" s="351"/>
      <c r="AQ247" s="351"/>
      <c r="AR247" s="351"/>
      <c r="AS247" s="354"/>
      <c r="AT247" s="351"/>
      <c r="AU247" s="351"/>
      <c r="AV247" s="351"/>
      <c r="AW247" s="351"/>
      <c r="AX247" s="351"/>
      <c r="AY247" s="351"/>
      <c r="AZ247" s="351"/>
      <c r="BA247" s="351"/>
    </row>
    <row r="248" spans="1:53" s="349" customFormat="1">
      <c r="A248" s="351"/>
      <c r="B248" s="351"/>
      <c r="C248" s="351"/>
      <c r="D248" s="351"/>
      <c r="E248" s="351"/>
      <c r="F248" s="351"/>
      <c r="G248" s="351"/>
      <c r="H248" s="351"/>
      <c r="I248" s="351"/>
      <c r="J248" s="351"/>
      <c r="K248" s="351"/>
      <c r="L248" s="351"/>
      <c r="M248" s="351"/>
      <c r="N248" s="351"/>
      <c r="O248" s="351"/>
      <c r="P248" s="373"/>
      <c r="Q248" s="351"/>
      <c r="R248" s="351"/>
      <c r="S248" s="351"/>
      <c r="T248" s="351"/>
      <c r="U248" s="351"/>
      <c r="V248" s="351"/>
      <c r="W248" s="373"/>
      <c r="X248" s="351"/>
      <c r="Y248" s="351"/>
      <c r="Z248" s="351"/>
      <c r="AA248" s="351"/>
      <c r="AB248" s="353"/>
      <c r="AC248" s="351"/>
      <c r="AD248" s="351"/>
      <c r="AE248" s="351"/>
      <c r="AF248" s="351"/>
      <c r="AG248" s="351"/>
      <c r="AH248" s="351"/>
      <c r="AI248" s="351"/>
      <c r="AJ248" s="351"/>
      <c r="AK248" s="352"/>
      <c r="AL248" s="351"/>
      <c r="AM248" s="351"/>
      <c r="AN248" s="351"/>
      <c r="AO248" s="351"/>
      <c r="AP248" s="351"/>
      <c r="AQ248" s="351"/>
      <c r="AR248" s="351"/>
      <c r="AS248" s="354"/>
      <c r="AT248" s="351"/>
      <c r="AU248" s="351"/>
      <c r="AV248" s="351"/>
      <c r="AW248" s="351"/>
      <c r="AX248" s="351"/>
      <c r="AY248" s="351"/>
      <c r="AZ248" s="351"/>
      <c r="BA248" s="351"/>
    </row>
    <row r="249" spans="1:53" s="349" customFormat="1">
      <c r="A249" s="351"/>
      <c r="B249" s="351"/>
      <c r="C249" s="351"/>
      <c r="D249" s="351"/>
      <c r="E249" s="351"/>
      <c r="F249" s="351"/>
      <c r="G249" s="351"/>
      <c r="H249" s="351"/>
      <c r="I249" s="351"/>
      <c r="J249" s="351"/>
      <c r="K249" s="351"/>
      <c r="L249" s="351"/>
      <c r="M249" s="351"/>
      <c r="N249" s="351"/>
      <c r="O249" s="351"/>
      <c r="P249" s="373"/>
      <c r="Q249" s="351"/>
      <c r="R249" s="351"/>
      <c r="S249" s="351"/>
      <c r="T249" s="351"/>
      <c r="U249" s="351"/>
      <c r="V249" s="351"/>
      <c r="W249" s="373"/>
      <c r="X249" s="351"/>
      <c r="Y249" s="351"/>
      <c r="Z249" s="351"/>
      <c r="AA249" s="351"/>
      <c r="AB249" s="353"/>
      <c r="AC249" s="351"/>
      <c r="AD249" s="351"/>
      <c r="AE249" s="351"/>
      <c r="AF249" s="351"/>
      <c r="AG249" s="351"/>
      <c r="AH249" s="351"/>
      <c r="AI249" s="351"/>
      <c r="AJ249" s="351"/>
      <c r="AK249" s="352"/>
      <c r="AL249" s="351"/>
      <c r="AM249" s="351"/>
      <c r="AN249" s="351"/>
      <c r="AO249" s="351"/>
      <c r="AP249" s="351"/>
      <c r="AQ249" s="351"/>
      <c r="AR249" s="351"/>
      <c r="AS249" s="354"/>
      <c r="AT249" s="351"/>
      <c r="AU249" s="351"/>
      <c r="AV249" s="351"/>
      <c r="AW249" s="351"/>
      <c r="AX249" s="351"/>
      <c r="AY249" s="351"/>
      <c r="AZ249" s="351"/>
      <c r="BA249" s="351"/>
    </row>
    <row r="250" spans="1:53" s="349" customFormat="1">
      <c r="A250" s="351"/>
      <c r="B250" s="351"/>
      <c r="C250" s="351"/>
      <c r="D250" s="351"/>
      <c r="E250" s="351"/>
      <c r="F250" s="351"/>
      <c r="G250" s="351"/>
      <c r="H250" s="351"/>
      <c r="I250" s="351"/>
      <c r="J250" s="351"/>
      <c r="K250" s="351"/>
      <c r="L250" s="351"/>
      <c r="M250" s="351"/>
      <c r="N250" s="351"/>
      <c r="O250" s="351"/>
      <c r="P250" s="373"/>
      <c r="Q250" s="351"/>
      <c r="R250" s="351"/>
      <c r="S250" s="351"/>
      <c r="T250" s="351"/>
      <c r="U250" s="351"/>
      <c r="V250" s="351"/>
      <c r="W250" s="373"/>
      <c r="X250" s="351"/>
      <c r="Y250" s="351"/>
      <c r="Z250" s="351"/>
      <c r="AA250" s="351"/>
      <c r="AB250" s="353"/>
      <c r="AC250" s="351"/>
      <c r="AD250" s="351"/>
      <c r="AE250" s="351"/>
      <c r="AF250" s="351"/>
      <c r="AG250" s="351"/>
      <c r="AH250" s="351"/>
      <c r="AI250" s="351"/>
      <c r="AJ250" s="351"/>
      <c r="AK250" s="352"/>
      <c r="AL250" s="351"/>
      <c r="AM250" s="351"/>
      <c r="AN250" s="351"/>
      <c r="AO250" s="351"/>
      <c r="AP250" s="351"/>
      <c r="AQ250" s="351"/>
      <c r="AR250" s="351"/>
      <c r="AS250" s="354"/>
      <c r="AT250" s="351"/>
      <c r="AU250" s="351"/>
      <c r="AV250" s="351"/>
      <c r="AW250" s="351"/>
      <c r="AX250" s="351"/>
      <c r="AY250" s="351"/>
      <c r="AZ250" s="351"/>
      <c r="BA250" s="351"/>
    </row>
    <row r="251" spans="1:53" s="349" customFormat="1">
      <c r="A251" s="351"/>
      <c r="B251" s="351"/>
      <c r="C251" s="351"/>
      <c r="D251" s="351"/>
      <c r="E251" s="351"/>
      <c r="F251" s="351"/>
      <c r="G251" s="351"/>
      <c r="H251" s="351"/>
      <c r="I251" s="351"/>
      <c r="J251" s="351"/>
      <c r="K251" s="351"/>
      <c r="L251" s="351"/>
      <c r="M251" s="351"/>
      <c r="N251" s="351"/>
      <c r="O251" s="351"/>
      <c r="P251" s="373"/>
      <c r="Q251" s="351"/>
      <c r="R251" s="351"/>
      <c r="S251" s="351"/>
      <c r="T251" s="351"/>
      <c r="U251" s="351"/>
      <c r="V251" s="351"/>
      <c r="W251" s="373"/>
      <c r="X251" s="351"/>
      <c r="Y251" s="351"/>
      <c r="Z251" s="351"/>
      <c r="AA251" s="351"/>
      <c r="AB251" s="353"/>
      <c r="AC251" s="351"/>
      <c r="AD251" s="351"/>
      <c r="AE251" s="351"/>
      <c r="AF251" s="351"/>
      <c r="AG251" s="351"/>
      <c r="AH251" s="351"/>
      <c r="AI251" s="351"/>
      <c r="AJ251" s="351"/>
      <c r="AK251" s="352"/>
      <c r="AL251" s="351"/>
      <c r="AM251" s="351"/>
      <c r="AN251" s="351"/>
      <c r="AO251" s="351"/>
      <c r="AP251" s="351"/>
      <c r="AQ251" s="351"/>
      <c r="AR251" s="351"/>
      <c r="AS251" s="354"/>
      <c r="AT251" s="351"/>
      <c r="AU251" s="351"/>
      <c r="AV251" s="351"/>
      <c r="AW251" s="351"/>
      <c r="AX251" s="351"/>
      <c r="AY251" s="351"/>
      <c r="AZ251" s="351"/>
      <c r="BA251" s="351"/>
    </row>
    <row r="252" spans="1:53" s="349" customFormat="1">
      <c r="A252" s="351"/>
      <c r="B252" s="351"/>
      <c r="C252" s="351"/>
      <c r="D252" s="351"/>
      <c r="E252" s="351"/>
      <c r="F252" s="351"/>
      <c r="G252" s="351"/>
      <c r="H252" s="351"/>
      <c r="I252" s="351"/>
      <c r="J252" s="351"/>
      <c r="K252" s="351"/>
      <c r="L252" s="351"/>
      <c r="M252" s="351"/>
      <c r="N252" s="351"/>
      <c r="O252" s="351"/>
      <c r="P252" s="373"/>
      <c r="Q252" s="351"/>
      <c r="R252" s="351"/>
      <c r="S252" s="351"/>
      <c r="T252" s="351"/>
      <c r="U252" s="351"/>
      <c r="V252" s="351"/>
      <c r="W252" s="373"/>
      <c r="X252" s="351"/>
      <c r="Y252" s="351"/>
      <c r="Z252" s="351"/>
      <c r="AA252" s="351"/>
      <c r="AB252" s="353"/>
      <c r="AC252" s="351"/>
      <c r="AD252" s="351"/>
      <c r="AE252" s="351"/>
      <c r="AF252" s="351"/>
      <c r="AG252" s="351"/>
      <c r="AH252" s="351"/>
      <c r="AI252" s="351"/>
      <c r="AJ252" s="351"/>
      <c r="AK252" s="352"/>
      <c r="AL252" s="351"/>
      <c r="AM252" s="351"/>
      <c r="AN252" s="351"/>
      <c r="AO252" s="351"/>
      <c r="AP252" s="351"/>
      <c r="AQ252" s="351"/>
      <c r="AR252" s="351"/>
      <c r="AS252" s="354"/>
      <c r="AT252" s="351"/>
      <c r="AU252" s="351"/>
      <c r="AV252" s="351"/>
      <c r="AW252" s="351"/>
      <c r="AX252" s="351"/>
      <c r="AY252" s="351"/>
      <c r="AZ252" s="351"/>
      <c r="BA252" s="351"/>
    </row>
    <row r="253" spans="1:53" s="349" customFormat="1">
      <c r="A253" s="351"/>
      <c r="B253" s="351"/>
      <c r="C253" s="351"/>
      <c r="D253" s="351"/>
      <c r="E253" s="351"/>
      <c r="F253" s="351"/>
      <c r="G253" s="351"/>
      <c r="H253" s="351"/>
      <c r="I253" s="351"/>
      <c r="J253" s="351"/>
      <c r="K253" s="351"/>
      <c r="L253" s="351"/>
      <c r="M253" s="351"/>
      <c r="N253" s="351"/>
      <c r="O253" s="351"/>
      <c r="P253" s="373"/>
      <c r="Q253" s="351"/>
      <c r="R253" s="351"/>
      <c r="S253" s="351"/>
      <c r="T253" s="351"/>
      <c r="U253" s="351"/>
      <c r="V253" s="351"/>
      <c r="W253" s="373"/>
      <c r="X253" s="351"/>
      <c r="Y253" s="351"/>
      <c r="Z253" s="351"/>
      <c r="AA253" s="351"/>
      <c r="AB253" s="353"/>
      <c r="AC253" s="351"/>
      <c r="AD253" s="351"/>
      <c r="AE253" s="351"/>
      <c r="AF253" s="351"/>
      <c r="AG253" s="351"/>
      <c r="AH253" s="351"/>
      <c r="AI253" s="351"/>
      <c r="AJ253" s="351"/>
      <c r="AK253" s="352"/>
      <c r="AL253" s="351"/>
      <c r="AM253" s="351"/>
      <c r="AN253" s="351"/>
      <c r="AO253" s="351"/>
      <c r="AP253" s="351"/>
      <c r="AQ253" s="351"/>
      <c r="AR253" s="351"/>
      <c r="AS253" s="354"/>
      <c r="AT253" s="351"/>
      <c r="AU253" s="351"/>
      <c r="AV253" s="351"/>
      <c r="AW253" s="351"/>
      <c r="AX253" s="351"/>
      <c r="AY253" s="351"/>
      <c r="AZ253" s="351"/>
      <c r="BA253" s="351"/>
    </row>
    <row r="254" spans="1:53" s="349" customFormat="1">
      <c r="A254" s="351"/>
      <c r="B254" s="351"/>
      <c r="C254" s="351"/>
      <c r="D254" s="351"/>
      <c r="E254" s="351"/>
      <c r="F254" s="351"/>
      <c r="G254" s="351"/>
      <c r="H254" s="351"/>
      <c r="I254" s="351"/>
      <c r="J254" s="351"/>
      <c r="K254" s="351"/>
      <c r="L254" s="351"/>
      <c r="M254" s="351"/>
      <c r="N254" s="351"/>
      <c r="O254" s="351"/>
      <c r="P254" s="373"/>
      <c r="Q254" s="351"/>
      <c r="R254" s="351"/>
      <c r="S254" s="351"/>
      <c r="T254" s="351"/>
      <c r="U254" s="351"/>
      <c r="V254" s="351"/>
      <c r="W254" s="373"/>
      <c r="X254" s="351"/>
      <c r="Y254" s="351"/>
      <c r="Z254" s="351"/>
      <c r="AA254" s="351"/>
      <c r="AB254" s="353"/>
      <c r="AC254" s="351"/>
      <c r="AD254" s="351"/>
      <c r="AE254" s="351"/>
      <c r="AF254" s="351"/>
      <c r="AG254" s="351"/>
      <c r="AH254" s="351"/>
      <c r="AI254" s="351"/>
      <c r="AJ254" s="351"/>
      <c r="AK254" s="352"/>
      <c r="AL254" s="351"/>
      <c r="AM254" s="351"/>
      <c r="AN254" s="351"/>
      <c r="AO254" s="351"/>
      <c r="AP254" s="351"/>
      <c r="AQ254" s="351"/>
      <c r="AR254" s="351"/>
      <c r="AS254" s="354"/>
      <c r="AT254" s="351"/>
      <c r="AU254" s="351"/>
      <c r="AV254" s="351"/>
      <c r="AW254" s="351"/>
      <c r="AX254" s="351"/>
      <c r="AY254" s="351"/>
      <c r="AZ254" s="351"/>
      <c r="BA254" s="351"/>
    </row>
    <row r="255" spans="1:53" s="349" customFormat="1">
      <c r="A255" s="351"/>
      <c r="B255" s="351"/>
      <c r="C255" s="351"/>
      <c r="D255" s="351"/>
      <c r="E255" s="351"/>
      <c r="F255" s="351"/>
      <c r="G255" s="351"/>
      <c r="H255" s="351"/>
      <c r="I255" s="351"/>
      <c r="J255" s="351"/>
      <c r="K255" s="351"/>
      <c r="L255" s="351"/>
      <c r="M255" s="351"/>
      <c r="N255" s="351"/>
      <c r="O255" s="351"/>
      <c r="P255" s="373"/>
      <c r="Q255" s="351"/>
      <c r="R255" s="351"/>
      <c r="S255" s="351"/>
      <c r="T255" s="351"/>
      <c r="U255" s="351"/>
      <c r="V255" s="351"/>
      <c r="W255" s="373"/>
      <c r="X255" s="351"/>
      <c r="Y255" s="351"/>
      <c r="Z255" s="351"/>
      <c r="AA255" s="351"/>
      <c r="AB255" s="353"/>
      <c r="AC255" s="351"/>
      <c r="AD255" s="351"/>
      <c r="AE255" s="351"/>
      <c r="AF255" s="351"/>
      <c r="AG255" s="351"/>
      <c r="AH255" s="351"/>
      <c r="AI255" s="351"/>
      <c r="AJ255" s="351"/>
      <c r="AK255" s="352"/>
      <c r="AL255" s="351"/>
      <c r="AM255" s="351"/>
      <c r="AN255" s="351"/>
      <c r="AO255" s="351"/>
      <c r="AP255" s="351"/>
      <c r="AQ255" s="351"/>
      <c r="AR255" s="351"/>
      <c r="AS255" s="354"/>
      <c r="AT255" s="351"/>
      <c r="AU255" s="351"/>
      <c r="AV255" s="351"/>
      <c r="AW255" s="351"/>
      <c r="AX255" s="351"/>
      <c r="AY255" s="351"/>
      <c r="AZ255" s="351"/>
      <c r="BA255" s="351"/>
    </row>
    <row r="256" spans="1:53" s="349" customFormat="1">
      <c r="A256" s="351"/>
      <c r="B256" s="351"/>
      <c r="C256" s="351"/>
      <c r="D256" s="351"/>
      <c r="E256" s="351"/>
      <c r="F256" s="351"/>
      <c r="G256" s="351"/>
      <c r="H256" s="351"/>
      <c r="I256" s="351"/>
      <c r="J256" s="351"/>
      <c r="K256" s="351"/>
      <c r="L256" s="351"/>
      <c r="M256" s="351"/>
      <c r="N256" s="351"/>
      <c r="O256" s="351"/>
      <c r="P256" s="373"/>
      <c r="Q256" s="351"/>
      <c r="R256" s="351"/>
      <c r="S256" s="351"/>
      <c r="T256" s="351"/>
      <c r="U256" s="351"/>
      <c r="V256" s="351"/>
      <c r="W256" s="373"/>
      <c r="X256" s="351"/>
      <c r="Y256" s="351"/>
      <c r="Z256" s="351"/>
      <c r="AA256" s="351"/>
      <c r="AB256" s="353"/>
      <c r="AC256" s="351"/>
      <c r="AD256" s="351"/>
      <c r="AE256" s="351"/>
      <c r="AF256" s="351"/>
      <c r="AG256" s="351"/>
      <c r="AH256" s="351"/>
      <c r="AI256" s="351"/>
      <c r="AJ256" s="351"/>
      <c r="AK256" s="352"/>
      <c r="AL256" s="351"/>
      <c r="AM256" s="351"/>
      <c r="AN256" s="351"/>
      <c r="AO256" s="351"/>
      <c r="AP256" s="351"/>
      <c r="AQ256" s="351"/>
      <c r="AR256" s="351"/>
      <c r="AS256" s="354"/>
      <c r="AT256" s="351"/>
      <c r="AU256" s="351"/>
      <c r="AV256" s="351"/>
      <c r="AW256" s="351"/>
      <c r="AX256" s="351"/>
      <c r="AY256" s="351"/>
      <c r="AZ256" s="351"/>
      <c r="BA256" s="351"/>
    </row>
    <row r="257" spans="1:53" s="349" customFormat="1">
      <c r="A257" s="351"/>
      <c r="B257" s="351"/>
      <c r="C257" s="351"/>
      <c r="D257" s="351"/>
      <c r="E257" s="351"/>
      <c r="F257" s="351"/>
      <c r="G257" s="351"/>
      <c r="H257" s="351"/>
      <c r="I257" s="351"/>
      <c r="J257" s="351"/>
      <c r="K257" s="351"/>
      <c r="L257" s="351"/>
      <c r="M257" s="351"/>
      <c r="N257" s="351"/>
      <c r="O257" s="351"/>
      <c r="P257" s="373"/>
      <c r="Q257" s="351"/>
      <c r="R257" s="351"/>
      <c r="S257" s="351"/>
      <c r="T257" s="351"/>
      <c r="U257" s="351"/>
      <c r="V257" s="351"/>
      <c r="W257" s="373"/>
      <c r="X257" s="351"/>
      <c r="Y257" s="351"/>
      <c r="Z257" s="351"/>
      <c r="AA257" s="351"/>
      <c r="AB257" s="353"/>
      <c r="AC257" s="351"/>
      <c r="AD257" s="351"/>
      <c r="AE257" s="351"/>
      <c r="AF257" s="351"/>
      <c r="AG257" s="351"/>
      <c r="AH257" s="351"/>
      <c r="AI257" s="351"/>
      <c r="AJ257" s="351"/>
      <c r="AK257" s="352"/>
      <c r="AL257" s="351"/>
      <c r="AM257" s="351"/>
      <c r="AN257" s="351"/>
      <c r="AO257" s="351"/>
      <c r="AP257" s="351"/>
      <c r="AQ257" s="351"/>
      <c r="AR257" s="351"/>
      <c r="AS257" s="354"/>
      <c r="AT257" s="351"/>
      <c r="AU257" s="351"/>
      <c r="AV257" s="351"/>
      <c r="AW257" s="351"/>
      <c r="AX257" s="351"/>
      <c r="AY257" s="351"/>
      <c r="AZ257" s="351"/>
      <c r="BA257" s="351"/>
    </row>
    <row r="258" spans="1:53" s="349" customFormat="1">
      <c r="A258" s="351"/>
      <c r="B258" s="351"/>
      <c r="C258" s="351"/>
      <c r="D258" s="351"/>
      <c r="E258" s="351"/>
      <c r="F258" s="351"/>
      <c r="G258" s="351"/>
      <c r="H258" s="351"/>
      <c r="I258" s="351"/>
      <c r="J258" s="351"/>
      <c r="K258" s="351"/>
      <c r="L258" s="351"/>
      <c r="M258" s="351"/>
      <c r="N258" s="351"/>
      <c r="O258" s="351"/>
      <c r="P258" s="373"/>
      <c r="Q258" s="351"/>
      <c r="R258" s="351"/>
      <c r="S258" s="351"/>
      <c r="T258" s="351"/>
      <c r="U258" s="351"/>
      <c r="V258" s="351"/>
      <c r="W258" s="373"/>
      <c r="X258" s="351"/>
      <c r="Y258" s="351"/>
      <c r="Z258" s="351"/>
      <c r="AA258" s="351"/>
      <c r="AB258" s="353"/>
      <c r="AC258" s="351"/>
      <c r="AD258" s="351"/>
      <c r="AE258" s="351"/>
      <c r="AF258" s="351"/>
      <c r="AG258" s="351"/>
      <c r="AH258" s="351"/>
      <c r="AI258" s="351"/>
      <c r="AJ258" s="351"/>
      <c r="AK258" s="352"/>
      <c r="AL258" s="351"/>
      <c r="AM258" s="351"/>
      <c r="AN258" s="351"/>
      <c r="AO258" s="351"/>
      <c r="AP258" s="351"/>
      <c r="AQ258" s="351"/>
      <c r="AR258" s="351"/>
      <c r="AS258" s="354"/>
      <c r="AT258" s="351"/>
      <c r="AU258" s="351"/>
      <c r="AV258" s="351"/>
      <c r="AW258" s="351"/>
      <c r="AX258" s="351"/>
      <c r="AY258" s="351"/>
      <c r="AZ258" s="351"/>
      <c r="BA258" s="351"/>
    </row>
    <row r="259" spans="1:53" s="349" customFormat="1">
      <c r="A259" s="351"/>
      <c r="B259" s="351"/>
      <c r="C259" s="351"/>
      <c r="D259" s="351"/>
      <c r="E259" s="351"/>
      <c r="F259" s="351"/>
      <c r="G259" s="351"/>
      <c r="H259" s="351"/>
      <c r="I259" s="351"/>
      <c r="J259" s="351"/>
      <c r="K259" s="351"/>
      <c r="L259" s="351"/>
      <c r="M259" s="351"/>
      <c r="N259" s="351"/>
      <c r="O259" s="351"/>
      <c r="P259" s="373"/>
      <c r="Q259" s="351"/>
      <c r="R259" s="351"/>
      <c r="S259" s="351"/>
      <c r="T259" s="351"/>
      <c r="U259" s="351"/>
      <c r="V259" s="351"/>
      <c r="W259" s="373"/>
      <c r="X259" s="351"/>
      <c r="Y259" s="351"/>
      <c r="Z259" s="351"/>
      <c r="AA259" s="351"/>
      <c r="AB259" s="353"/>
      <c r="AC259" s="351"/>
      <c r="AD259" s="351"/>
      <c r="AE259" s="351"/>
      <c r="AF259" s="351"/>
      <c r="AG259" s="351"/>
      <c r="AH259" s="351"/>
      <c r="AI259" s="351"/>
      <c r="AJ259" s="351"/>
      <c r="AK259" s="352"/>
      <c r="AL259" s="351"/>
      <c r="AM259" s="351"/>
      <c r="AN259" s="351"/>
      <c r="AO259" s="351"/>
      <c r="AP259" s="351"/>
      <c r="AQ259" s="351"/>
      <c r="AR259" s="351"/>
      <c r="AS259" s="354"/>
      <c r="AT259" s="351"/>
      <c r="AU259" s="351"/>
      <c r="AV259" s="351"/>
      <c r="AW259" s="351"/>
      <c r="AX259" s="351"/>
      <c r="AY259" s="351"/>
      <c r="AZ259" s="351"/>
      <c r="BA259" s="351"/>
    </row>
    <row r="260" spans="1:53" s="349" customFormat="1">
      <c r="A260" s="351"/>
      <c r="B260" s="351"/>
      <c r="C260" s="351"/>
      <c r="D260" s="351"/>
      <c r="E260" s="351"/>
      <c r="F260" s="351"/>
      <c r="G260" s="351"/>
      <c r="H260" s="351"/>
      <c r="I260" s="351"/>
      <c r="J260" s="351"/>
      <c r="K260" s="351"/>
      <c r="L260" s="351"/>
      <c r="M260" s="351"/>
      <c r="N260" s="351"/>
      <c r="O260" s="351"/>
      <c r="P260" s="373"/>
      <c r="Q260" s="351"/>
      <c r="R260" s="351"/>
      <c r="S260" s="351"/>
      <c r="T260" s="351"/>
      <c r="U260" s="351"/>
      <c r="V260" s="351"/>
      <c r="W260" s="373"/>
      <c r="X260" s="351"/>
      <c r="Y260" s="351"/>
      <c r="Z260" s="351"/>
      <c r="AA260" s="351"/>
      <c r="AB260" s="353"/>
      <c r="AC260" s="351"/>
      <c r="AD260" s="351"/>
      <c r="AE260" s="351"/>
      <c r="AF260" s="351"/>
      <c r="AG260" s="351"/>
      <c r="AH260" s="351"/>
      <c r="AI260" s="351"/>
      <c r="AJ260" s="351"/>
      <c r="AK260" s="352"/>
      <c r="AL260" s="351"/>
      <c r="AM260" s="351"/>
      <c r="AN260" s="351"/>
      <c r="AO260" s="351"/>
      <c r="AP260" s="351"/>
      <c r="AQ260" s="351"/>
      <c r="AR260" s="351"/>
      <c r="AS260" s="354"/>
      <c r="AT260" s="351"/>
      <c r="AU260" s="351"/>
      <c r="AV260" s="351"/>
      <c r="AW260" s="351"/>
      <c r="AX260" s="351"/>
      <c r="AY260" s="351"/>
      <c r="AZ260" s="351"/>
      <c r="BA260" s="351"/>
    </row>
    <row r="261" spans="1:53" s="349" customFormat="1">
      <c r="A261" s="351"/>
      <c r="B261" s="351"/>
      <c r="C261" s="351"/>
      <c r="D261" s="351"/>
      <c r="E261" s="351"/>
      <c r="F261" s="351"/>
      <c r="G261" s="351"/>
      <c r="H261" s="351"/>
      <c r="I261" s="351"/>
      <c r="J261" s="351"/>
      <c r="K261" s="351"/>
      <c r="L261" s="351"/>
      <c r="M261" s="351"/>
      <c r="N261" s="351"/>
      <c r="O261" s="351"/>
      <c r="P261" s="373"/>
      <c r="Q261" s="351"/>
      <c r="R261" s="351"/>
      <c r="S261" s="351"/>
      <c r="T261" s="351"/>
      <c r="U261" s="351"/>
      <c r="V261" s="351"/>
      <c r="W261" s="373"/>
      <c r="X261" s="351"/>
      <c r="Y261" s="351"/>
      <c r="Z261" s="351"/>
      <c r="AA261" s="351"/>
      <c r="AB261" s="353"/>
      <c r="AC261" s="351"/>
      <c r="AD261" s="351"/>
      <c r="AE261" s="351"/>
      <c r="AF261" s="351"/>
      <c r="AG261" s="351"/>
      <c r="AH261" s="351"/>
      <c r="AI261" s="351"/>
      <c r="AJ261" s="351"/>
      <c r="AK261" s="352"/>
      <c r="AL261" s="351"/>
      <c r="AM261" s="351"/>
      <c r="AN261" s="351"/>
      <c r="AO261" s="351"/>
      <c r="AP261" s="351"/>
      <c r="AQ261" s="351"/>
      <c r="AR261" s="351"/>
      <c r="AS261" s="354"/>
      <c r="AT261" s="351"/>
      <c r="AU261" s="351"/>
      <c r="AV261" s="351"/>
      <c r="AW261" s="351"/>
      <c r="AX261" s="351"/>
      <c r="AY261" s="351"/>
      <c r="AZ261" s="351"/>
      <c r="BA261" s="351"/>
    </row>
    <row r="262" spans="1:53" s="349" customFormat="1">
      <c r="A262" s="351"/>
      <c r="B262" s="351"/>
      <c r="C262" s="351"/>
      <c r="D262" s="351"/>
      <c r="E262" s="351"/>
      <c r="F262" s="351"/>
      <c r="G262" s="351"/>
      <c r="H262" s="351"/>
      <c r="I262" s="351"/>
      <c r="J262" s="351"/>
      <c r="K262" s="351"/>
      <c r="L262" s="351"/>
      <c r="M262" s="351"/>
      <c r="N262" s="351"/>
      <c r="O262" s="351"/>
      <c r="P262" s="373"/>
      <c r="Q262" s="351"/>
      <c r="R262" s="351"/>
      <c r="S262" s="351"/>
      <c r="T262" s="351"/>
      <c r="U262" s="351"/>
      <c r="V262" s="351"/>
      <c r="W262" s="373"/>
      <c r="X262" s="351"/>
      <c r="Y262" s="351"/>
      <c r="Z262" s="351"/>
      <c r="AA262" s="351"/>
      <c r="AB262" s="353"/>
      <c r="AC262" s="351"/>
      <c r="AD262" s="351"/>
      <c r="AE262" s="351"/>
      <c r="AF262" s="351"/>
      <c r="AG262" s="351"/>
      <c r="AH262" s="351"/>
      <c r="AI262" s="351"/>
      <c r="AJ262" s="351"/>
      <c r="AK262" s="352"/>
      <c r="AL262" s="351"/>
      <c r="AM262" s="351"/>
      <c r="AN262" s="351"/>
      <c r="AO262" s="351"/>
      <c r="AP262" s="351"/>
      <c r="AQ262" s="351"/>
      <c r="AR262" s="351"/>
      <c r="AS262" s="354"/>
      <c r="AT262" s="351"/>
      <c r="AU262" s="351"/>
      <c r="AV262" s="351"/>
      <c r="AW262" s="351"/>
      <c r="AX262" s="351"/>
      <c r="AY262" s="351"/>
      <c r="AZ262" s="351"/>
      <c r="BA262" s="351"/>
    </row>
    <row r="263" spans="1:53" s="349" customFormat="1">
      <c r="A263" s="351"/>
      <c r="B263" s="351"/>
      <c r="C263" s="351"/>
      <c r="D263" s="351"/>
      <c r="E263" s="351"/>
      <c r="F263" s="351"/>
      <c r="G263" s="351"/>
      <c r="H263" s="351"/>
      <c r="I263" s="351"/>
      <c r="J263" s="351"/>
      <c r="K263" s="351"/>
      <c r="L263" s="351"/>
      <c r="M263" s="351"/>
      <c r="N263" s="351"/>
      <c r="O263" s="351"/>
      <c r="P263" s="373"/>
      <c r="Q263" s="351"/>
      <c r="R263" s="351"/>
      <c r="S263" s="351"/>
      <c r="T263" s="351"/>
      <c r="U263" s="351"/>
      <c r="V263" s="351"/>
      <c r="W263" s="373"/>
      <c r="X263" s="351"/>
      <c r="Y263" s="351"/>
      <c r="Z263" s="351"/>
      <c r="AA263" s="351"/>
      <c r="AB263" s="353"/>
      <c r="AC263" s="351"/>
      <c r="AD263" s="351"/>
      <c r="AE263" s="351"/>
      <c r="AF263" s="351"/>
      <c r="AG263" s="351"/>
      <c r="AH263" s="351"/>
      <c r="AI263" s="351"/>
      <c r="AJ263" s="351"/>
      <c r="AK263" s="352"/>
      <c r="AL263" s="351"/>
      <c r="AM263" s="351"/>
      <c r="AN263" s="351"/>
      <c r="AO263" s="351"/>
      <c r="AP263" s="351"/>
      <c r="AQ263" s="351"/>
      <c r="AR263" s="351"/>
      <c r="AS263" s="354"/>
      <c r="AT263" s="351"/>
      <c r="AU263" s="351"/>
      <c r="AV263" s="351"/>
      <c r="AW263" s="351"/>
      <c r="AX263" s="351"/>
      <c r="AY263" s="351"/>
      <c r="AZ263" s="351"/>
      <c r="BA263" s="351"/>
    </row>
    <row r="264" spans="1:53" s="349" customFormat="1">
      <c r="A264" s="351"/>
      <c r="B264" s="351"/>
      <c r="C264" s="351"/>
      <c r="D264" s="351"/>
      <c r="E264" s="351"/>
      <c r="F264" s="351"/>
      <c r="G264" s="351"/>
      <c r="H264" s="351"/>
      <c r="I264" s="351"/>
      <c r="J264" s="351"/>
      <c r="K264" s="351"/>
      <c r="L264" s="351"/>
      <c r="M264" s="351"/>
      <c r="N264" s="351"/>
      <c r="O264" s="351"/>
      <c r="P264" s="373"/>
      <c r="Q264" s="351"/>
      <c r="R264" s="351"/>
      <c r="S264" s="351"/>
      <c r="T264" s="351"/>
      <c r="U264" s="351"/>
      <c r="V264" s="351"/>
      <c r="W264" s="373"/>
      <c r="X264" s="351"/>
      <c r="Y264" s="351"/>
      <c r="Z264" s="351"/>
      <c r="AA264" s="351"/>
      <c r="AB264" s="353"/>
      <c r="AC264" s="351"/>
      <c r="AD264" s="351"/>
      <c r="AE264" s="351"/>
      <c r="AF264" s="351"/>
      <c r="AG264" s="351"/>
      <c r="AH264" s="351"/>
      <c r="AI264" s="351"/>
      <c r="AJ264" s="351"/>
      <c r="AK264" s="352"/>
      <c r="AL264" s="351"/>
      <c r="AM264" s="351"/>
      <c r="AN264" s="351"/>
      <c r="AO264" s="351"/>
      <c r="AP264" s="351"/>
      <c r="AQ264" s="351"/>
      <c r="AR264" s="351"/>
      <c r="AS264" s="354"/>
      <c r="AT264" s="351"/>
      <c r="AU264" s="351"/>
      <c r="AV264" s="351"/>
      <c r="AW264" s="351"/>
      <c r="AX264" s="351"/>
      <c r="AY264" s="351"/>
      <c r="AZ264" s="351"/>
      <c r="BA264" s="351"/>
    </row>
    <row r="265" spans="1:53" s="349" customFormat="1">
      <c r="A265" s="351"/>
      <c r="B265" s="351"/>
      <c r="C265" s="351"/>
      <c r="D265" s="351"/>
      <c r="E265" s="351"/>
      <c r="F265" s="351"/>
      <c r="G265" s="351"/>
      <c r="H265" s="351"/>
      <c r="I265" s="351"/>
      <c r="J265" s="351"/>
      <c r="K265" s="351"/>
      <c r="L265" s="351"/>
      <c r="M265" s="351"/>
      <c r="N265" s="351"/>
      <c r="O265" s="351"/>
      <c r="P265" s="373"/>
      <c r="Q265" s="351"/>
      <c r="R265" s="351"/>
      <c r="S265" s="351"/>
      <c r="T265" s="351"/>
      <c r="U265" s="351"/>
      <c r="V265" s="351"/>
      <c r="W265" s="373"/>
      <c r="X265" s="351"/>
      <c r="Y265" s="351"/>
      <c r="Z265" s="351"/>
      <c r="AA265" s="351"/>
      <c r="AB265" s="353"/>
      <c r="AC265" s="351"/>
      <c r="AD265" s="351"/>
      <c r="AE265" s="351"/>
      <c r="AF265" s="351"/>
      <c r="AG265" s="351"/>
      <c r="AH265" s="351"/>
      <c r="AI265" s="351"/>
      <c r="AJ265" s="351"/>
      <c r="AK265" s="352"/>
      <c r="AL265" s="351"/>
      <c r="AM265" s="351"/>
      <c r="AN265" s="351"/>
      <c r="AO265" s="351"/>
      <c r="AP265" s="351"/>
      <c r="AQ265" s="351"/>
      <c r="AR265" s="351"/>
      <c r="AS265" s="354"/>
      <c r="AT265" s="351"/>
      <c r="AU265" s="351"/>
      <c r="AV265" s="351"/>
      <c r="AW265" s="351"/>
      <c r="AX265" s="351"/>
      <c r="AY265" s="351"/>
      <c r="AZ265" s="351"/>
      <c r="BA265" s="351"/>
    </row>
    <row r="266" spans="1:53" s="349" customFormat="1">
      <c r="A266" s="351"/>
      <c r="B266" s="351"/>
      <c r="C266" s="351"/>
      <c r="D266" s="351"/>
      <c r="E266" s="351"/>
      <c r="F266" s="351"/>
      <c r="G266" s="351"/>
      <c r="H266" s="351"/>
      <c r="I266" s="351"/>
      <c r="J266" s="351"/>
      <c r="K266" s="351"/>
      <c r="L266" s="351"/>
      <c r="M266" s="351"/>
      <c r="N266" s="351"/>
      <c r="O266" s="351"/>
      <c r="P266" s="373"/>
      <c r="Q266" s="351"/>
      <c r="R266" s="351"/>
      <c r="S266" s="351"/>
      <c r="T266" s="351"/>
      <c r="U266" s="351"/>
      <c r="V266" s="351"/>
      <c r="W266" s="373"/>
      <c r="X266" s="351"/>
      <c r="Y266" s="351"/>
      <c r="Z266" s="351"/>
      <c r="AA266" s="351"/>
      <c r="AB266" s="353"/>
      <c r="AC266" s="351"/>
      <c r="AD266" s="351"/>
      <c r="AE266" s="351"/>
      <c r="AF266" s="351"/>
      <c r="AG266" s="351"/>
      <c r="AH266" s="351"/>
      <c r="AI266" s="351"/>
      <c r="AJ266" s="351"/>
      <c r="AK266" s="352"/>
      <c r="AL266" s="351"/>
      <c r="AM266" s="351"/>
      <c r="AN266" s="351"/>
      <c r="AO266" s="351"/>
      <c r="AP266" s="351"/>
      <c r="AQ266" s="351"/>
      <c r="AR266" s="351"/>
      <c r="AS266" s="354"/>
      <c r="AT266" s="351"/>
      <c r="AU266" s="351"/>
      <c r="AV266" s="351"/>
      <c r="AW266" s="351"/>
      <c r="AX266" s="351"/>
      <c r="AY266" s="351"/>
      <c r="AZ266" s="351"/>
      <c r="BA266" s="351"/>
    </row>
    <row r="267" spans="1:53" s="349" customFormat="1">
      <c r="A267" s="351"/>
      <c r="B267" s="351"/>
      <c r="C267" s="351"/>
      <c r="D267" s="351"/>
      <c r="E267" s="351"/>
      <c r="F267" s="351"/>
      <c r="G267" s="351"/>
      <c r="H267" s="351"/>
      <c r="I267" s="351"/>
      <c r="J267" s="351"/>
      <c r="K267" s="351"/>
      <c r="L267" s="351"/>
      <c r="M267" s="351"/>
      <c r="N267" s="351"/>
      <c r="O267" s="351"/>
      <c r="P267" s="373"/>
      <c r="Q267" s="351"/>
      <c r="R267" s="351"/>
      <c r="S267" s="351"/>
      <c r="T267" s="351"/>
      <c r="U267" s="351"/>
      <c r="V267" s="351"/>
      <c r="W267" s="373"/>
      <c r="X267" s="351"/>
      <c r="Y267" s="351"/>
      <c r="Z267" s="351"/>
      <c r="AA267" s="351"/>
      <c r="AB267" s="353"/>
      <c r="AC267" s="351"/>
      <c r="AD267" s="351"/>
      <c r="AE267" s="351"/>
      <c r="AF267" s="351"/>
      <c r="AG267" s="351"/>
      <c r="AH267" s="351"/>
      <c r="AI267" s="351"/>
      <c r="AJ267" s="351"/>
      <c r="AK267" s="352"/>
      <c r="AL267" s="351"/>
      <c r="AM267" s="351"/>
      <c r="AN267" s="351"/>
      <c r="AO267" s="351"/>
      <c r="AP267" s="351"/>
      <c r="AQ267" s="351"/>
      <c r="AR267" s="351"/>
      <c r="AS267" s="354"/>
      <c r="AT267" s="351"/>
      <c r="AU267" s="351"/>
      <c r="AV267" s="351"/>
      <c r="AW267" s="351"/>
      <c r="AX267" s="351"/>
      <c r="AY267" s="351"/>
      <c r="AZ267" s="351"/>
      <c r="BA267" s="351"/>
    </row>
    <row r="268" spans="1:53" s="349" customFormat="1">
      <c r="A268" s="351"/>
      <c r="B268" s="351"/>
      <c r="C268" s="351"/>
      <c r="D268" s="351"/>
      <c r="E268" s="351"/>
      <c r="F268" s="351"/>
      <c r="G268" s="351"/>
      <c r="H268" s="351"/>
      <c r="I268" s="351"/>
      <c r="J268" s="351"/>
      <c r="K268" s="351"/>
      <c r="L268" s="351"/>
      <c r="M268" s="351"/>
      <c r="N268" s="351"/>
      <c r="O268" s="351"/>
      <c r="P268" s="373"/>
      <c r="Q268" s="351"/>
      <c r="R268" s="351"/>
      <c r="S268" s="351"/>
      <c r="T268" s="351"/>
      <c r="U268" s="351"/>
      <c r="V268" s="351"/>
      <c r="W268" s="373"/>
      <c r="X268" s="351"/>
      <c r="Y268" s="351"/>
      <c r="Z268" s="351"/>
      <c r="AA268" s="351"/>
      <c r="AB268" s="353"/>
      <c r="AC268" s="351"/>
      <c r="AD268" s="351"/>
      <c r="AE268" s="351"/>
      <c r="AF268" s="351"/>
      <c r="AG268" s="351"/>
      <c r="AH268" s="351"/>
      <c r="AI268" s="351"/>
      <c r="AJ268" s="351"/>
      <c r="AK268" s="352"/>
      <c r="AL268" s="351"/>
      <c r="AM268" s="351"/>
      <c r="AN268" s="351"/>
      <c r="AO268" s="351"/>
      <c r="AP268" s="351"/>
      <c r="AQ268" s="351"/>
      <c r="AR268" s="351"/>
      <c r="AS268" s="354"/>
      <c r="AT268" s="351"/>
      <c r="AU268" s="351"/>
      <c r="AV268" s="351"/>
      <c r="AW268" s="351"/>
      <c r="AX268" s="351"/>
      <c r="AY268" s="351"/>
      <c r="AZ268" s="351"/>
      <c r="BA268" s="351"/>
    </row>
    <row r="269" spans="1:53" s="349" customFormat="1">
      <c r="A269" s="351"/>
      <c r="B269" s="351"/>
      <c r="C269" s="351"/>
      <c r="D269" s="351"/>
      <c r="E269" s="351"/>
      <c r="F269" s="351"/>
      <c r="G269" s="351"/>
      <c r="H269" s="351"/>
      <c r="I269" s="351"/>
      <c r="J269" s="351"/>
      <c r="K269" s="351"/>
      <c r="L269" s="351"/>
      <c r="M269" s="351"/>
      <c r="N269" s="351"/>
      <c r="O269" s="351"/>
      <c r="P269" s="373"/>
      <c r="Q269" s="351"/>
      <c r="R269" s="351"/>
      <c r="S269" s="351"/>
      <c r="T269" s="351"/>
      <c r="U269" s="351"/>
      <c r="V269" s="351"/>
      <c r="W269" s="373"/>
      <c r="X269" s="351"/>
      <c r="Y269" s="351"/>
      <c r="Z269" s="351"/>
      <c r="AA269" s="351"/>
      <c r="AB269" s="353"/>
      <c r="AC269" s="351"/>
      <c r="AD269" s="351"/>
      <c r="AE269" s="351"/>
      <c r="AF269" s="351"/>
      <c r="AG269" s="351"/>
      <c r="AH269" s="351"/>
      <c r="AI269" s="351"/>
      <c r="AJ269" s="351"/>
      <c r="AK269" s="352"/>
      <c r="AL269" s="351"/>
      <c r="AM269" s="351"/>
      <c r="AN269" s="351"/>
      <c r="AO269" s="351"/>
      <c r="AP269" s="351"/>
      <c r="AQ269" s="351"/>
      <c r="AR269" s="351"/>
      <c r="AS269" s="354"/>
      <c r="AT269" s="351"/>
      <c r="AU269" s="351"/>
      <c r="AV269" s="351"/>
      <c r="AW269" s="351"/>
      <c r="AX269" s="351"/>
      <c r="AY269" s="351"/>
      <c r="AZ269" s="351"/>
      <c r="BA269" s="351"/>
    </row>
    <row r="270" spans="1:53" s="349" customFormat="1">
      <c r="A270" s="351"/>
      <c r="B270" s="351"/>
      <c r="C270" s="351"/>
      <c r="D270" s="351"/>
      <c r="E270" s="351"/>
      <c r="F270" s="351"/>
      <c r="G270" s="351"/>
      <c r="H270" s="351"/>
      <c r="I270" s="351"/>
      <c r="J270" s="351"/>
      <c r="K270" s="351"/>
      <c r="L270" s="351"/>
      <c r="M270" s="351"/>
      <c r="N270" s="351"/>
      <c r="O270" s="351"/>
      <c r="P270" s="373"/>
      <c r="Q270" s="351"/>
      <c r="R270" s="351"/>
      <c r="S270" s="351"/>
      <c r="T270" s="351"/>
      <c r="U270" s="351"/>
      <c r="V270" s="351"/>
      <c r="W270" s="373"/>
      <c r="X270" s="351"/>
      <c r="Y270" s="351"/>
      <c r="Z270" s="351"/>
      <c r="AA270" s="351"/>
      <c r="AB270" s="353"/>
      <c r="AC270" s="351"/>
      <c r="AD270" s="351"/>
      <c r="AE270" s="351"/>
      <c r="AF270" s="351"/>
      <c r="AG270" s="351"/>
      <c r="AH270" s="351"/>
      <c r="AI270" s="351"/>
      <c r="AJ270" s="351"/>
      <c r="AK270" s="352"/>
      <c r="AL270" s="351"/>
      <c r="AM270" s="351"/>
      <c r="AN270" s="351"/>
      <c r="AO270" s="351"/>
      <c r="AP270" s="351"/>
      <c r="AQ270" s="351"/>
      <c r="AR270" s="351"/>
      <c r="AS270" s="354"/>
      <c r="AT270" s="351"/>
      <c r="AU270" s="351"/>
      <c r="AV270" s="351"/>
      <c r="AW270" s="351"/>
      <c r="AX270" s="351"/>
      <c r="AY270" s="351"/>
      <c r="AZ270" s="351"/>
      <c r="BA270" s="351"/>
    </row>
    <row r="271" spans="1:53" s="349" customFormat="1">
      <c r="A271" s="351"/>
      <c r="B271" s="351"/>
      <c r="C271" s="351"/>
      <c r="D271" s="351"/>
      <c r="E271" s="351"/>
      <c r="F271" s="351"/>
      <c r="G271" s="351"/>
      <c r="H271" s="351"/>
      <c r="I271" s="351"/>
      <c r="J271" s="351"/>
      <c r="K271" s="351"/>
      <c r="L271" s="351"/>
      <c r="M271" s="351"/>
      <c r="N271" s="351"/>
      <c r="O271" s="351"/>
      <c r="P271" s="373"/>
      <c r="Q271" s="351"/>
      <c r="R271" s="351"/>
      <c r="S271" s="351"/>
      <c r="T271" s="351"/>
      <c r="U271" s="351"/>
      <c r="V271" s="351"/>
      <c r="W271" s="373"/>
      <c r="X271" s="351"/>
      <c r="Y271" s="351"/>
      <c r="Z271" s="351"/>
      <c r="AA271" s="351"/>
      <c r="AB271" s="353"/>
      <c r="AC271" s="351"/>
      <c r="AD271" s="351"/>
      <c r="AE271" s="351"/>
      <c r="AF271" s="351"/>
      <c r="AG271" s="351"/>
      <c r="AH271" s="351"/>
      <c r="AI271" s="351"/>
      <c r="AJ271" s="351"/>
      <c r="AK271" s="352"/>
      <c r="AL271" s="351"/>
      <c r="AM271" s="351"/>
      <c r="AN271" s="351"/>
      <c r="AO271" s="351"/>
      <c r="AP271" s="351"/>
      <c r="AQ271" s="351"/>
      <c r="AR271" s="351"/>
      <c r="AS271" s="354"/>
      <c r="AT271" s="351"/>
      <c r="AU271" s="351"/>
      <c r="AV271" s="351"/>
      <c r="AW271" s="351"/>
      <c r="AX271" s="351"/>
      <c r="AY271" s="351"/>
      <c r="AZ271" s="351"/>
      <c r="BA271" s="351"/>
    </row>
    <row r="272" spans="1:53" s="349" customFormat="1">
      <c r="A272" s="351"/>
      <c r="B272" s="351"/>
      <c r="C272" s="351"/>
      <c r="D272" s="351"/>
      <c r="E272" s="351"/>
      <c r="F272" s="351"/>
      <c r="G272" s="351"/>
      <c r="H272" s="351"/>
      <c r="I272" s="351"/>
      <c r="J272" s="351"/>
      <c r="K272" s="351"/>
      <c r="L272" s="351"/>
      <c r="M272" s="351"/>
      <c r="N272" s="351"/>
      <c r="O272" s="351"/>
      <c r="P272" s="373"/>
      <c r="Q272" s="351"/>
      <c r="R272" s="351"/>
      <c r="S272" s="351"/>
      <c r="T272" s="351"/>
      <c r="U272" s="351"/>
      <c r="V272" s="351"/>
      <c r="W272" s="373"/>
      <c r="X272" s="351"/>
      <c r="Y272" s="351"/>
      <c r="Z272" s="351"/>
      <c r="AA272" s="351"/>
      <c r="AB272" s="353"/>
      <c r="AC272" s="351"/>
      <c r="AD272" s="351"/>
      <c r="AE272" s="351"/>
      <c r="AF272" s="351"/>
      <c r="AG272" s="351"/>
      <c r="AH272" s="351"/>
      <c r="AI272" s="351"/>
      <c r="AJ272" s="351"/>
      <c r="AK272" s="352"/>
      <c r="AL272" s="351"/>
      <c r="AM272" s="351"/>
      <c r="AN272" s="351"/>
      <c r="AO272" s="351"/>
      <c r="AP272" s="351"/>
      <c r="AQ272" s="351"/>
      <c r="AR272" s="351"/>
      <c r="AS272" s="354"/>
      <c r="AT272" s="351"/>
      <c r="AU272" s="351"/>
      <c r="AV272" s="351"/>
      <c r="AW272" s="351"/>
      <c r="AX272" s="351"/>
      <c r="AY272" s="351"/>
      <c r="AZ272" s="351"/>
      <c r="BA272" s="351"/>
    </row>
    <row r="273" spans="1:53" s="349" customFormat="1">
      <c r="A273" s="351"/>
      <c r="B273" s="351"/>
      <c r="C273" s="351"/>
      <c r="D273" s="351"/>
      <c r="E273" s="351"/>
      <c r="F273" s="351"/>
      <c r="G273" s="351"/>
      <c r="H273" s="351"/>
      <c r="I273" s="351"/>
      <c r="J273" s="351"/>
      <c r="K273" s="351"/>
      <c r="L273" s="351"/>
      <c r="M273" s="351"/>
      <c r="N273" s="351"/>
      <c r="O273" s="351"/>
      <c r="P273" s="373"/>
      <c r="Q273" s="351"/>
      <c r="R273" s="351"/>
      <c r="S273" s="351"/>
      <c r="T273" s="351"/>
      <c r="U273" s="351"/>
      <c r="V273" s="351"/>
      <c r="W273" s="373"/>
      <c r="X273" s="351"/>
      <c r="Y273" s="351"/>
      <c r="Z273" s="351"/>
      <c r="AA273" s="351"/>
      <c r="AB273" s="353"/>
      <c r="AC273" s="351"/>
      <c r="AD273" s="351"/>
      <c r="AE273" s="351"/>
      <c r="AF273" s="351"/>
      <c r="AG273" s="351"/>
      <c r="AH273" s="351"/>
      <c r="AI273" s="351"/>
      <c r="AJ273" s="351"/>
      <c r="AK273" s="352"/>
      <c r="AL273" s="351"/>
      <c r="AM273" s="351"/>
      <c r="AN273" s="351"/>
      <c r="AO273" s="351"/>
      <c r="AP273" s="351"/>
      <c r="AQ273" s="351"/>
      <c r="AR273" s="351"/>
      <c r="AS273" s="354"/>
      <c r="AT273" s="351"/>
      <c r="AU273" s="351"/>
      <c r="AV273" s="351"/>
      <c r="AW273" s="351"/>
      <c r="AX273" s="351"/>
      <c r="AY273" s="351"/>
      <c r="AZ273" s="351"/>
      <c r="BA273" s="351"/>
    </row>
    <row r="274" spans="1:53" s="349" customFormat="1">
      <c r="A274" s="351"/>
      <c r="B274" s="351"/>
      <c r="C274" s="351"/>
      <c r="D274" s="351"/>
      <c r="E274" s="351"/>
      <c r="F274" s="351"/>
      <c r="G274" s="351"/>
      <c r="H274" s="351"/>
      <c r="I274" s="351"/>
      <c r="J274" s="351"/>
      <c r="K274" s="351"/>
      <c r="L274" s="351"/>
      <c r="M274" s="351"/>
      <c r="N274" s="351"/>
      <c r="O274" s="351"/>
      <c r="P274" s="373"/>
      <c r="Q274" s="351"/>
      <c r="R274" s="351"/>
      <c r="S274" s="351"/>
      <c r="T274" s="351"/>
      <c r="U274" s="351"/>
      <c r="V274" s="351"/>
      <c r="W274" s="373"/>
      <c r="X274" s="351"/>
      <c r="Y274" s="351"/>
      <c r="Z274" s="351"/>
      <c r="AA274" s="351"/>
      <c r="AB274" s="353"/>
      <c r="AC274" s="351"/>
      <c r="AD274" s="351"/>
      <c r="AE274" s="351"/>
      <c r="AF274" s="351"/>
      <c r="AG274" s="351"/>
      <c r="AH274" s="351"/>
      <c r="AI274" s="351"/>
      <c r="AJ274" s="351"/>
      <c r="AK274" s="352"/>
      <c r="AL274" s="351"/>
      <c r="AM274" s="351"/>
      <c r="AN274" s="351"/>
      <c r="AO274" s="351"/>
      <c r="AP274" s="351"/>
      <c r="AQ274" s="351"/>
      <c r="AR274" s="351"/>
      <c r="AS274" s="354"/>
      <c r="AT274" s="351"/>
      <c r="AU274" s="351"/>
      <c r="AV274" s="351"/>
      <c r="AW274" s="351"/>
      <c r="AX274" s="351"/>
      <c r="AY274" s="351"/>
      <c r="AZ274" s="351"/>
      <c r="BA274" s="351"/>
    </row>
    <row r="275" spans="1:53" s="349" customFormat="1">
      <c r="A275" s="351"/>
      <c r="B275" s="351"/>
      <c r="C275" s="351"/>
      <c r="D275" s="351"/>
      <c r="E275" s="351"/>
      <c r="F275" s="351"/>
      <c r="G275" s="351"/>
      <c r="H275" s="351"/>
      <c r="I275" s="351"/>
      <c r="J275" s="351"/>
      <c r="K275" s="351"/>
      <c r="L275" s="351"/>
      <c r="M275" s="351"/>
      <c r="N275" s="351"/>
      <c r="O275" s="351"/>
      <c r="P275" s="373"/>
      <c r="Q275" s="351"/>
      <c r="R275" s="351"/>
      <c r="S275" s="351"/>
      <c r="T275" s="351"/>
      <c r="U275" s="351"/>
      <c r="V275" s="351"/>
      <c r="W275" s="373"/>
      <c r="X275" s="351"/>
      <c r="Y275" s="351"/>
      <c r="Z275" s="351"/>
      <c r="AA275" s="351"/>
      <c r="AB275" s="353"/>
      <c r="AC275" s="351"/>
      <c r="AD275" s="351"/>
      <c r="AE275" s="351"/>
      <c r="AF275" s="351"/>
      <c r="AG275" s="351"/>
      <c r="AH275" s="351"/>
      <c r="AI275" s="351"/>
      <c r="AJ275" s="351"/>
      <c r="AK275" s="352"/>
      <c r="AL275" s="351"/>
      <c r="AM275" s="351"/>
      <c r="AN275" s="351"/>
      <c r="AO275" s="351"/>
      <c r="AP275" s="351"/>
      <c r="AQ275" s="351"/>
      <c r="AR275" s="351"/>
      <c r="AS275" s="354"/>
      <c r="AT275" s="351"/>
      <c r="AU275" s="351"/>
      <c r="AV275" s="351"/>
      <c r="AW275" s="351"/>
      <c r="AX275" s="351"/>
      <c r="AY275" s="351"/>
      <c r="AZ275" s="351"/>
      <c r="BA275" s="351"/>
    </row>
    <row r="276" spans="1:53" s="349" customFormat="1">
      <c r="A276" s="351"/>
      <c r="B276" s="351"/>
      <c r="C276" s="351"/>
      <c r="D276" s="351"/>
      <c r="E276" s="351"/>
      <c r="F276" s="351"/>
      <c r="G276" s="351"/>
      <c r="H276" s="351"/>
      <c r="I276" s="351"/>
      <c r="J276" s="351"/>
      <c r="K276" s="351"/>
      <c r="L276" s="351"/>
      <c r="M276" s="351"/>
      <c r="N276" s="351"/>
      <c r="O276" s="351"/>
      <c r="P276" s="373"/>
      <c r="Q276" s="351"/>
      <c r="R276" s="351"/>
      <c r="S276" s="351"/>
      <c r="T276" s="351"/>
      <c r="U276" s="351"/>
      <c r="V276" s="351"/>
      <c r="W276" s="373"/>
      <c r="X276" s="351"/>
      <c r="Y276" s="351"/>
      <c r="Z276" s="351"/>
      <c r="AA276" s="351"/>
      <c r="AB276" s="353"/>
      <c r="AC276" s="351"/>
      <c r="AD276" s="351"/>
      <c r="AE276" s="351"/>
      <c r="AF276" s="351"/>
      <c r="AG276" s="351"/>
      <c r="AH276" s="351"/>
      <c r="AI276" s="351"/>
      <c r="AJ276" s="351"/>
      <c r="AK276" s="352"/>
      <c r="AL276" s="351"/>
      <c r="AM276" s="351"/>
      <c r="AN276" s="351"/>
      <c r="AO276" s="351"/>
      <c r="AP276" s="351"/>
      <c r="AQ276" s="351"/>
      <c r="AR276" s="351"/>
      <c r="AS276" s="354"/>
      <c r="AT276" s="351"/>
      <c r="AU276" s="351"/>
      <c r="AV276" s="351"/>
      <c r="AW276" s="351"/>
      <c r="AX276" s="351"/>
      <c r="AY276" s="351"/>
      <c r="AZ276" s="351"/>
      <c r="BA276" s="351"/>
    </row>
    <row r="277" spans="1:53" s="349" customFormat="1">
      <c r="A277" s="351"/>
      <c r="B277" s="351"/>
      <c r="C277" s="351"/>
      <c r="D277" s="351"/>
      <c r="E277" s="351"/>
      <c r="F277" s="351"/>
      <c r="G277" s="351"/>
      <c r="H277" s="351"/>
      <c r="I277" s="351"/>
      <c r="J277" s="351"/>
      <c r="K277" s="351"/>
      <c r="L277" s="351"/>
      <c r="M277" s="351"/>
      <c r="N277" s="351"/>
      <c r="O277" s="351"/>
      <c r="P277" s="373"/>
      <c r="Q277" s="351"/>
      <c r="R277" s="351"/>
      <c r="S277" s="351"/>
      <c r="T277" s="351"/>
      <c r="U277" s="351"/>
      <c r="V277" s="351"/>
      <c r="W277" s="373"/>
      <c r="X277" s="351"/>
      <c r="Y277" s="351"/>
      <c r="Z277" s="351"/>
      <c r="AA277" s="351"/>
      <c r="AB277" s="353"/>
      <c r="AC277" s="351"/>
      <c r="AD277" s="351"/>
      <c r="AE277" s="351"/>
      <c r="AF277" s="351"/>
      <c r="AG277" s="351"/>
      <c r="AH277" s="351"/>
      <c r="AI277" s="351"/>
      <c r="AJ277" s="351"/>
      <c r="AK277" s="352"/>
      <c r="AL277" s="351"/>
      <c r="AM277" s="351"/>
      <c r="AN277" s="351"/>
      <c r="AO277" s="351"/>
      <c r="AP277" s="351"/>
      <c r="AQ277" s="351"/>
      <c r="AR277" s="351"/>
      <c r="AS277" s="354"/>
      <c r="AT277" s="351"/>
      <c r="AU277" s="351"/>
      <c r="AV277" s="351"/>
      <c r="AW277" s="351"/>
      <c r="AX277" s="351"/>
      <c r="AY277" s="351"/>
      <c r="AZ277" s="351"/>
      <c r="BA277" s="351"/>
    </row>
    <row r="278" spans="1:53" s="349" customFormat="1">
      <c r="A278" s="351"/>
      <c r="B278" s="351"/>
      <c r="C278" s="351"/>
      <c r="D278" s="351"/>
      <c r="E278" s="351"/>
      <c r="F278" s="351"/>
      <c r="G278" s="351"/>
      <c r="H278" s="351"/>
      <c r="I278" s="351"/>
      <c r="J278" s="351"/>
      <c r="K278" s="351"/>
      <c r="L278" s="351"/>
      <c r="M278" s="351"/>
      <c r="N278" s="351"/>
      <c r="O278" s="351"/>
      <c r="P278" s="373"/>
      <c r="Q278" s="351"/>
      <c r="R278" s="351"/>
      <c r="S278" s="351"/>
      <c r="T278" s="351"/>
      <c r="U278" s="351"/>
      <c r="V278" s="351"/>
      <c r="W278" s="373"/>
      <c r="X278" s="351"/>
      <c r="Y278" s="351"/>
      <c r="Z278" s="351"/>
      <c r="AA278" s="351"/>
      <c r="AB278" s="353"/>
      <c r="AC278" s="351"/>
      <c r="AD278" s="351"/>
      <c r="AE278" s="351"/>
      <c r="AF278" s="351"/>
      <c r="AG278" s="351"/>
      <c r="AH278" s="351"/>
      <c r="AI278" s="351"/>
      <c r="AJ278" s="351"/>
      <c r="AK278" s="352"/>
      <c r="AL278" s="351"/>
      <c r="AM278" s="351"/>
      <c r="AN278" s="351"/>
      <c r="AO278" s="351"/>
      <c r="AP278" s="351"/>
      <c r="AQ278" s="351"/>
      <c r="AR278" s="351"/>
      <c r="AS278" s="354"/>
      <c r="AT278" s="351"/>
      <c r="AU278" s="351"/>
      <c r="AV278" s="351"/>
      <c r="AW278" s="351"/>
      <c r="AX278" s="351"/>
      <c r="AY278" s="351"/>
      <c r="AZ278" s="351"/>
      <c r="BA278" s="351"/>
    </row>
    <row r="279" spans="1:53" s="349" customFormat="1">
      <c r="A279" s="351"/>
      <c r="B279" s="351"/>
      <c r="C279" s="351"/>
      <c r="D279" s="351"/>
      <c r="E279" s="351"/>
      <c r="F279" s="351"/>
      <c r="G279" s="351"/>
      <c r="H279" s="351"/>
      <c r="I279" s="351"/>
      <c r="J279" s="351"/>
      <c r="K279" s="351"/>
      <c r="L279" s="351"/>
      <c r="M279" s="351"/>
      <c r="N279" s="351"/>
      <c r="O279" s="351"/>
      <c r="P279" s="373"/>
      <c r="Q279" s="351"/>
      <c r="R279" s="351"/>
      <c r="S279" s="351"/>
      <c r="T279" s="351"/>
      <c r="U279" s="351"/>
      <c r="V279" s="351"/>
      <c r="W279" s="373"/>
      <c r="X279" s="351"/>
      <c r="Y279" s="351"/>
      <c r="Z279" s="351"/>
      <c r="AA279" s="351"/>
      <c r="AB279" s="353"/>
      <c r="AC279" s="351"/>
      <c r="AD279" s="351"/>
      <c r="AE279" s="351"/>
      <c r="AF279" s="351"/>
      <c r="AG279" s="351"/>
      <c r="AH279" s="351"/>
      <c r="AI279" s="351"/>
      <c r="AJ279" s="351"/>
      <c r="AK279" s="352"/>
      <c r="AL279" s="351"/>
      <c r="AM279" s="351"/>
      <c r="AN279" s="351"/>
      <c r="AO279" s="351"/>
      <c r="AP279" s="351"/>
      <c r="AQ279" s="351"/>
      <c r="AR279" s="351"/>
      <c r="AS279" s="354"/>
      <c r="AT279" s="351"/>
      <c r="AU279" s="351"/>
      <c r="AV279" s="351"/>
      <c r="AW279" s="351"/>
      <c r="AX279" s="351"/>
      <c r="AY279" s="351"/>
      <c r="AZ279" s="351"/>
      <c r="BA279" s="351"/>
    </row>
    <row r="280" spans="1:53" s="349" customFormat="1">
      <c r="A280" s="351"/>
      <c r="B280" s="351"/>
      <c r="C280" s="351"/>
      <c r="D280" s="351"/>
      <c r="E280" s="351"/>
      <c r="F280" s="351"/>
      <c r="G280" s="351"/>
      <c r="H280" s="351"/>
      <c r="I280" s="351"/>
      <c r="J280" s="351"/>
      <c r="K280" s="351"/>
      <c r="L280" s="351"/>
      <c r="M280" s="351"/>
      <c r="N280" s="351"/>
      <c r="O280" s="351"/>
      <c r="P280" s="373"/>
      <c r="Q280" s="351"/>
      <c r="R280" s="351"/>
      <c r="S280" s="351"/>
      <c r="T280" s="351"/>
      <c r="U280" s="351"/>
      <c r="V280" s="351"/>
      <c r="W280" s="373"/>
      <c r="X280" s="351"/>
      <c r="Y280" s="351"/>
      <c r="Z280" s="351"/>
      <c r="AA280" s="351"/>
      <c r="AB280" s="353"/>
      <c r="AC280" s="351"/>
      <c r="AD280" s="351"/>
      <c r="AE280" s="351"/>
      <c r="AF280" s="351"/>
      <c r="AG280" s="351"/>
      <c r="AH280" s="351"/>
      <c r="AI280" s="351"/>
      <c r="AJ280" s="351"/>
      <c r="AK280" s="352"/>
      <c r="AL280" s="351"/>
      <c r="AM280" s="351"/>
      <c r="AN280" s="351"/>
      <c r="AO280" s="351"/>
      <c r="AP280" s="351"/>
      <c r="AQ280" s="351"/>
      <c r="AR280" s="351"/>
      <c r="AS280" s="354"/>
      <c r="AT280" s="351"/>
      <c r="AU280" s="351"/>
      <c r="AV280" s="351"/>
      <c r="AW280" s="351"/>
      <c r="AX280" s="351"/>
      <c r="AY280" s="351"/>
      <c r="AZ280" s="351"/>
      <c r="BA280" s="351"/>
    </row>
    <row r="281" spans="1:53" s="349" customFormat="1">
      <c r="A281" s="351"/>
      <c r="B281" s="351"/>
      <c r="C281" s="351"/>
      <c r="D281" s="351"/>
      <c r="E281" s="351"/>
      <c r="F281" s="351"/>
      <c r="G281" s="351"/>
      <c r="H281" s="351"/>
      <c r="I281" s="351"/>
      <c r="J281" s="351"/>
      <c r="K281" s="351"/>
      <c r="L281" s="351"/>
      <c r="M281" s="351"/>
      <c r="N281" s="351"/>
      <c r="O281" s="351"/>
      <c r="P281" s="373"/>
      <c r="Q281" s="351"/>
      <c r="R281" s="351"/>
      <c r="S281" s="351"/>
      <c r="T281" s="351"/>
      <c r="U281" s="351"/>
      <c r="V281" s="351"/>
      <c r="W281" s="373"/>
      <c r="X281" s="351"/>
      <c r="Y281" s="351"/>
      <c r="Z281" s="351"/>
      <c r="AA281" s="351"/>
      <c r="AB281" s="353"/>
      <c r="AC281" s="351"/>
      <c r="AD281" s="351"/>
      <c r="AE281" s="351"/>
      <c r="AF281" s="351"/>
      <c r="AG281" s="351"/>
      <c r="AH281" s="351"/>
      <c r="AI281" s="351"/>
      <c r="AJ281" s="351"/>
      <c r="AK281" s="352"/>
      <c r="AL281" s="351"/>
      <c r="AM281" s="351"/>
      <c r="AN281" s="351"/>
      <c r="AO281" s="351"/>
      <c r="AP281" s="351"/>
      <c r="AQ281" s="351"/>
      <c r="AR281" s="351"/>
      <c r="AS281" s="354"/>
      <c r="AT281" s="351"/>
      <c r="AU281" s="351"/>
      <c r="AV281" s="351"/>
      <c r="AW281" s="351"/>
      <c r="AX281" s="351"/>
      <c r="AY281" s="351"/>
      <c r="AZ281" s="351"/>
      <c r="BA281" s="351"/>
    </row>
    <row r="282" spans="1:53" s="349" customFormat="1">
      <c r="A282" s="351"/>
      <c r="B282" s="351"/>
      <c r="C282" s="351"/>
      <c r="D282" s="351"/>
      <c r="E282" s="351"/>
      <c r="F282" s="351"/>
      <c r="G282" s="351"/>
      <c r="H282" s="351"/>
      <c r="I282" s="351"/>
      <c r="J282" s="351"/>
      <c r="K282" s="351"/>
      <c r="L282" s="351"/>
      <c r="M282" s="351"/>
      <c r="N282" s="351"/>
      <c r="O282" s="351"/>
      <c r="P282" s="373"/>
      <c r="Q282" s="351"/>
      <c r="R282" s="351"/>
      <c r="S282" s="351"/>
      <c r="T282" s="351"/>
      <c r="U282" s="351"/>
      <c r="V282" s="351"/>
      <c r="W282" s="373"/>
      <c r="X282" s="351"/>
      <c r="Y282" s="351"/>
      <c r="Z282" s="351"/>
      <c r="AA282" s="351"/>
      <c r="AB282" s="353"/>
      <c r="AC282" s="351"/>
      <c r="AD282" s="351"/>
      <c r="AE282" s="351"/>
      <c r="AF282" s="351"/>
      <c r="AG282" s="351"/>
      <c r="AH282" s="351"/>
      <c r="AI282" s="351"/>
      <c r="AJ282" s="351"/>
      <c r="AK282" s="352"/>
      <c r="AL282" s="351"/>
      <c r="AM282" s="351"/>
      <c r="AN282" s="351"/>
      <c r="AO282" s="351"/>
      <c r="AP282" s="351"/>
      <c r="AQ282" s="351"/>
      <c r="AR282" s="351"/>
      <c r="AS282" s="354"/>
      <c r="AT282" s="351"/>
      <c r="AU282" s="351"/>
      <c r="AV282" s="351"/>
      <c r="AW282" s="351"/>
      <c r="AX282" s="351"/>
      <c r="AY282" s="351"/>
      <c r="AZ282" s="351"/>
      <c r="BA282" s="351"/>
    </row>
    <row r="283" spans="1:53" s="349" customFormat="1">
      <c r="A283" s="351"/>
      <c r="B283" s="351"/>
      <c r="C283" s="351"/>
      <c r="D283" s="351"/>
      <c r="E283" s="351"/>
      <c r="F283" s="351"/>
      <c r="G283" s="351"/>
      <c r="H283" s="351"/>
      <c r="I283" s="351"/>
      <c r="J283" s="351"/>
      <c r="K283" s="351"/>
      <c r="L283" s="351"/>
      <c r="M283" s="351"/>
      <c r="N283" s="351"/>
      <c r="O283" s="351"/>
      <c r="P283" s="373"/>
      <c r="Q283" s="351"/>
      <c r="R283" s="351"/>
      <c r="S283" s="351"/>
      <c r="T283" s="351"/>
      <c r="U283" s="351"/>
      <c r="V283" s="351"/>
      <c r="W283" s="373"/>
      <c r="X283" s="351"/>
      <c r="Y283" s="351"/>
      <c r="Z283" s="351"/>
      <c r="AA283" s="351"/>
      <c r="AB283" s="353"/>
      <c r="AC283" s="351"/>
      <c r="AD283" s="351"/>
      <c r="AE283" s="351"/>
      <c r="AF283" s="351"/>
      <c r="AG283" s="351"/>
      <c r="AH283" s="351"/>
      <c r="AI283" s="351"/>
      <c r="AJ283" s="351"/>
      <c r="AK283" s="352"/>
      <c r="AL283" s="351"/>
      <c r="AM283" s="351"/>
      <c r="AN283" s="351"/>
      <c r="AO283" s="351"/>
      <c r="AP283" s="351"/>
      <c r="AQ283" s="351"/>
      <c r="AR283" s="351"/>
      <c r="AS283" s="354"/>
      <c r="AT283" s="351"/>
      <c r="AU283" s="351"/>
      <c r="AV283" s="351"/>
      <c r="AW283" s="351"/>
      <c r="AX283" s="351"/>
      <c r="AY283" s="351"/>
      <c r="AZ283" s="351"/>
      <c r="BA283" s="351"/>
    </row>
    <row r="284" spans="1:53" s="349" customFormat="1">
      <c r="A284" s="351"/>
      <c r="B284" s="351"/>
      <c r="C284" s="351"/>
      <c r="D284" s="351"/>
      <c r="E284" s="351"/>
      <c r="F284" s="351"/>
      <c r="G284" s="351"/>
      <c r="H284" s="351"/>
      <c r="I284" s="351"/>
      <c r="J284" s="351"/>
      <c r="K284" s="351"/>
      <c r="L284" s="351"/>
      <c r="M284" s="351"/>
      <c r="N284" s="351"/>
      <c r="O284" s="351"/>
      <c r="P284" s="373"/>
      <c r="Q284" s="351"/>
      <c r="R284" s="351"/>
      <c r="S284" s="351"/>
      <c r="T284" s="351"/>
      <c r="U284" s="351"/>
      <c r="V284" s="351"/>
      <c r="W284" s="373"/>
      <c r="X284" s="351"/>
      <c r="Y284" s="351"/>
      <c r="Z284" s="351"/>
      <c r="AA284" s="351"/>
      <c r="AB284" s="353"/>
      <c r="AC284" s="351"/>
      <c r="AD284" s="351"/>
      <c r="AE284" s="351"/>
      <c r="AF284" s="351"/>
      <c r="AG284" s="351"/>
      <c r="AH284" s="351"/>
      <c r="AI284" s="351"/>
      <c r="AJ284" s="351"/>
      <c r="AK284" s="352"/>
      <c r="AL284" s="351"/>
      <c r="AM284" s="351"/>
      <c r="AN284" s="351"/>
      <c r="AO284" s="351"/>
      <c r="AP284" s="351"/>
      <c r="AQ284" s="351"/>
      <c r="AR284" s="351"/>
      <c r="AS284" s="354"/>
      <c r="AT284" s="351"/>
      <c r="AU284" s="351"/>
      <c r="AV284" s="351"/>
      <c r="AW284" s="351"/>
      <c r="AX284" s="351"/>
      <c r="AY284" s="351"/>
      <c r="AZ284" s="351"/>
      <c r="BA284" s="351"/>
    </row>
    <row r="285" spans="1:53" s="349" customFormat="1">
      <c r="A285" s="351"/>
      <c r="B285" s="351"/>
      <c r="C285" s="351"/>
      <c r="D285" s="351"/>
      <c r="E285" s="351"/>
      <c r="F285" s="351"/>
      <c r="G285" s="351"/>
      <c r="H285" s="351"/>
      <c r="I285" s="351"/>
      <c r="J285" s="351"/>
      <c r="K285" s="351"/>
      <c r="L285" s="351"/>
      <c r="M285" s="351"/>
      <c r="N285" s="351"/>
      <c r="O285" s="351"/>
      <c r="P285" s="373"/>
      <c r="Q285" s="351"/>
      <c r="R285" s="351"/>
      <c r="S285" s="351"/>
      <c r="T285" s="351"/>
      <c r="U285" s="351"/>
      <c r="V285" s="351"/>
      <c r="W285" s="373"/>
      <c r="X285" s="351"/>
      <c r="Y285" s="351"/>
      <c r="Z285" s="351"/>
      <c r="AA285" s="351"/>
      <c r="AB285" s="353"/>
      <c r="AC285" s="351"/>
      <c r="AD285" s="351"/>
      <c r="AE285" s="351"/>
      <c r="AF285" s="351"/>
      <c r="AG285" s="351"/>
      <c r="AH285" s="351"/>
      <c r="AI285" s="351"/>
      <c r="AJ285" s="351"/>
      <c r="AK285" s="352"/>
      <c r="AL285" s="351"/>
      <c r="AM285" s="351"/>
      <c r="AN285" s="351"/>
      <c r="AO285" s="351"/>
      <c r="AP285" s="351"/>
      <c r="AQ285" s="351"/>
      <c r="AR285" s="351"/>
      <c r="AS285" s="354"/>
      <c r="AT285" s="351"/>
      <c r="AU285" s="351"/>
      <c r="AV285" s="351"/>
      <c r="AW285" s="351"/>
      <c r="AX285" s="351"/>
      <c r="AY285" s="351"/>
      <c r="AZ285" s="351"/>
      <c r="BA285" s="351"/>
    </row>
    <row r="286" spans="1:53" s="349" customFormat="1">
      <c r="A286" s="351"/>
      <c r="B286" s="351"/>
      <c r="C286" s="351"/>
      <c r="D286" s="351"/>
      <c r="E286" s="351"/>
      <c r="F286" s="351"/>
      <c r="G286" s="351"/>
      <c r="H286" s="351"/>
      <c r="I286" s="351"/>
      <c r="J286" s="351"/>
      <c r="K286" s="351"/>
      <c r="L286" s="351"/>
      <c r="M286" s="351"/>
      <c r="N286" s="351"/>
      <c r="O286" s="351"/>
      <c r="P286" s="373"/>
      <c r="Q286" s="351"/>
      <c r="R286" s="351"/>
      <c r="S286" s="351"/>
      <c r="T286" s="351"/>
      <c r="U286" s="351"/>
      <c r="V286" s="351"/>
      <c r="W286" s="373"/>
      <c r="X286" s="351"/>
      <c r="Y286" s="351"/>
      <c r="Z286" s="351"/>
      <c r="AA286" s="351"/>
      <c r="AB286" s="353"/>
      <c r="AC286" s="351"/>
      <c r="AD286" s="351"/>
      <c r="AE286" s="351"/>
      <c r="AF286" s="351"/>
      <c r="AG286" s="351"/>
      <c r="AH286" s="351"/>
      <c r="AI286" s="351"/>
      <c r="AJ286" s="351"/>
      <c r="AK286" s="352"/>
      <c r="AL286" s="351"/>
      <c r="AM286" s="351"/>
      <c r="AN286" s="351"/>
      <c r="AO286" s="351"/>
      <c r="AP286" s="351"/>
      <c r="AQ286" s="351"/>
      <c r="AR286" s="351"/>
      <c r="AS286" s="354"/>
      <c r="AT286" s="351"/>
      <c r="AU286" s="351"/>
      <c r="AV286" s="351"/>
      <c r="AW286" s="351"/>
      <c r="AX286" s="351"/>
      <c r="AY286" s="351"/>
      <c r="AZ286" s="351"/>
      <c r="BA286" s="351"/>
    </row>
    <row r="287" spans="1:53" s="349" customFormat="1">
      <c r="A287" s="351"/>
      <c r="B287" s="351"/>
      <c r="C287" s="351"/>
      <c r="D287" s="351"/>
      <c r="E287" s="351"/>
      <c r="F287" s="351"/>
      <c r="G287" s="351"/>
      <c r="H287" s="351"/>
      <c r="I287" s="351"/>
      <c r="J287" s="351"/>
      <c r="K287" s="351"/>
      <c r="L287" s="351"/>
      <c r="M287" s="351"/>
      <c r="N287" s="351"/>
      <c r="O287" s="351"/>
      <c r="P287" s="373"/>
      <c r="Q287" s="351"/>
      <c r="R287" s="351"/>
      <c r="S287" s="351"/>
      <c r="T287" s="351"/>
      <c r="U287" s="351"/>
      <c r="V287" s="351"/>
      <c r="W287" s="373"/>
      <c r="X287" s="351"/>
      <c r="Y287" s="351"/>
      <c r="Z287" s="351"/>
      <c r="AA287" s="351"/>
      <c r="AB287" s="353"/>
      <c r="AC287" s="351"/>
      <c r="AD287" s="351"/>
      <c r="AE287" s="351"/>
      <c r="AF287" s="351"/>
      <c r="AG287" s="351"/>
      <c r="AH287" s="351"/>
      <c r="AI287" s="351"/>
      <c r="AJ287" s="351"/>
      <c r="AK287" s="352"/>
      <c r="AL287" s="351"/>
      <c r="AM287" s="351"/>
      <c r="AN287" s="351"/>
      <c r="AO287" s="351"/>
      <c r="AP287" s="351"/>
      <c r="AQ287" s="351"/>
      <c r="AR287" s="351"/>
      <c r="AS287" s="354"/>
      <c r="AT287" s="351"/>
      <c r="AU287" s="351"/>
      <c r="AV287" s="351"/>
      <c r="AW287" s="351"/>
      <c r="AX287" s="351"/>
      <c r="AY287" s="351"/>
      <c r="AZ287" s="351"/>
      <c r="BA287" s="351"/>
    </row>
    <row r="288" spans="1:53" s="349" customFormat="1">
      <c r="A288" s="351"/>
      <c r="B288" s="351"/>
      <c r="C288" s="351"/>
      <c r="D288" s="351"/>
      <c r="E288" s="351"/>
      <c r="F288" s="351"/>
      <c r="G288" s="351"/>
      <c r="H288" s="351"/>
      <c r="I288" s="351"/>
      <c r="J288" s="351"/>
      <c r="K288" s="351"/>
      <c r="L288" s="351"/>
      <c r="M288" s="351"/>
      <c r="N288" s="351"/>
      <c r="O288" s="351"/>
      <c r="P288" s="373"/>
      <c r="Q288" s="351"/>
      <c r="R288" s="351"/>
      <c r="S288" s="351"/>
      <c r="T288" s="351"/>
      <c r="U288" s="351"/>
      <c r="V288" s="351"/>
      <c r="W288" s="373"/>
      <c r="X288" s="351"/>
      <c r="Y288" s="351"/>
      <c r="Z288" s="351"/>
      <c r="AA288" s="351"/>
      <c r="AB288" s="353"/>
      <c r="AC288" s="351"/>
      <c r="AD288" s="351"/>
      <c r="AE288" s="351"/>
      <c r="AF288" s="351"/>
      <c r="AG288" s="351"/>
      <c r="AH288" s="351"/>
      <c r="AI288" s="351"/>
      <c r="AJ288" s="351"/>
      <c r="AK288" s="352"/>
      <c r="AL288" s="351"/>
      <c r="AM288" s="351"/>
      <c r="AN288" s="351"/>
      <c r="AO288" s="351"/>
      <c r="AP288" s="351"/>
      <c r="AQ288" s="351"/>
      <c r="AR288" s="351"/>
      <c r="AS288" s="354"/>
      <c r="AT288" s="351"/>
      <c r="AU288" s="351"/>
      <c r="AV288" s="351"/>
      <c r="AW288" s="351"/>
      <c r="AX288" s="351"/>
      <c r="AY288" s="351"/>
      <c r="AZ288" s="351"/>
      <c r="BA288" s="351"/>
    </row>
    <row r="289" spans="1:53" s="349" customFormat="1">
      <c r="A289" s="351"/>
      <c r="B289" s="351"/>
      <c r="C289" s="351"/>
      <c r="D289" s="351"/>
      <c r="E289" s="351"/>
      <c r="F289" s="351"/>
      <c r="G289" s="351"/>
      <c r="H289" s="351"/>
      <c r="I289" s="351"/>
      <c r="J289" s="351"/>
      <c r="K289" s="351"/>
      <c r="L289" s="351"/>
      <c r="M289" s="351"/>
      <c r="N289" s="351"/>
      <c r="O289" s="351"/>
      <c r="P289" s="373"/>
      <c r="Q289" s="351"/>
      <c r="R289" s="351"/>
      <c r="S289" s="351"/>
      <c r="T289" s="351"/>
      <c r="U289" s="351"/>
      <c r="V289" s="351"/>
      <c r="W289" s="373"/>
      <c r="X289" s="351"/>
      <c r="Y289" s="351"/>
      <c r="Z289" s="351"/>
      <c r="AA289" s="351"/>
      <c r="AB289" s="353"/>
      <c r="AC289" s="351"/>
      <c r="AD289" s="351"/>
      <c r="AE289" s="351"/>
      <c r="AF289" s="351"/>
      <c r="AG289" s="351"/>
      <c r="AH289" s="351"/>
      <c r="AI289" s="351"/>
      <c r="AJ289" s="351"/>
      <c r="AK289" s="352"/>
      <c r="AL289" s="351"/>
      <c r="AM289" s="351"/>
      <c r="AN289" s="351"/>
      <c r="AO289" s="351"/>
      <c r="AP289" s="351"/>
      <c r="AQ289" s="351"/>
      <c r="AR289" s="351"/>
      <c r="AS289" s="354"/>
      <c r="AT289" s="351"/>
      <c r="AU289" s="351"/>
      <c r="AV289" s="351"/>
      <c r="AW289" s="351"/>
      <c r="AX289" s="351"/>
      <c r="AY289" s="351"/>
      <c r="AZ289" s="351"/>
      <c r="BA289" s="351"/>
    </row>
    <row r="290" spans="1:53" s="349" customFormat="1">
      <c r="A290" s="351"/>
      <c r="B290" s="351"/>
      <c r="C290" s="351"/>
      <c r="D290" s="351"/>
      <c r="E290" s="351"/>
      <c r="F290" s="351"/>
      <c r="G290" s="351"/>
      <c r="H290" s="351"/>
      <c r="I290" s="351"/>
      <c r="J290" s="351"/>
      <c r="K290" s="351"/>
      <c r="L290" s="351"/>
      <c r="M290" s="351"/>
      <c r="N290" s="351"/>
      <c r="O290" s="351"/>
      <c r="P290" s="373"/>
      <c r="Q290" s="351"/>
      <c r="R290" s="351"/>
      <c r="S290" s="351"/>
      <c r="T290" s="351"/>
      <c r="U290" s="351"/>
      <c r="V290" s="351"/>
      <c r="W290" s="373"/>
      <c r="X290" s="351"/>
      <c r="Y290" s="351"/>
      <c r="Z290" s="351"/>
      <c r="AA290" s="351"/>
      <c r="AB290" s="353"/>
      <c r="AC290" s="351"/>
      <c r="AD290" s="351"/>
      <c r="AE290" s="351"/>
      <c r="AF290" s="351"/>
      <c r="AG290" s="351"/>
      <c r="AH290" s="351"/>
      <c r="AI290" s="351"/>
      <c r="AJ290" s="351"/>
      <c r="AK290" s="352"/>
      <c r="AL290" s="351"/>
      <c r="AM290" s="351"/>
      <c r="AN290" s="351"/>
      <c r="AO290" s="351"/>
      <c r="AP290" s="351"/>
      <c r="AQ290" s="351"/>
      <c r="AR290" s="351"/>
      <c r="AS290" s="354"/>
      <c r="AT290" s="351"/>
      <c r="AU290" s="351"/>
      <c r="AV290" s="351"/>
      <c r="AW290" s="351"/>
      <c r="AX290" s="351"/>
      <c r="AY290" s="351"/>
      <c r="AZ290" s="351"/>
      <c r="BA290" s="351"/>
    </row>
    <row r="291" spans="1:53" s="349" customFormat="1">
      <c r="A291" s="351"/>
      <c r="B291" s="351"/>
      <c r="C291" s="351"/>
      <c r="D291" s="351"/>
      <c r="E291" s="351"/>
      <c r="F291" s="351"/>
      <c r="G291" s="351"/>
      <c r="H291" s="351"/>
      <c r="I291" s="351"/>
      <c r="J291" s="351"/>
      <c r="K291" s="351"/>
      <c r="L291" s="351"/>
      <c r="M291" s="351"/>
      <c r="N291" s="351"/>
      <c r="O291" s="351"/>
      <c r="P291" s="373"/>
      <c r="Q291" s="351"/>
      <c r="R291" s="351"/>
      <c r="S291" s="351"/>
      <c r="T291" s="351"/>
      <c r="U291" s="351"/>
      <c r="V291" s="351"/>
      <c r="W291" s="373"/>
      <c r="X291" s="351"/>
      <c r="Y291" s="351"/>
      <c r="Z291" s="351"/>
      <c r="AA291" s="351"/>
      <c r="AB291" s="353"/>
      <c r="AC291" s="351"/>
      <c r="AD291" s="351"/>
      <c r="AE291" s="351"/>
      <c r="AF291" s="351"/>
      <c r="AG291" s="351"/>
      <c r="AH291" s="351"/>
      <c r="AI291" s="351"/>
      <c r="AJ291" s="351"/>
      <c r="AK291" s="352"/>
      <c r="AL291" s="351"/>
      <c r="AM291" s="351"/>
      <c r="AN291" s="351"/>
      <c r="AO291" s="351"/>
      <c r="AP291" s="351"/>
      <c r="AQ291" s="351"/>
      <c r="AR291" s="351"/>
      <c r="AS291" s="354"/>
      <c r="AT291" s="351"/>
      <c r="AU291" s="351"/>
      <c r="AV291" s="351"/>
      <c r="AW291" s="351"/>
      <c r="AX291" s="351"/>
      <c r="AY291" s="351"/>
      <c r="AZ291" s="351"/>
      <c r="BA291" s="351"/>
    </row>
    <row r="292" spans="1:53" s="349" customFormat="1">
      <c r="A292" s="351"/>
      <c r="B292" s="351"/>
      <c r="C292" s="351"/>
      <c r="D292" s="351"/>
      <c r="E292" s="351"/>
      <c r="F292" s="351"/>
      <c r="G292" s="351"/>
      <c r="H292" s="351"/>
      <c r="I292" s="351"/>
      <c r="J292" s="351"/>
      <c r="K292" s="351"/>
      <c r="L292" s="351"/>
      <c r="M292" s="351"/>
      <c r="N292" s="351"/>
      <c r="O292" s="351"/>
      <c r="P292" s="373"/>
      <c r="Q292" s="351"/>
      <c r="R292" s="351"/>
      <c r="S292" s="351"/>
      <c r="T292" s="351"/>
      <c r="U292" s="351"/>
      <c r="V292" s="351"/>
      <c r="W292" s="373"/>
      <c r="X292" s="351"/>
      <c r="Y292" s="351"/>
      <c r="Z292" s="351"/>
      <c r="AA292" s="351"/>
      <c r="AB292" s="353"/>
      <c r="AC292" s="351"/>
      <c r="AD292" s="351"/>
      <c r="AE292" s="351"/>
      <c r="AF292" s="351"/>
      <c r="AG292" s="351"/>
      <c r="AH292" s="351"/>
      <c r="AI292" s="351"/>
      <c r="AJ292" s="351"/>
      <c r="AK292" s="352"/>
      <c r="AL292" s="351"/>
      <c r="AM292" s="351"/>
      <c r="AN292" s="351"/>
      <c r="AO292" s="351"/>
      <c r="AP292" s="351"/>
      <c r="AQ292" s="351"/>
      <c r="AR292" s="351"/>
      <c r="AS292" s="354"/>
      <c r="AT292" s="351"/>
      <c r="AU292" s="351"/>
      <c r="AV292" s="351"/>
      <c r="AW292" s="351"/>
      <c r="AX292" s="351"/>
      <c r="AY292" s="351"/>
      <c r="AZ292" s="351"/>
      <c r="BA292" s="351"/>
    </row>
    <row r="293" spans="1:53" s="349" customFormat="1">
      <c r="A293" s="351"/>
      <c r="B293" s="351"/>
      <c r="C293" s="351"/>
      <c r="D293" s="351"/>
      <c r="E293" s="351"/>
      <c r="F293" s="351"/>
      <c r="G293" s="351"/>
      <c r="H293" s="351"/>
      <c r="I293" s="351"/>
      <c r="J293" s="351"/>
      <c r="K293" s="351"/>
      <c r="L293" s="351"/>
      <c r="M293" s="351"/>
      <c r="N293" s="351"/>
      <c r="O293" s="351"/>
      <c r="P293" s="373"/>
      <c r="Q293" s="351"/>
      <c r="R293" s="351"/>
      <c r="S293" s="351"/>
      <c r="T293" s="351"/>
      <c r="U293" s="351"/>
      <c r="V293" s="351"/>
      <c r="W293" s="373"/>
      <c r="X293" s="351"/>
      <c r="Y293" s="351"/>
      <c r="Z293" s="351"/>
      <c r="AA293" s="351"/>
      <c r="AB293" s="353"/>
      <c r="AC293" s="351"/>
      <c r="AD293" s="351"/>
      <c r="AE293" s="351"/>
      <c r="AF293" s="351"/>
      <c r="AG293" s="351"/>
      <c r="AH293" s="351"/>
      <c r="AI293" s="351"/>
      <c r="AJ293" s="351"/>
      <c r="AK293" s="352"/>
      <c r="AL293" s="351"/>
      <c r="AM293" s="351"/>
      <c r="AN293" s="351"/>
      <c r="AO293" s="351"/>
      <c r="AP293" s="351"/>
      <c r="AQ293" s="351"/>
      <c r="AR293" s="351"/>
      <c r="AS293" s="354"/>
      <c r="AT293" s="351"/>
      <c r="AU293" s="351"/>
      <c r="AV293" s="351"/>
      <c r="AW293" s="351"/>
      <c r="AX293" s="351"/>
      <c r="AY293" s="351"/>
      <c r="AZ293" s="351"/>
      <c r="BA293" s="351"/>
    </row>
    <row r="294" spans="1:53" s="349" customFormat="1">
      <c r="A294" s="351"/>
      <c r="B294" s="351"/>
      <c r="C294" s="351"/>
      <c r="D294" s="351"/>
      <c r="E294" s="351"/>
      <c r="F294" s="351"/>
      <c r="G294" s="351"/>
      <c r="H294" s="351"/>
      <c r="I294" s="351"/>
      <c r="J294" s="351"/>
      <c r="K294" s="351"/>
      <c r="L294" s="351"/>
      <c r="M294" s="351"/>
      <c r="N294" s="351"/>
      <c r="O294" s="351"/>
      <c r="P294" s="373"/>
      <c r="Q294" s="351"/>
      <c r="R294" s="351"/>
      <c r="S294" s="351"/>
      <c r="T294" s="351"/>
      <c r="U294" s="351"/>
      <c r="V294" s="351"/>
      <c r="W294" s="373"/>
      <c r="X294" s="351"/>
      <c r="Y294" s="351"/>
      <c r="Z294" s="351"/>
      <c r="AA294" s="351"/>
      <c r="AB294" s="353"/>
      <c r="AC294" s="351"/>
      <c r="AD294" s="351"/>
      <c r="AE294" s="351"/>
      <c r="AF294" s="351"/>
      <c r="AG294" s="351"/>
      <c r="AH294" s="351"/>
      <c r="AI294" s="351"/>
      <c r="AJ294" s="351"/>
      <c r="AK294" s="352"/>
      <c r="AL294" s="351"/>
      <c r="AM294" s="351"/>
      <c r="AN294" s="351"/>
      <c r="AO294" s="351"/>
      <c r="AP294" s="351"/>
      <c r="AQ294" s="351"/>
      <c r="AR294" s="351"/>
      <c r="AS294" s="354"/>
      <c r="AT294" s="351"/>
      <c r="AU294" s="351"/>
      <c r="AV294" s="351"/>
      <c r="AW294" s="351"/>
      <c r="AX294" s="351"/>
      <c r="AY294" s="351"/>
      <c r="AZ294" s="351"/>
      <c r="BA294" s="351"/>
    </row>
    <row r="295" spans="1:53" s="349" customFormat="1">
      <c r="A295" s="351"/>
      <c r="B295" s="351"/>
      <c r="C295" s="351"/>
      <c r="D295" s="351"/>
      <c r="E295" s="351"/>
      <c r="F295" s="351"/>
      <c r="G295" s="351"/>
      <c r="H295" s="351"/>
      <c r="I295" s="351"/>
      <c r="J295" s="351"/>
      <c r="K295" s="351"/>
      <c r="L295" s="351"/>
      <c r="M295" s="351"/>
      <c r="N295" s="351"/>
      <c r="O295" s="351"/>
      <c r="P295" s="373"/>
      <c r="Q295" s="351"/>
      <c r="R295" s="351"/>
      <c r="S295" s="351"/>
      <c r="T295" s="351"/>
      <c r="U295" s="351"/>
      <c r="V295" s="351"/>
      <c r="W295" s="373"/>
      <c r="X295" s="351"/>
      <c r="Y295" s="351"/>
      <c r="Z295" s="351"/>
      <c r="AA295" s="351"/>
      <c r="AB295" s="353"/>
      <c r="AC295" s="351"/>
      <c r="AD295" s="351"/>
      <c r="AE295" s="351"/>
      <c r="AF295" s="351"/>
      <c r="AG295" s="351"/>
      <c r="AH295" s="351"/>
      <c r="AI295" s="351"/>
      <c r="AJ295" s="351"/>
      <c r="AK295" s="352"/>
      <c r="AL295" s="351"/>
      <c r="AM295" s="351"/>
      <c r="AN295" s="351"/>
      <c r="AO295" s="351"/>
      <c r="AP295" s="351"/>
      <c r="AQ295" s="351"/>
      <c r="AR295" s="351"/>
      <c r="AS295" s="354"/>
      <c r="AT295" s="351"/>
      <c r="AU295" s="351"/>
      <c r="AV295" s="351"/>
      <c r="AW295" s="351"/>
      <c r="AX295" s="351"/>
      <c r="AY295" s="351"/>
      <c r="AZ295" s="351"/>
      <c r="BA295" s="351"/>
    </row>
    <row r="296" spans="1:53" s="349" customFormat="1">
      <c r="A296" s="351"/>
      <c r="B296" s="351"/>
      <c r="C296" s="351"/>
      <c r="D296" s="351"/>
      <c r="E296" s="351"/>
      <c r="F296" s="351"/>
      <c r="G296" s="351"/>
      <c r="H296" s="351"/>
      <c r="I296" s="351"/>
      <c r="J296" s="351"/>
      <c r="K296" s="351"/>
      <c r="L296" s="351"/>
      <c r="M296" s="351"/>
      <c r="N296" s="351"/>
      <c r="O296" s="351"/>
      <c r="P296" s="373"/>
      <c r="Q296" s="351"/>
      <c r="R296" s="351"/>
      <c r="S296" s="351"/>
      <c r="T296" s="351"/>
      <c r="U296" s="351"/>
      <c r="V296" s="351"/>
      <c r="W296" s="373"/>
      <c r="X296" s="351"/>
      <c r="Y296" s="351"/>
      <c r="Z296" s="351"/>
      <c r="AA296" s="351"/>
      <c r="AB296" s="353"/>
      <c r="AC296" s="351"/>
      <c r="AD296" s="351"/>
      <c r="AE296" s="351"/>
      <c r="AF296" s="351"/>
      <c r="AG296" s="351"/>
      <c r="AH296" s="351"/>
      <c r="AI296" s="351"/>
      <c r="AJ296" s="351"/>
      <c r="AK296" s="352"/>
      <c r="AL296" s="351"/>
      <c r="AM296" s="351"/>
      <c r="AN296" s="351"/>
      <c r="AO296" s="351"/>
      <c r="AP296" s="351"/>
      <c r="AQ296" s="351"/>
      <c r="AR296" s="351"/>
      <c r="AS296" s="354"/>
      <c r="AT296" s="351"/>
      <c r="AU296" s="351"/>
      <c r="AV296" s="351"/>
      <c r="AW296" s="351"/>
      <c r="AX296" s="351"/>
      <c r="AY296" s="351"/>
      <c r="AZ296" s="351"/>
      <c r="BA296" s="351"/>
    </row>
    <row r="297" spans="1:53" s="349" customFormat="1">
      <c r="A297" s="351"/>
      <c r="B297" s="351"/>
      <c r="C297" s="351"/>
      <c r="D297" s="351"/>
      <c r="E297" s="351"/>
      <c r="F297" s="351"/>
      <c r="G297" s="351"/>
      <c r="H297" s="351"/>
      <c r="I297" s="351"/>
      <c r="J297" s="351"/>
      <c r="K297" s="351"/>
      <c r="L297" s="351"/>
      <c r="M297" s="351"/>
      <c r="N297" s="351"/>
      <c r="O297" s="351"/>
      <c r="P297" s="373"/>
      <c r="Q297" s="351"/>
      <c r="R297" s="351"/>
      <c r="S297" s="351"/>
      <c r="T297" s="351"/>
      <c r="U297" s="351"/>
      <c r="V297" s="351"/>
      <c r="W297" s="373"/>
      <c r="X297" s="351"/>
      <c r="Y297" s="351"/>
      <c r="Z297" s="351"/>
      <c r="AA297" s="351"/>
      <c r="AB297" s="353"/>
      <c r="AC297" s="351"/>
      <c r="AD297" s="351"/>
      <c r="AE297" s="351"/>
      <c r="AF297" s="351"/>
      <c r="AG297" s="351"/>
      <c r="AH297" s="351"/>
      <c r="AI297" s="351"/>
      <c r="AJ297" s="351"/>
      <c r="AK297" s="352"/>
      <c r="AL297" s="351"/>
      <c r="AM297" s="351"/>
      <c r="AN297" s="351"/>
      <c r="AO297" s="351"/>
      <c r="AP297" s="351"/>
      <c r="AQ297" s="351"/>
      <c r="AR297" s="351"/>
      <c r="AS297" s="354"/>
      <c r="AT297" s="351"/>
      <c r="AU297" s="351"/>
      <c r="AV297" s="351"/>
      <c r="AW297" s="351"/>
      <c r="AX297" s="351"/>
      <c r="AY297" s="351"/>
      <c r="AZ297" s="351"/>
      <c r="BA297" s="351"/>
    </row>
    <row r="298" spans="1:53" s="349" customFormat="1">
      <c r="A298" s="351"/>
      <c r="B298" s="351"/>
      <c r="C298" s="351"/>
      <c r="D298" s="351"/>
      <c r="E298" s="351"/>
      <c r="F298" s="351"/>
      <c r="G298" s="351"/>
      <c r="H298" s="351"/>
      <c r="I298" s="351"/>
      <c r="J298" s="351"/>
      <c r="K298" s="351"/>
      <c r="L298" s="351"/>
      <c r="M298" s="351"/>
      <c r="N298" s="351"/>
      <c r="O298" s="351"/>
      <c r="P298" s="373"/>
      <c r="Q298" s="351"/>
      <c r="R298" s="351"/>
      <c r="S298" s="351"/>
      <c r="T298" s="351"/>
      <c r="U298" s="351"/>
      <c r="V298" s="351"/>
      <c r="W298" s="373"/>
      <c r="X298" s="351"/>
      <c r="Y298" s="351"/>
      <c r="Z298" s="351"/>
      <c r="AA298" s="351"/>
      <c r="AB298" s="353"/>
      <c r="AC298" s="351"/>
      <c r="AD298" s="351"/>
      <c r="AE298" s="351"/>
      <c r="AF298" s="351"/>
      <c r="AG298" s="351"/>
      <c r="AH298" s="351"/>
      <c r="AI298" s="351"/>
      <c r="AJ298" s="351"/>
      <c r="AK298" s="352"/>
      <c r="AL298" s="351"/>
      <c r="AM298" s="351"/>
      <c r="AN298" s="351"/>
      <c r="AO298" s="351"/>
      <c r="AP298" s="351"/>
      <c r="AQ298" s="351"/>
      <c r="AR298" s="351"/>
      <c r="AS298" s="354"/>
      <c r="AT298" s="351"/>
      <c r="AU298" s="351"/>
      <c r="AV298" s="351"/>
      <c r="AW298" s="351"/>
      <c r="AX298" s="351"/>
      <c r="AY298" s="351"/>
      <c r="AZ298" s="351"/>
      <c r="BA298" s="351"/>
    </row>
    <row r="299" spans="1:53" s="349" customFormat="1">
      <c r="A299" s="351"/>
      <c r="B299" s="351"/>
      <c r="C299" s="351"/>
      <c r="D299" s="351"/>
      <c r="E299" s="351"/>
      <c r="F299" s="351"/>
      <c r="G299" s="351"/>
      <c r="H299" s="351"/>
      <c r="I299" s="351"/>
      <c r="J299" s="351"/>
      <c r="K299" s="351"/>
      <c r="L299" s="351"/>
      <c r="M299" s="351"/>
      <c r="N299" s="351"/>
      <c r="O299" s="351"/>
      <c r="P299" s="373"/>
      <c r="Q299" s="351"/>
      <c r="R299" s="351"/>
      <c r="S299" s="351"/>
      <c r="T299" s="351"/>
      <c r="U299" s="351"/>
      <c r="V299" s="351"/>
      <c r="W299" s="373"/>
      <c r="X299" s="351"/>
      <c r="Y299" s="351"/>
      <c r="Z299" s="351"/>
      <c r="AA299" s="351"/>
      <c r="AB299" s="353"/>
      <c r="AC299" s="351"/>
      <c r="AD299" s="351"/>
      <c r="AE299" s="351"/>
      <c r="AF299" s="351"/>
      <c r="AG299" s="351"/>
      <c r="AH299" s="351"/>
      <c r="AI299" s="351"/>
      <c r="AJ299" s="351"/>
      <c r="AK299" s="352"/>
      <c r="AL299" s="351"/>
      <c r="AM299" s="351"/>
      <c r="AN299" s="351"/>
      <c r="AO299" s="351"/>
      <c r="AP299" s="351"/>
      <c r="AQ299" s="351"/>
      <c r="AR299" s="351"/>
      <c r="AS299" s="354"/>
      <c r="AT299" s="351"/>
      <c r="AU299" s="351"/>
      <c r="AV299" s="351"/>
      <c r="AW299" s="351"/>
      <c r="AX299" s="351"/>
      <c r="AY299" s="351"/>
      <c r="AZ299" s="351"/>
      <c r="BA299" s="351"/>
    </row>
    <row r="300" spans="1:53" s="349" customFormat="1">
      <c r="A300" s="351"/>
      <c r="B300" s="351"/>
      <c r="C300" s="351"/>
      <c r="D300" s="351"/>
      <c r="E300" s="351"/>
      <c r="F300" s="351"/>
      <c r="G300" s="351"/>
      <c r="H300" s="351"/>
      <c r="I300" s="351"/>
      <c r="J300" s="351"/>
      <c r="K300" s="351"/>
      <c r="L300" s="351"/>
      <c r="M300" s="351"/>
      <c r="N300" s="351"/>
      <c r="O300" s="351"/>
      <c r="P300" s="373"/>
      <c r="Q300" s="351"/>
      <c r="R300" s="351"/>
      <c r="S300" s="351"/>
      <c r="T300" s="351"/>
      <c r="U300" s="351"/>
      <c r="V300" s="351"/>
      <c r="W300" s="373"/>
      <c r="X300" s="351"/>
      <c r="Y300" s="351"/>
      <c r="Z300" s="351"/>
      <c r="AA300" s="351"/>
      <c r="AB300" s="353"/>
      <c r="AC300" s="351"/>
      <c r="AD300" s="351"/>
      <c r="AE300" s="351"/>
      <c r="AF300" s="351"/>
      <c r="AG300" s="351"/>
      <c r="AH300" s="351"/>
      <c r="AI300" s="351"/>
      <c r="AJ300" s="351"/>
      <c r="AK300" s="352"/>
      <c r="AL300" s="351"/>
      <c r="AM300" s="351"/>
      <c r="AN300" s="351"/>
      <c r="AO300" s="351"/>
      <c r="AP300" s="351"/>
      <c r="AQ300" s="351"/>
      <c r="AR300" s="351"/>
      <c r="AS300" s="354"/>
      <c r="AT300" s="351"/>
      <c r="AU300" s="351"/>
      <c r="AV300" s="351"/>
      <c r="AW300" s="351"/>
      <c r="AX300" s="351"/>
      <c r="AY300" s="351"/>
      <c r="AZ300" s="351"/>
      <c r="BA300" s="351"/>
    </row>
    <row r="301" spans="1:53" s="349" customFormat="1">
      <c r="A301" s="351"/>
      <c r="B301" s="351"/>
      <c r="C301" s="351"/>
      <c r="D301" s="351"/>
      <c r="E301" s="351"/>
      <c r="F301" s="351"/>
      <c r="G301" s="351"/>
      <c r="H301" s="351"/>
      <c r="I301" s="351"/>
      <c r="J301" s="351"/>
      <c r="K301" s="351"/>
      <c r="L301" s="351"/>
      <c r="M301" s="351"/>
      <c r="N301" s="351"/>
      <c r="O301" s="351"/>
      <c r="P301" s="373"/>
      <c r="Q301" s="351"/>
      <c r="R301" s="351"/>
      <c r="S301" s="351"/>
      <c r="T301" s="351"/>
      <c r="U301" s="351"/>
      <c r="V301" s="351"/>
      <c r="W301" s="373"/>
      <c r="X301" s="351"/>
      <c r="Y301" s="351"/>
      <c r="Z301" s="351"/>
      <c r="AA301" s="351"/>
      <c r="AB301" s="353"/>
      <c r="AC301" s="351"/>
      <c r="AD301" s="351"/>
      <c r="AE301" s="351"/>
      <c r="AF301" s="351"/>
      <c r="AG301" s="351"/>
      <c r="AH301" s="351"/>
      <c r="AI301" s="351"/>
      <c r="AJ301" s="351"/>
      <c r="AK301" s="352"/>
      <c r="AL301" s="351"/>
      <c r="AM301" s="351"/>
      <c r="AN301" s="351"/>
      <c r="AO301" s="351"/>
      <c r="AP301" s="351"/>
      <c r="AQ301" s="351"/>
      <c r="AR301" s="351"/>
      <c r="AS301" s="354"/>
      <c r="AT301" s="351"/>
      <c r="AU301" s="351"/>
      <c r="AV301" s="351"/>
      <c r="AW301" s="351"/>
      <c r="AX301" s="351"/>
      <c r="AY301" s="351"/>
      <c r="AZ301" s="351"/>
      <c r="BA301" s="351"/>
    </row>
    <row r="302" spans="1:53" s="349" customFormat="1">
      <c r="A302" s="351"/>
      <c r="B302" s="351"/>
      <c r="C302" s="351"/>
      <c r="D302" s="351"/>
      <c r="E302" s="351"/>
      <c r="F302" s="351"/>
      <c r="G302" s="351"/>
      <c r="H302" s="351"/>
      <c r="I302" s="351"/>
      <c r="J302" s="351"/>
      <c r="K302" s="351"/>
      <c r="L302" s="351"/>
      <c r="M302" s="351"/>
      <c r="N302" s="351"/>
      <c r="O302" s="351"/>
      <c r="P302" s="373"/>
      <c r="Q302" s="351"/>
      <c r="R302" s="351"/>
      <c r="S302" s="351"/>
      <c r="T302" s="351"/>
      <c r="U302" s="351"/>
      <c r="V302" s="351"/>
      <c r="W302" s="373"/>
      <c r="X302" s="351"/>
      <c r="Y302" s="351"/>
      <c r="Z302" s="351"/>
      <c r="AA302" s="351"/>
      <c r="AB302" s="353"/>
      <c r="AC302" s="351"/>
      <c r="AD302" s="351"/>
      <c r="AE302" s="351"/>
      <c r="AF302" s="351"/>
      <c r="AG302" s="351"/>
      <c r="AH302" s="351"/>
      <c r="AI302" s="351"/>
      <c r="AJ302" s="351"/>
      <c r="AK302" s="352"/>
      <c r="AL302" s="351"/>
      <c r="AM302" s="351"/>
      <c r="AN302" s="351"/>
      <c r="AO302" s="351"/>
      <c r="AP302" s="351"/>
      <c r="AQ302" s="351"/>
      <c r="AR302" s="351"/>
      <c r="AS302" s="354"/>
      <c r="AT302" s="351"/>
      <c r="AU302" s="351"/>
      <c r="AV302" s="351"/>
      <c r="AW302" s="351"/>
      <c r="AX302" s="351"/>
      <c r="AY302" s="351"/>
      <c r="AZ302" s="351"/>
      <c r="BA302" s="351"/>
    </row>
    <row r="303" spans="1:53" s="349" customFormat="1">
      <c r="A303" s="351"/>
      <c r="B303" s="351"/>
      <c r="C303" s="351"/>
      <c r="D303" s="351"/>
      <c r="E303" s="351"/>
      <c r="F303" s="351"/>
      <c r="G303" s="351"/>
      <c r="H303" s="351"/>
      <c r="I303" s="351"/>
      <c r="J303" s="351"/>
      <c r="K303" s="351"/>
      <c r="L303" s="351"/>
      <c r="M303" s="351"/>
      <c r="N303" s="351"/>
      <c r="O303" s="351"/>
      <c r="P303" s="373"/>
      <c r="Q303" s="351"/>
      <c r="R303" s="351"/>
      <c r="S303" s="351"/>
      <c r="T303" s="351"/>
      <c r="U303" s="351"/>
      <c r="V303" s="351"/>
      <c r="W303" s="373"/>
      <c r="X303" s="351"/>
      <c r="Y303" s="351"/>
      <c r="Z303" s="351"/>
      <c r="AA303" s="351"/>
      <c r="AB303" s="353"/>
      <c r="AC303" s="351"/>
      <c r="AD303" s="351"/>
      <c r="AE303" s="351"/>
      <c r="AF303" s="351"/>
      <c r="AG303" s="351"/>
      <c r="AH303" s="351"/>
      <c r="AI303" s="351"/>
      <c r="AJ303" s="351"/>
      <c r="AK303" s="352"/>
      <c r="AL303" s="351"/>
      <c r="AM303" s="351"/>
      <c r="AN303" s="351"/>
      <c r="AO303" s="351"/>
      <c r="AP303" s="351"/>
      <c r="AQ303" s="351"/>
      <c r="AR303" s="351"/>
      <c r="AS303" s="354"/>
      <c r="AT303" s="351"/>
      <c r="AU303" s="351"/>
      <c r="AV303" s="351"/>
      <c r="AW303" s="351"/>
      <c r="AX303" s="351"/>
      <c r="AY303" s="351"/>
      <c r="AZ303" s="351"/>
      <c r="BA303" s="351"/>
    </row>
    <row r="304" spans="1:53" s="349" customFormat="1">
      <c r="A304" s="351"/>
      <c r="B304" s="351"/>
      <c r="C304" s="351"/>
      <c r="D304" s="351"/>
      <c r="E304" s="351"/>
      <c r="F304" s="351"/>
      <c r="G304" s="351"/>
      <c r="H304" s="351"/>
      <c r="I304" s="351"/>
      <c r="J304" s="351"/>
      <c r="K304" s="351"/>
      <c r="L304" s="351"/>
      <c r="M304" s="351"/>
      <c r="N304" s="351"/>
      <c r="O304" s="351"/>
      <c r="P304" s="373"/>
      <c r="Q304" s="351"/>
      <c r="R304" s="351"/>
      <c r="S304" s="351"/>
      <c r="T304" s="351"/>
      <c r="U304" s="351"/>
      <c r="V304" s="351"/>
      <c r="W304" s="373"/>
      <c r="X304" s="351"/>
      <c r="Y304" s="351"/>
      <c r="Z304" s="351"/>
      <c r="AA304" s="351"/>
      <c r="AB304" s="353"/>
      <c r="AC304" s="351"/>
      <c r="AD304" s="351"/>
      <c r="AE304" s="351"/>
      <c r="AF304" s="351"/>
      <c r="AG304" s="351"/>
      <c r="AH304" s="351"/>
      <c r="AI304" s="351"/>
      <c r="AJ304" s="351"/>
      <c r="AK304" s="352"/>
      <c r="AL304" s="351"/>
      <c r="AM304" s="351"/>
      <c r="AN304" s="351"/>
      <c r="AO304" s="351"/>
      <c r="AP304" s="351"/>
      <c r="AQ304" s="351"/>
      <c r="AR304" s="351"/>
      <c r="AS304" s="354"/>
      <c r="AT304" s="351"/>
      <c r="AU304" s="351"/>
      <c r="AV304" s="351"/>
      <c r="AW304" s="351"/>
      <c r="AX304" s="351"/>
      <c r="AY304" s="351"/>
      <c r="AZ304" s="351"/>
      <c r="BA304" s="351"/>
    </row>
    <row r="305" spans="1:53" s="349" customFormat="1">
      <c r="A305" s="351"/>
      <c r="B305" s="351"/>
      <c r="C305" s="351"/>
      <c r="D305" s="351"/>
      <c r="E305" s="351"/>
      <c r="F305" s="351"/>
      <c r="G305" s="351"/>
      <c r="H305" s="351"/>
      <c r="I305" s="351"/>
      <c r="J305" s="351"/>
      <c r="K305" s="351"/>
      <c r="L305" s="351"/>
      <c r="M305" s="351"/>
      <c r="N305" s="351"/>
      <c r="O305" s="351"/>
      <c r="P305" s="373"/>
      <c r="Q305" s="351"/>
      <c r="R305" s="351"/>
      <c r="S305" s="351"/>
      <c r="T305" s="351"/>
      <c r="U305" s="351"/>
      <c r="V305" s="351"/>
      <c r="W305" s="373"/>
      <c r="X305" s="351"/>
      <c r="Y305" s="351"/>
      <c r="Z305" s="351"/>
      <c r="AA305" s="351"/>
      <c r="AB305" s="353"/>
      <c r="AC305" s="351"/>
      <c r="AD305" s="351"/>
      <c r="AE305" s="351"/>
      <c r="AF305" s="351"/>
      <c r="AG305" s="351"/>
      <c r="AH305" s="351"/>
      <c r="AI305" s="351"/>
      <c r="AJ305" s="351"/>
      <c r="AK305" s="352"/>
      <c r="AL305" s="351"/>
      <c r="AM305" s="351"/>
      <c r="AN305" s="351"/>
      <c r="AO305" s="351"/>
      <c r="AP305" s="351"/>
      <c r="AQ305" s="351"/>
      <c r="AR305" s="351"/>
      <c r="AS305" s="354"/>
      <c r="AT305" s="351"/>
      <c r="AU305" s="351"/>
      <c r="AV305" s="351"/>
      <c r="AW305" s="351"/>
      <c r="AX305" s="351"/>
      <c r="AY305" s="351"/>
      <c r="AZ305" s="351"/>
      <c r="BA305" s="351"/>
    </row>
    <row r="306" spans="1:53" s="349" customFormat="1">
      <c r="A306" s="351"/>
      <c r="B306" s="351"/>
      <c r="C306" s="351"/>
      <c r="D306" s="351"/>
      <c r="E306" s="351"/>
      <c r="F306" s="351"/>
      <c r="G306" s="351"/>
      <c r="H306" s="351"/>
      <c r="I306" s="351"/>
      <c r="J306" s="351"/>
      <c r="K306" s="351"/>
      <c r="L306" s="351"/>
      <c r="M306" s="351"/>
      <c r="N306" s="351"/>
      <c r="O306" s="351"/>
      <c r="P306" s="373"/>
      <c r="Q306" s="351"/>
      <c r="R306" s="351"/>
      <c r="S306" s="351"/>
      <c r="T306" s="351"/>
      <c r="U306" s="351"/>
      <c r="V306" s="351"/>
      <c r="W306" s="373"/>
      <c r="X306" s="351"/>
      <c r="Y306" s="351"/>
      <c r="Z306" s="351"/>
      <c r="AA306" s="351"/>
      <c r="AB306" s="353"/>
      <c r="AC306" s="351"/>
      <c r="AD306" s="351"/>
      <c r="AE306" s="351"/>
      <c r="AF306" s="351"/>
      <c r="AG306" s="351"/>
      <c r="AH306" s="351"/>
      <c r="AI306" s="351"/>
      <c r="AJ306" s="351"/>
      <c r="AK306" s="352"/>
      <c r="AL306" s="351"/>
      <c r="AM306" s="351"/>
      <c r="AN306" s="351"/>
      <c r="AO306" s="351"/>
      <c r="AP306" s="351"/>
      <c r="AQ306" s="351"/>
      <c r="AR306" s="351"/>
      <c r="AS306" s="354"/>
      <c r="AT306" s="351"/>
      <c r="AU306" s="351"/>
      <c r="AV306" s="351"/>
      <c r="AW306" s="351"/>
      <c r="AX306" s="351"/>
      <c r="AY306" s="351"/>
      <c r="AZ306" s="351"/>
      <c r="BA306" s="351"/>
    </row>
    <row r="307" spans="1:53" s="349" customFormat="1">
      <c r="A307" s="351"/>
      <c r="B307" s="351"/>
      <c r="C307" s="351"/>
      <c r="D307" s="351"/>
      <c r="E307" s="351"/>
      <c r="F307" s="351"/>
      <c r="G307" s="351"/>
      <c r="H307" s="351"/>
      <c r="I307" s="351"/>
      <c r="J307" s="351"/>
      <c r="K307" s="351"/>
      <c r="L307" s="351"/>
      <c r="M307" s="351"/>
      <c r="N307" s="351"/>
      <c r="O307" s="351"/>
      <c r="P307" s="373"/>
      <c r="Q307" s="351"/>
      <c r="R307" s="351"/>
      <c r="S307" s="351"/>
      <c r="T307" s="351"/>
      <c r="U307" s="351"/>
      <c r="V307" s="351"/>
      <c r="W307" s="373"/>
      <c r="X307" s="351"/>
      <c r="Y307" s="351"/>
      <c r="Z307" s="351"/>
      <c r="AA307" s="351"/>
      <c r="AB307" s="353"/>
      <c r="AC307" s="351"/>
      <c r="AD307" s="351"/>
      <c r="AE307" s="351"/>
      <c r="AF307" s="351"/>
      <c r="AG307" s="351"/>
      <c r="AH307" s="351"/>
      <c r="AI307" s="351"/>
      <c r="AJ307" s="351"/>
      <c r="AK307" s="352"/>
      <c r="AL307" s="351"/>
      <c r="AM307" s="351"/>
      <c r="AN307" s="351"/>
      <c r="AO307" s="351"/>
      <c r="AP307" s="351"/>
      <c r="AQ307" s="351"/>
      <c r="AR307" s="351"/>
      <c r="AS307" s="354"/>
      <c r="AT307" s="351"/>
      <c r="AU307" s="351"/>
      <c r="AV307" s="351"/>
      <c r="AW307" s="351"/>
      <c r="AX307" s="351"/>
      <c r="AY307" s="351"/>
      <c r="AZ307" s="351"/>
      <c r="BA307" s="351"/>
    </row>
    <row r="308" spans="1:53" s="349" customFormat="1">
      <c r="A308" s="351"/>
      <c r="B308" s="351"/>
      <c r="C308" s="351"/>
      <c r="D308" s="351"/>
      <c r="E308" s="351"/>
      <c r="F308" s="351"/>
      <c r="G308" s="351"/>
      <c r="H308" s="351"/>
      <c r="I308" s="351"/>
      <c r="J308" s="351"/>
      <c r="K308" s="351"/>
      <c r="L308" s="351"/>
      <c r="M308" s="351"/>
      <c r="N308" s="351"/>
      <c r="O308" s="351"/>
      <c r="P308" s="373"/>
      <c r="Q308" s="351"/>
      <c r="R308" s="351"/>
      <c r="S308" s="351"/>
      <c r="T308" s="351"/>
      <c r="U308" s="351"/>
      <c r="V308" s="351"/>
      <c r="W308" s="373"/>
      <c r="X308" s="351"/>
      <c r="Y308" s="351"/>
      <c r="Z308" s="351"/>
      <c r="AA308" s="351"/>
      <c r="AB308" s="353"/>
      <c r="AC308" s="351"/>
      <c r="AD308" s="351"/>
      <c r="AE308" s="351"/>
      <c r="AF308" s="351"/>
      <c r="AG308" s="351"/>
      <c r="AH308" s="351"/>
      <c r="AI308" s="351"/>
      <c r="AJ308" s="351"/>
      <c r="AK308" s="352"/>
      <c r="AL308" s="351"/>
      <c r="AM308" s="351"/>
      <c r="AN308" s="351"/>
      <c r="AO308" s="351"/>
      <c r="AP308" s="351"/>
      <c r="AQ308" s="351"/>
      <c r="AR308" s="351"/>
      <c r="AS308" s="354"/>
      <c r="AT308" s="351"/>
      <c r="AU308" s="351"/>
      <c r="AV308" s="351"/>
      <c r="AW308" s="351"/>
      <c r="AX308" s="351"/>
      <c r="AY308" s="351"/>
      <c r="AZ308" s="351"/>
      <c r="BA308" s="351"/>
    </row>
    <row r="309" spans="1:53" s="349" customFormat="1">
      <c r="A309" s="351"/>
      <c r="B309" s="351"/>
      <c r="C309" s="351"/>
      <c r="D309" s="351"/>
      <c r="E309" s="351"/>
      <c r="F309" s="351"/>
      <c r="G309" s="351"/>
      <c r="H309" s="351"/>
      <c r="I309" s="351"/>
      <c r="J309" s="351"/>
      <c r="K309" s="351"/>
      <c r="L309" s="351"/>
      <c r="M309" s="351"/>
      <c r="N309" s="351"/>
      <c r="O309" s="351"/>
      <c r="P309" s="373"/>
      <c r="Q309" s="351"/>
      <c r="R309" s="351"/>
      <c r="S309" s="351"/>
      <c r="T309" s="351"/>
      <c r="U309" s="351"/>
      <c r="V309" s="351"/>
      <c r="W309" s="373"/>
      <c r="X309" s="351"/>
      <c r="Y309" s="351"/>
      <c r="Z309" s="351"/>
      <c r="AA309" s="351"/>
      <c r="AB309" s="353"/>
      <c r="AC309" s="351"/>
      <c r="AD309" s="351"/>
      <c r="AE309" s="351"/>
      <c r="AF309" s="351"/>
      <c r="AG309" s="351"/>
      <c r="AH309" s="351"/>
      <c r="AI309" s="351"/>
      <c r="AJ309" s="351"/>
      <c r="AK309" s="352"/>
      <c r="AL309" s="351"/>
      <c r="AM309" s="351"/>
      <c r="AN309" s="351"/>
      <c r="AO309" s="351"/>
      <c r="AP309" s="351"/>
      <c r="AQ309" s="351"/>
      <c r="AR309" s="351"/>
      <c r="AS309" s="354"/>
      <c r="AT309" s="351"/>
      <c r="AU309" s="351"/>
      <c r="AV309" s="351"/>
      <c r="AW309" s="351"/>
      <c r="AX309" s="351"/>
      <c r="AY309" s="351"/>
      <c r="AZ309" s="351"/>
      <c r="BA309" s="351"/>
    </row>
    <row r="310" spans="1:53" s="349" customFormat="1">
      <c r="A310" s="351"/>
      <c r="B310" s="351"/>
      <c r="C310" s="351"/>
      <c r="D310" s="351"/>
      <c r="E310" s="351"/>
      <c r="F310" s="351"/>
      <c r="G310" s="351"/>
      <c r="H310" s="351"/>
      <c r="I310" s="351"/>
      <c r="J310" s="351"/>
      <c r="K310" s="351"/>
      <c r="L310" s="351"/>
      <c r="M310" s="351"/>
      <c r="N310" s="351"/>
      <c r="O310" s="351"/>
      <c r="P310" s="373"/>
      <c r="Q310" s="351"/>
      <c r="R310" s="351"/>
      <c r="S310" s="351"/>
      <c r="T310" s="351"/>
      <c r="U310" s="351"/>
      <c r="V310" s="351"/>
      <c r="W310" s="373"/>
      <c r="X310" s="351"/>
      <c r="Y310" s="351"/>
      <c r="Z310" s="351"/>
      <c r="AA310" s="351"/>
      <c r="AB310" s="353"/>
      <c r="AC310" s="351"/>
      <c r="AD310" s="351"/>
      <c r="AE310" s="351"/>
      <c r="AF310" s="351"/>
      <c r="AG310" s="351"/>
      <c r="AH310" s="351"/>
      <c r="AI310" s="351"/>
      <c r="AJ310" s="351"/>
      <c r="AK310" s="352"/>
      <c r="AL310" s="351"/>
      <c r="AM310" s="351"/>
      <c r="AN310" s="351"/>
      <c r="AO310" s="351"/>
      <c r="AP310" s="351"/>
      <c r="AQ310" s="351"/>
      <c r="AR310" s="351"/>
      <c r="AS310" s="354"/>
      <c r="AT310" s="351"/>
      <c r="AU310" s="351"/>
      <c r="AV310" s="351"/>
      <c r="AW310" s="351"/>
      <c r="AX310" s="351"/>
      <c r="AY310" s="351"/>
      <c r="AZ310" s="351"/>
      <c r="BA310" s="351"/>
    </row>
    <row r="311" spans="1:53" s="349" customFormat="1">
      <c r="A311" s="351"/>
      <c r="B311" s="351"/>
      <c r="C311" s="351"/>
      <c r="D311" s="351"/>
      <c r="E311" s="351"/>
      <c r="F311" s="351"/>
      <c r="G311" s="351"/>
      <c r="H311" s="351"/>
      <c r="I311" s="351"/>
      <c r="J311" s="351"/>
      <c r="K311" s="351"/>
      <c r="L311" s="351"/>
      <c r="M311" s="351"/>
      <c r="N311" s="351"/>
      <c r="O311" s="351"/>
      <c r="P311" s="373"/>
      <c r="Q311" s="351"/>
      <c r="R311" s="351"/>
      <c r="S311" s="351"/>
      <c r="T311" s="351"/>
      <c r="U311" s="351"/>
      <c r="V311" s="351"/>
      <c r="W311" s="373"/>
      <c r="X311" s="351"/>
      <c r="Y311" s="351"/>
      <c r="Z311" s="351"/>
      <c r="AA311" s="351"/>
      <c r="AB311" s="353"/>
      <c r="AC311" s="351"/>
      <c r="AD311" s="351"/>
      <c r="AE311" s="351"/>
      <c r="AF311" s="351"/>
      <c r="AG311" s="351"/>
      <c r="AH311" s="351"/>
      <c r="AI311" s="351"/>
      <c r="AJ311" s="351"/>
      <c r="AK311" s="352"/>
      <c r="AL311" s="351"/>
      <c r="AM311" s="351"/>
      <c r="AN311" s="351"/>
      <c r="AO311" s="351"/>
      <c r="AP311" s="351"/>
      <c r="AQ311" s="351"/>
      <c r="AR311" s="351"/>
      <c r="AS311" s="354"/>
      <c r="AT311" s="351"/>
      <c r="AU311" s="351"/>
      <c r="AV311" s="351"/>
      <c r="AW311" s="351"/>
      <c r="AX311" s="351"/>
      <c r="AY311" s="351"/>
      <c r="AZ311" s="351"/>
      <c r="BA311" s="351"/>
    </row>
    <row r="312" spans="1:53" s="349" customFormat="1">
      <c r="A312" s="351"/>
      <c r="B312" s="351"/>
      <c r="C312" s="351"/>
      <c r="D312" s="351"/>
      <c r="E312" s="351"/>
      <c r="F312" s="351"/>
      <c r="G312" s="351"/>
      <c r="H312" s="351"/>
      <c r="I312" s="351"/>
      <c r="J312" s="351"/>
      <c r="K312" s="351"/>
      <c r="L312" s="351"/>
      <c r="M312" s="351"/>
      <c r="N312" s="351"/>
      <c r="O312" s="351"/>
      <c r="P312" s="373"/>
      <c r="Q312" s="351"/>
      <c r="R312" s="351"/>
      <c r="S312" s="351"/>
      <c r="T312" s="351"/>
      <c r="U312" s="351"/>
      <c r="V312" s="351"/>
      <c r="W312" s="373"/>
      <c r="X312" s="351"/>
      <c r="Y312" s="351"/>
      <c r="Z312" s="351"/>
      <c r="AA312" s="351"/>
      <c r="AB312" s="353"/>
      <c r="AC312" s="351"/>
      <c r="AD312" s="351"/>
      <c r="AE312" s="351"/>
      <c r="AF312" s="351"/>
      <c r="AG312" s="351"/>
      <c r="AH312" s="351"/>
      <c r="AI312" s="351"/>
      <c r="AJ312" s="351"/>
      <c r="AK312" s="352"/>
      <c r="AL312" s="351"/>
      <c r="AM312" s="351"/>
      <c r="AN312" s="351"/>
      <c r="AO312" s="351"/>
      <c r="AP312" s="351"/>
      <c r="AQ312" s="351"/>
      <c r="AR312" s="351"/>
      <c r="AS312" s="354"/>
      <c r="AT312" s="351"/>
      <c r="AU312" s="351"/>
      <c r="AV312" s="351"/>
      <c r="AW312" s="351"/>
      <c r="AX312" s="351"/>
      <c r="AY312" s="351"/>
      <c r="AZ312" s="351"/>
      <c r="BA312" s="351"/>
    </row>
    <row r="313" spans="1:53" s="349" customFormat="1">
      <c r="A313" s="351"/>
      <c r="B313" s="351"/>
      <c r="C313" s="351"/>
      <c r="D313" s="351"/>
      <c r="E313" s="351"/>
      <c r="F313" s="351"/>
      <c r="G313" s="351"/>
      <c r="H313" s="351"/>
      <c r="I313" s="351"/>
      <c r="J313" s="351"/>
      <c r="K313" s="351"/>
      <c r="L313" s="351"/>
      <c r="M313" s="351"/>
      <c r="N313" s="351"/>
      <c r="O313" s="351"/>
      <c r="P313" s="373"/>
      <c r="Q313" s="351"/>
      <c r="R313" s="351"/>
      <c r="S313" s="351"/>
      <c r="T313" s="351"/>
      <c r="U313" s="351"/>
      <c r="V313" s="351"/>
      <c r="W313" s="373"/>
      <c r="X313" s="351"/>
      <c r="Y313" s="351"/>
      <c r="Z313" s="351"/>
      <c r="AA313" s="351"/>
      <c r="AB313" s="353"/>
      <c r="AC313" s="351"/>
      <c r="AD313" s="351"/>
      <c r="AE313" s="351"/>
      <c r="AF313" s="351"/>
      <c r="AG313" s="351"/>
      <c r="AH313" s="351"/>
      <c r="AI313" s="351"/>
      <c r="AJ313" s="351"/>
      <c r="AK313" s="352"/>
      <c r="AL313" s="351"/>
      <c r="AM313" s="351"/>
      <c r="AN313" s="351"/>
      <c r="AO313" s="351"/>
      <c r="AP313" s="351"/>
      <c r="AQ313" s="351"/>
      <c r="AR313" s="351"/>
      <c r="AS313" s="354"/>
      <c r="AT313" s="351"/>
      <c r="AU313" s="351"/>
      <c r="AV313" s="351"/>
      <c r="AW313" s="351"/>
      <c r="AX313" s="351"/>
      <c r="AY313" s="351"/>
      <c r="AZ313" s="351"/>
      <c r="BA313" s="351"/>
    </row>
    <row r="314" spans="1:53" s="349" customFormat="1">
      <c r="A314" s="351"/>
      <c r="B314" s="351"/>
      <c r="C314" s="351"/>
      <c r="D314" s="351"/>
      <c r="E314" s="351"/>
      <c r="F314" s="351"/>
      <c r="G314" s="351"/>
      <c r="H314" s="351"/>
      <c r="I314" s="351"/>
      <c r="J314" s="351"/>
      <c r="K314" s="351"/>
      <c r="L314" s="351"/>
      <c r="M314" s="351"/>
      <c r="N314" s="351"/>
      <c r="O314" s="351"/>
      <c r="P314" s="373"/>
      <c r="Q314" s="351"/>
      <c r="R314" s="351"/>
      <c r="S314" s="351"/>
      <c r="T314" s="351"/>
      <c r="U314" s="351"/>
      <c r="V314" s="351"/>
      <c r="W314" s="373"/>
      <c r="X314" s="351"/>
      <c r="Y314" s="351"/>
      <c r="Z314" s="351"/>
      <c r="AA314" s="351"/>
      <c r="AB314" s="353"/>
      <c r="AC314" s="351"/>
      <c r="AD314" s="351"/>
      <c r="AE314" s="351"/>
      <c r="AF314" s="351"/>
      <c r="AG314" s="351"/>
      <c r="AH314" s="351"/>
      <c r="AI314" s="351"/>
      <c r="AJ314" s="351"/>
      <c r="AK314" s="352"/>
      <c r="AL314" s="351"/>
      <c r="AM314" s="351"/>
      <c r="AN314" s="351"/>
      <c r="AO314" s="351"/>
      <c r="AP314" s="351"/>
      <c r="AQ314" s="351"/>
      <c r="AR314" s="351"/>
      <c r="AS314" s="354"/>
      <c r="AT314" s="351"/>
      <c r="AU314" s="351"/>
      <c r="AV314" s="351"/>
      <c r="AW314" s="351"/>
      <c r="AX314" s="351"/>
      <c r="AY314" s="351"/>
      <c r="AZ314" s="351"/>
      <c r="BA314" s="351"/>
    </row>
    <row r="315" spans="1:53" s="349" customFormat="1">
      <c r="A315" s="351"/>
      <c r="B315" s="351"/>
      <c r="C315" s="351"/>
      <c r="D315" s="351"/>
      <c r="E315" s="351"/>
      <c r="F315" s="351"/>
      <c r="G315" s="351"/>
      <c r="H315" s="351"/>
      <c r="I315" s="351"/>
      <c r="J315" s="351"/>
      <c r="K315" s="351"/>
      <c r="L315" s="351"/>
      <c r="M315" s="351"/>
      <c r="N315" s="351"/>
      <c r="O315" s="351"/>
      <c r="P315" s="373"/>
      <c r="Q315" s="351"/>
      <c r="R315" s="351"/>
      <c r="S315" s="351"/>
      <c r="T315" s="351"/>
      <c r="U315" s="351"/>
      <c r="V315" s="351"/>
      <c r="W315" s="373"/>
      <c r="X315" s="351"/>
      <c r="Y315" s="351"/>
      <c r="Z315" s="351"/>
      <c r="AA315" s="351"/>
      <c r="AB315" s="353"/>
      <c r="AC315" s="351"/>
      <c r="AD315" s="351"/>
      <c r="AE315" s="351"/>
      <c r="AF315" s="351"/>
      <c r="AG315" s="351"/>
      <c r="AH315" s="351"/>
      <c r="AI315" s="351"/>
      <c r="AJ315" s="351"/>
      <c r="AK315" s="352"/>
      <c r="AL315" s="351"/>
      <c r="AM315" s="351"/>
      <c r="AN315" s="351"/>
      <c r="AO315" s="351"/>
      <c r="AP315" s="351"/>
      <c r="AQ315" s="351"/>
      <c r="AR315" s="351"/>
      <c r="AS315" s="354"/>
      <c r="AT315" s="351"/>
      <c r="AU315" s="351"/>
      <c r="AV315" s="351"/>
      <c r="AW315" s="351"/>
      <c r="AX315" s="351"/>
      <c r="AY315" s="351"/>
      <c r="AZ315" s="351"/>
      <c r="BA315" s="351"/>
    </row>
    <row r="316" spans="1:53" s="349" customFormat="1">
      <c r="A316" s="351"/>
      <c r="B316" s="351"/>
      <c r="C316" s="351"/>
      <c r="D316" s="351"/>
      <c r="E316" s="351"/>
      <c r="F316" s="351"/>
      <c r="G316" s="351"/>
      <c r="H316" s="351"/>
      <c r="I316" s="351"/>
      <c r="J316" s="351"/>
      <c r="K316" s="351"/>
      <c r="L316" s="351"/>
      <c r="M316" s="351"/>
      <c r="N316" s="351"/>
      <c r="O316" s="351"/>
      <c r="P316" s="373"/>
      <c r="Q316" s="351"/>
      <c r="R316" s="351"/>
      <c r="S316" s="351"/>
      <c r="T316" s="351"/>
      <c r="U316" s="351"/>
      <c r="V316" s="351"/>
      <c r="W316" s="373"/>
      <c r="X316" s="351"/>
      <c r="Y316" s="351"/>
      <c r="Z316" s="351"/>
      <c r="AA316" s="351"/>
      <c r="AB316" s="353"/>
      <c r="AC316" s="351"/>
      <c r="AD316" s="351"/>
      <c r="AE316" s="351"/>
      <c r="AF316" s="351"/>
      <c r="AG316" s="351"/>
      <c r="AH316" s="351"/>
      <c r="AI316" s="351"/>
      <c r="AJ316" s="351"/>
      <c r="AK316" s="352"/>
      <c r="AL316" s="351"/>
      <c r="AM316" s="351"/>
      <c r="AN316" s="351"/>
      <c r="AO316" s="351"/>
      <c r="AP316" s="351"/>
      <c r="AQ316" s="351"/>
      <c r="AR316" s="351"/>
      <c r="AS316" s="354"/>
      <c r="AT316" s="351"/>
      <c r="AU316" s="351"/>
      <c r="AV316" s="351"/>
      <c r="AW316" s="351"/>
      <c r="AX316" s="351"/>
      <c r="AY316" s="351"/>
      <c r="AZ316" s="351"/>
      <c r="BA316" s="351"/>
    </row>
    <row r="317" spans="1:53" s="349" customFormat="1">
      <c r="A317" s="351"/>
      <c r="B317" s="351"/>
      <c r="C317" s="351"/>
      <c r="D317" s="351"/>
      <c r="E317" s="351"/>
      <c r="F317" s="351"/>
      <c r="G317" s="351"/>
      <c r="H317" s="351"/>
      <c r="I317" s="351"/>
      <c r="J317" s="351"/>
      <c r="K317" s="351"/>
      <c r="L317" s="351"/>
      <c r="M317" s="351"/>
      <c r="N317" s="351"/>
      <c r="O317" s="351"/>
      <c r="P317" s="373"/>
      <c r="Q317" s="351"/>
      <c r="R317" s="351"/>
      <c r="S317" s="351"/>
      <c r="T317" s="351"/>
      <c r="U317" s="351"/>
      <c r="V317" s="351"/>
      <c r="W317" s="373"/>
      <c r="X317" s="351"/>
      <c r="Y317" s="351"/>
      <c r="Z317" s="351"/>
      <c r="AA317" s="351"/>
      <c r="AB317" s="353"/>
      <c r="AC317" s="351"/>
      <c r="AD317" s="351"/>
      <c r="AE317" s="351"/>
      <c r="AF317" s="351"/>
      <c r="AG317" s="351"/>
      <c r="AH317" s="351"/>
      <c r="AI317" s="351"/>
      <c r="AJ317" s="351"/>
      <c r="AK317" s="352"/>
      <c r="AL317" s="351"/>
      <c r="AM317" s="351"/>
      <c r="AN317" s="351"/>
      <c r="AO317" s="351"/>
      <c r="AP317" s="351"/>
      <c r="AQ317" s="351"/>
      <c r="AR317" s="351"/>
      <c r="AS317" s="354"/>
      <c r="AT317" s="351"/>
      <c r="AU317" s="351"/>
      <c r="AV317" s="351"/>
      <c r="AW317" s="351"/>
      <c r="AX317" s="351"/>
      <c r="AY317" s="351"/>
      <c r="AZ317" s="351"/>
      <c r="BA317" s="351"/>
    </row>
    <row r="318" spans="1:53" s="349" customFormat="1">
      <c r="A318" s="351"/>
      <c r="B318" s="351"/>
      <c r="C318" s="351"/>
      <c r="D318" s="351"/>
      <c r="E318" s="351"/>
      <c r="F318" s="351"/>
      <c r="G318" s="351"/>
      <c r="H318" s="351"/>
      <c r="I318" s="351"/>
      <c r="J318" s="351"/>
      <c r="K318" s="351"/>
      <c r="L318" s="351"/>
      <c r="M318" s="351"/>
      <c r="N318" s="351"/>
      <c r="O318" s="351"/>
      <c r="P318" s="373"/>
      <c r="Q318" s="351"/>
      <c r="R318" s="351"/>
      <c r="S318" s="351"/>
      <c r="T318" s="351"/>
      <c r="U318" s="351"/>
      <c r="V318" s="351"/>
      <c r="W318" s="373"/>
      <c r="X318" s="351"/>
      <c r="Y318" s="351"/>
      <c r="Z318" s="351"/>
      <c r="AA318" s="351"/>
      <c r="AB318" s="353"/>
      <c r="AC318" s="351"/>
      <c r="AD318" s="351"/>
      <c r="AE318" s="351"/>
      <c r="AF318" s="351"/>
      <c r="AG318" s="351"/>
      <c r="AH318" s="351"/>
      <c r="AI318" s="351"/>
      <c r="AJ318" s="351"/>
      <c r="AK318" s="352"/>
      <c r="AL318" s="351"/>
      <c r="AM318" s="351"/>
      <c r="AN318" s="351"/>
      <c r="AO318" s="351"/>
      <c r="AP318" s="351"/>
      <c r="AQ318" s="351"/>
      <c r="AR318" s="351"/>
      <c r="AS318" s="354"/>
      <c r="AT318" s="351"/>
      <c r="AU318" s="351"/>
      <c r="AV318" s="351"/>
      <c r="AW318" s="351"/>
      <c r="AX318" s="351"/>
      <c r="AY318" s="351"/>
      <c r="AZ318" s="351"/>
      <c r="BA318" s="351"/>
    </row>
    <row r="319" spans="1:53" s="349" customFormat="1">
      <c r="A319" s="351"/>
      <c r="B319" s="351"/>
      <c r="C319" s="351"/>
      <c r="D319" s="351"/>
      <c r="E319" s="351"/>
      <c r="F319" s="351"/>
      <c r="G319" s="351"/>
      <c r="H319" s="351"/>
      <c r="I319" s="351"/>
      <c r="J319" s="351"/>
      <c r="K319" s="351"/>
      <c r="L319" s="351"/>
      <c r="M319" s="351"/>
      <c r="N319" s="351"/>
      <c r="O319" s="351"/>
      <c r="P319" s="373"/>
      <c r="Q319" s="351"/>
      <c r="R319" s="351"/>
      <c r="S319" s="351"/>
      <c r="T319" s="351"/>
      <c r="U319" s="351"/>
      <c r="V319" s="351"/>
      <c r="W319" s="373"/>
      <c r="X319" s="351"/>
      <c r="Y319" s="351"/>
      <c r="Z319" s="351"/>
      <c r="AA319" s="351"/>
      <c r="AB319" s="353"/>
      <c r="AC319" s="351"/>
      <c r="AD319" s="351"/>
      <c r="AE319" s="351"/>
      <c r="AF319" s="351"/>
      <c r="AG319" s="351"/>
      <c r="AH319" s="351"/>
      <c r="AI319" s="351"/>
      <c r="AJ319" s="351"/>
      <c r="AK319" s="352"/>
      <c r="AL319" s="351"/>
      <c r="AM319" s="351"/>
      <c r="AN319" s="351"/>
      <c r="AO319" s="351"/>
      <c r="AP319" s="351"/>
      <c r="AQ319" s="351"/>
      <c r="AR319" s="351"/>
      <c r="AS319" s="354"/>
      <c r="AT319" s="351"/>
      <c r="AU319" s="351"/>
      <c r="AV319" s="351"/>
      <c r="AW319" s="351"/>
      <c r="AX319" s="351"/>
      <c r="AY319" s="351"/>
      <c r="AZ319" s="351"/>
      <c r="BA319" s="351"/>
    </row>
    <row r="320" spans="1:53" s="349" customFormat="1">
      <c r="A320" s="351"/>
      <c r="B320" s="351"/>
      <c r="C320" s="351"/>
      <c r="D320" s="351"/>
      <c r="E320" s="351"/>
      <c r="F320" s="351"/>
      <c r="G320" s="351"/>
      <c r="H320" s="351"/>
      <c r="I320" s="351"/>
      <c r="J320" s="351"/>
      <c r="K320" s="351"/>
      <c r="L320" s="351"/>
      <c r="M320" s="351"/>
      <c r="N320" s="351"/>
      <c r="O320" s="351"/>
      <c r="P320" s="373"/>
      <c r="Q320" s="351"/>
      <c r="R320" s="351"/>
      <c r="S320" s="351"/>
      <c r="T320" s="351"/>
      <c r="U320" s="351"/>
      <c r="V320" s="351"/>
      <c r="W320" s="373"/>
      <c r="X320" s="351"/>
      <c r="Y320" s="351"/>
      <c r="Z320" s="351"/>
      <c r="AA320" s="351"/>
      <c r="AB320" s="353"/>
      <c r="AC320" s="351"/>
      <c r="AD320" s="351"/>
      <c r="AE320" s="351"/>
      <c r="AF320" s="351"/>
      <c r="AG320" s="351"/>
      <c r="AH320" s="351"/>
      <c r="AI320" s="351"/>
      <c r="AJ320" s="351"/>
      <c r="AK320" s="352"/>
      <c r="AL320" s="351"/>
      <c r="AM320" s="351"/>
      <c r="AN320" s="351"/>
      <c r="AO320" s="351"/>
      <c r="AP320" s="351"/>
      <c r="AQ320" s="351"/>
      <c r="AR320" s="351"/>
      <c r="AS320" s="354"/>
      <c r="AT320" s="351"/>
      <c r="AU320" s="351"/>
      <c r="AV320" s="351"/>
      <c r="AW320" s="351"/>
      <c r="AX320" s="351"/>
      <c r="AY320" s="351"/>
      <c r="AZ320" s="351"/>
      <c r="BA320" s="351"/>
    </row>
    <row r="321" spans="1:53" s="349" customFormat="1">
      <c r="A321" s="351"/>
      <c r="B321" s="351"/>
      <c r="C321" s="351"/>
      <c r="D321" s="351"/>
      <c r="E321" s="351"/>
      <c r="F321" s="351"/>
      <c r="G321" s="351"/>
      <c r="H321" s="351"/>
      <c r="I321" s="351"/>
      <c r="J321" s="351"/>
      <c r="K321" s="351"/>
      <c r="L321" s="351"/>
      <c r="M321" s="351"/>
      <c r="N321" s="351"/>
      <c r="O321" s="351"/>
      <c r="P321" s="373"/>
      <c r="Q321" s="351"/>
      <c r="R321" s="351"/>
      <c r="S321" s="351"/>
      <c r="T321" s="351"/>
      <c r="U321" s="351"/>
      <c r="V321" s="351"/>
      <c r="W321" s="373"/>
      <c r="X321" s="351"/>
      <c r="Y321" s="351"/>
      <c r="Z321" s="351"/>
      <c r="AA321" s="351"/>
      <c r="AB321" s="353"/>
      <c r="AC321" s="351"/>
      <c r="AD321" s="351"/>
      <c r="AE321" s="351"/>
      <c r="AF321" s="351"/>
      <c r="AG321" s="351"/>
      <c r="AH321" s="351"/>
      <c r="AI321" s="351"/>
      <c r="AJ321" s="351"/>
      <c r="AK321" s="352"/>
      <c r="AL321" s="351"/>
      <c r="AM321" s="351"/>
      <c r="AN321" s="351"/>
      <c r="AO321" s="351"/>
      <c r="AP321" s="351"/>
      <c r="AQ321" s="351"/>
      <c r="AR321" s="351"/>
      <c r="AS321" s="354"/>
      <c r="AT321" s="351"/>
      <c r="AU321" s="351"/>
      <c r="AV321" s="351"/>
      <c r="AW321" s="351"/>
      <c r="AX321" s="351"/>
      <c r="AY321" s="351"/>
      <c r="AZ321" s="351"/>
      <c r="BA321" s="351"/>
    </row>
    <row r="322" spans="1:53" s="349" customFormat="1">
      <c r="A322" s="351"/>
      <c r="B322" s="351"/>
      <c r="C322" s="351"/>
      <c r="D322" s="351"/>
      <c r="E322" s="351"/>
      <c r="F322" s="351"/>
      <c r="G322" s="351"/>
      <c r="H322" s="351"/>
      <c r="I322" s="351"/>
      <c r="J322" s="351"/>
      <c r="K322" s="351"/>
      <c r="L322" s="351"/>
      <c r="M322" s="351"/>
      <c r="N322" s="351"/>
      <c r="O322" s="351"/>
      <c r="P322" s="373"/>
      <c r="Q322" s="351"/>
      <c r="R322" s="351"/>
      <c r="S322" s="351"/>
      <c r="T322" s="351"/>
      <c r="U322" s="351"/>
      <c r="V322" s="351"/>
      <c r="W322" s="373"/>
      <c r="X322" s="351"/>
      <c r="Y322" s="351"/>
      <c r="Z322" s="351"/>
      <c r="AA322" s="351"/>
      <c r="AB322" s="353"/>
      <c r="AC322" s="351"/>
      <c r="AD322" s="351"/>
      <c r="AE322" s="351"/>
      <c r="AF322" s="351"/>
      <c r="AG322" s="351"/>
      <c r="AH322" s="351"/>
      <c r="AI322" s="351"/>
      <c r="AJ322" s="351"/>
      <c r="AK322" s="352"/>
      <c r="AL322" s="351"/>
      <c r="AM322" s="351"/>
      <c r="AN322" s="351"/>
      <c r="AO322" s="351"/>
      <c r="AP322" s="351"/>
      <c r="AQ322" s="351"/>
      <c r="AR322" s="351"/>
      <c r="AS322" s="354"/>
      <c r="AT322" s="351"/>
      <c r="AU322" s="351"/>
      <c r="AV322" s="351"/>
      <c r="AW322" s="351"/>
      <c r="AX322" s="351"/>
      <c r="AY322" s="351"/>
      <c r="AZ322" s="351"/>
      <c r="BA322" s="351"/>
    </row>
    <row r="323" spans="1:53" s="349" customFormat="1">
      <c r="A323" s="351"/>
      <c r="B323" s="351"/>
      <c r="C323" s="351"/>
      <c r="D323" s="351"/>
      <c r="E323" s="351"/>
      <c r="F323" s="351"/>
      <c r="G323" s="351"/>
      <c r="H323" s="351"/>
      <c r="I323" s="351"/>
      <c r="J323" s="351"/>
      <c r="K323" s="351"/>
      <c r="L323" s="351"/>
      <c r="M323" s="351"/>
      <c r="N323" s="351"/>
      <c r="O323" s="351"/>
      <c r="P323" s="373"/>
      <c r="Q323" s="351"/>
      <c r="R323" s="351"/>
      <c r="S323" s="351"/>
      <c r="T323" s="351"/>
      <c r="U323" s="351"/>
      <c r="V323" s="351"/>
      <c r="W323" s="373"/>
      <c r="X323" s="351"/>
      <c r="Y323" s="351"/>
      <c r="Z323" s="351"/>
      <c r="AA323" s="351"/>
      <c r="AB323" s="353"/>
      <c r="AC323" s="351"/>
      <c r="AD323" s="351"/>
      <c r="AE323" s="351"/>
      <c r="AF323" s="351"/>
      <c r="AG323" s="351"/>
      <c r="AH323" s="351"/>
      <c r="AI323" s="351"/>
      <c r="AJ323" s="351"/>
      <c r="AK323" s="352"/>
      <c r="AL323" s="351"/>
      <c r="AM323" s="351"/>
      <c r="AN323" s="351"/>
      <c r="AO323" s="351"/>
      <c r="AP323" s="351"/>
      <c r="AQ323" s="351"/>
      <c r="AR323" s="351"/>
      <c r="AS323" s="354"/>
      <c r="AT323" s="351"/>
      <c r="AU323" s="351"/>
      <c r="AV323" s="351"/>
      <c r="AW323" s="351"/>
      <c r="AX323" s="351"/>
      <c r="AY323" s="351"/>
      <c r="AZ323" s="351"/>
      <c r="BA323" s="351"/>
    </row>
    <row r="324" spans="1:53" s="349" customFormat="1">
      <c r="A324" s="351"/>
      <c r="B324" s="351"/>
      <c r="C324" s="351"/>
      <c r="D324" s="351"/>
      <c r="E324" s="351"/>
      <c r="F324" s="351"/>
      <c r="G324" s="351"/>
      <c r="H324" s="351"/>
      <c r="I324" s="351"/>
      <c r="J324" s="351"/>
      <c r="K324" s="351"/>
      <c r="L324" s="351"/>
      <c r="M324" s="351"/>
      <c r="N324" s="351"/>
      <c r="O324" s="351"/>
      <c r="P324" s="373"/>
      <c r="Q324" s="351"/>
      <c r="R324" s="351"/>
      <c r="S324" s="351"/>
      <c r="T324" s="351"/>
      <c r="U324" s="351"/>
      <c r="V324" s="351"/>
      <c r="W324" s="373"/>
      <c r="X324" s="351"/>
      <c r="Y324" s="351"/>
      <c r="Z324" s="351"/>
      <c r="AA324" s="351"/>
      <c r="AB324" s="353"/>
      <c r="AC324" s="351"/>
      <c r="AD324" s="351"/>
      <c r="AE324" s="351"/>
      <c r="AF324" s="351"/>
      <c r="AG324" s="351"/>
      <c r="AH324" s="351"/>
      <c r="AI324" s="351"/>
      <c r="AJ324" s="351"/>
      <c r="AK324" s="352"/>
      <c r="AL324" s="351"/>
      <c r="AM324" s="351"/>
      <c r="AN324" s="351"/>
      <c r="AO324" s="351"/>
      <c r="AP324" s="351"/>
      <c r="AQ324" s="351"/>
      <c r="AR324" s="351"/>
      <c r="AS324" s="354"/>
      <c r="AT324" s="351"/>
      <c r="AU324" s="351"/>
      <c r="AV324" s="351"/>
      <c r="AW324" s="351"/>
      <c r="AX324" s="351"/>
      <c r="AY324" s="351"/>
      <c r="AZ324" s="351"/>
      <c r="BA324" s="351"/>
    </row>
    <row r="325" spans="1:53" s="349" customFormat="1">
      <c r="A325" s="351"/>
      <c r="B325" s="351"/>
      <c r="C325" s="351"/>
      <c r="D325" s="351"/>
      <c r="E325" s="351"/>
      <c r="F325" s="351"/>
      <c r="G325" s="351"/>
      <c r="H325" s="351"/>
      <c r="I325" s="351"/>
      <c r="J325" s="351"/>
      <c r="K325" s="351"/>
      <c r="L325" s="351"/>
      <c r="M325" s="351"/>
      <c r="N325" s="351"/>
      <c r="O325" s="351"/>
      <c r="P325" s="373"/>
      <c r="Q325" s="351"/>
      <c r="R325" s="351"/>
      <c r="S325" s="351"/>
      <c r="T325" s="351"/>
      <c r="U325" s="351"/>
      <c r="V325" s="351"/>
      <c r="W325" s="373"/>
      <c r="X325" s="351"/>
      <c r="Y325" s="351"/>
      <c r="Z325" s="351"/>
      <c r="AA325" s="351"/>
      <c r="AB325" s="353"/>
      <c r="AC325" s="351"/>
      <c r="AD325" s="351"/>
      <c r="AE325" s="351"/>
      <c r="AF325" s="351"/>
      <c r="AG325" s="351"/>
      <c r="AH325" s="351"/>
      <c r="AI325" s="351"/>
      <c r="AJ325" s="351"/>
      <c r="AK325" s="352"/>
      <c r="AL325" s="351"/>
      <c r="AM325" s="351"/>
      <c r="AN325" s="351"/>
      <c r="AO325" s="351"/>
      <c r="AP325" s="351"/>
      <c r="AQ325" s="351"/>
      <c r="AR325" s="351"/>
      <c r="AS325" s="354"/>
      <c r="AT325" s="351"/>
      <c r="AU325" s="351"/>
      <c r="AV325" s="351"/>
      <c r="AW325" s="351"/>
      <c r="AX325" s="351"/>
      <c r="AY325" s="351"/>
      <c r="AZ325" s="351"/>
      <c r="BA325" s="351"/>
    </row>
    <row r="326" spans="1:53" s="349" customFormat="1">
      <c r="A326" s="351"/>
      <c r="B326" s="351"/>
      <c r="C326" s="351"/>
      <c r="D326" s="351"/>
      <c r="E326" s="351"/>
      <c r="F326" s="351"/>
      <c r="G326" s="351"/>
      <c r="H326" s="351"/>
      <c r="I326" s="351"/>
      <c r="J326" s="351"/>
      <c r="K326" s="351"/>
      <c r="L326" s="351"/>
      <c r="M326" s="351"/>
      <c r="N326" s="351"/>
      <c r="O326" s="351"/>
      <c r="P326" s="373"/>
      <c r="Q326" s="351"/>
      <c r="R326" s="351"/>
      <c r="S326" s="351"/>
      <c r="T326" s="351"/>
      <c r="U326" s="351"/>
      <c r="V326" s="351"/>
      <c r="W326" s="373"/>
      <c r="X326" s="351"/>
      <c r="Y326" s="351"/>
      <c r="Z326" s="351"/>
      <c r="AA326" s="351"/>
      <c r="AB326" s="353"/>
      <c r="AC326" s="351"/>
      <c r="AD326" s="351"/>
      <c r="AE326" s="351"/>
      <c r="AF326" s="351"/>
      <c r="AG326" s="351"/>
      <c r="AH326" s="351"/>
      <c r="AI326" s="351"/>
      <c r="AJ326" s="351"/>
      <c r="AK326" s="352"/>
      <c r="AL326" s="351"/>
      <c r="AM326" s="351"/>
      <c r="AN326" s="351"/>
      <c r="AO326" s="351"/>
      <c r="AP326" s="351"/>
      <c r="AQ326" s="351"/>
      <c r="AR326" s="351"/>
      <c r="AS326" s="354"/>
      <c r="AT326" s="351"/>
      <c r="AU326" s="351"/>
      <c r="AV326" s="351"/>
      <c r="AW326" s="351"/>
      <c r="AX326" s="351"/>
      <c r="AY326" s="351"/>
      <c r="AZ326" s="351"/>
      <c r="BA326" s="351"/>
    </row>
    <row r="327" spans="1:53" s="349" customFormat="1">
      <c r="A327" s="351"/>
      <c r="B327" s="351"/>
      <c r="C327" s="351"/>
      <c r="D327" s="351"/>
      <c r="E327" s="351"/>
      <c r="F327" s="351"/>
      <c r="G327" s="351"/>
      <c r="H327" s="351"/>
      <c r="I327" s="351"/>
      <c r="J327" s="351"/>
      <c r="K327" s="351"/>
      <c r="L327" s="351"/>
      <c r="M327" s="351"/>
      <c r="N327" s="351"/>
      <c r="O327" s="351"/>
      <c r="P327" s="373"/>
      <c r="Q327" s="351"/>
      <c r="R327" s="351"/>
      <c r="S327" s="351"/>
      <c r="T327" s="351"/>
      <c r="U327" s="351"/>
      <c r="V327" s="351"/>
      <c r="W327" s="373"/>
      <c r="X327" s="351"/>
      <c r="Y327" s="351"/>
      <c r="Z327" s="351"/>
      <c r="AA327" s="351"/>
      <c r="AB327" s="353"/>
      <c r="AC327" s="351"/>
      <c r="AD327" s="351"/>
      <c r="AE327" s="351"/>
      <c r="AF327" s="351"/>
      <c r="AG327" s="351"/>
      <c r="AH327" s="351"/>
      <c r="AI327" s="351"/>
      <c r="AJ327" s="351"/>
      <c r="AK327" s="352"/>
      <c r="AL327" s="351"/>
      <c r="AM327" s="351"/>
      <c r="AN327" s="351"/>
      <c r="AO327" s="351"/>
      <c r="AP327" s="351"/>
      <c r="AQ327" s="351"/>
      <c r="AR327" s="351"/>
      <c r="AS327" s="354"/>
      <c r="AT327" s="351"/>
      <c r="AU327" s="351"/>
      <c r="AV327" s="351"/>
      <c r="AW327" s="351"/>
      <c r="AX327" s="351"/>
      <c r="AY327" s="351"/>
      <c r="AZ327" s="351"/>
      <c r="BA327" s="351"/>
    </row>
    <row r="328" spans="1:53" s="349" customFormat="1">
      <c r="A328" s="351"/>
      <c r="B328" s="351"/>
      <c r="C328" s="351"/>
      <c r="D328" s="351"/>
      <c r="E328" s="351"/>
      <c r="F328" s="351"/>
      <c r="G328" s="351"/>
      <c r="H328" s="351"/>
      <c r="I328" s="351"/>
      <c r="J328" s="351"/>
      <c r="K328" s="351"/>
      <c r="L328" s="351"/>
      <c r="M328" s="351"/>
      <c r="N328" s="351"/>
      <c r="O328" s="351"/>
      <c r="P328" s="373"/>
      <c r="Q328" s="351"/>
      <c r="R328" s="351"/>
      <c r="S328" s="351"/>
      <c r="T328" s="351"/>
      <c r="U328" s="351"/>
      <c r="V328" s="351"/>
      <c r="W328" s="373"/>
      <c r="X328" s="351"/>
      <c r="Y328" s="351"/>
      <c r="Z328" s="351"/>
      <c r="AA328" s="351"/>
      <c r="AB328" s="353"/>
      <c r="AC328" s="351"/>
      <c r="AD328" s="351"/>
      <c r="AE328" s="351"/>
      <c r="AF328" s="351"/>
      <c r="AG328" s="351"/>
      <c r="AH328" s="351"/>
      <c r="AI328" s="351"/>
      <c r="AJ328" s="351"/>
      <c r="AK328" s="352"/>
      <c r="AL328" s="351"/>
      <c r="AM328" s="351"/>
      <c r="AN328" s="351"/>
      <c r="AO328" s="351"/>
      <c r="AP328" s="351"/>
      <c r="AQ328" s="351"/>
      <c r="AR328" s="351"/>
      <c r="AS328" s="354"/>
      <c r="AT328" s="351"/>
      <c r="AU328" s="351"/>
      <c r="AV328" s="351"/>
      <c r="AW328" s="351"/>
      <c r="AX328" s="351"/>
      <c r="AY328" s="351"/>
      <c r="AZ328" s="351"/>
      <c r="BA328" s="351"/>
    </row>
    <row r="329" spans="1:53" s="349" customFormat="1">
      <c r="A329" s="351"/>
      <c r="B329" s="351"/>
      <c r="C329" s="351"/>
      <c r="D329" s="351"/>
      <c r="E329" s="351"/>
      <c r="F329" s="351"/>
      <c r="G329" s="351"/>
      <c r="H329" s="351"/>
      <c r="I329" s="351"/>
      <c r="J329" s="351"/>
      <c r="K329" s="351"/>
      <c r="L329" s="351"/>
      <c r="M329" s="351"/>
      <c r="N329" s="351"/>
      <c r="O329" s="351"/>
      <c r="P329" s="373"/>
      <c r="Q329" s="351"/>
      <c r="R329" s="351"/>
      <c r="S329" s="351"/>
      <c r="T329" s="351"/>
      <c r="U329" s="351"/>
      <c r="V329" s="351"/>
      <c r="W329" s="373"/>
      <c r="X329" s="351"/>
      <c r="Y329" s="351"/>
      <c r="Z329" s="351"/>
      <c r="AA329" s="351"/>
      <c r="AB329" s="353"/>
      <c r="AC329" s="351"/>
      <c r="AD329" s="351"/>
      <c r="AE329" s="351"/>
      <c r="AF329" s="351"/>
      <c r="AG329" s="351"/>
      <c r="AH329" s="351"/>
      <c r="AI329" s="351"/>
      <c r="AJ329" s="351"/>
      <c r="AK329" s="352"/>
      <c r="AL329" s="351"/>
      <c r="AM329" s="351"/>
      <c r="AN329" s="351"/>
      <c r="AO329" s="351"/>
      <c r="AP329" s="351"/>
      <c r="AQ329" s="351"/>
      <c r="AR329" s="351"/>
      <c r="AS329" s="354"/>
      <c r="AT329" s="351"/>
      <c r="AU329" s="351"/>
      <c r="AV329" s="351"/>
      <c r="AW329" s="351"/>
      <c r="AX329" s="351"/>
      <c r="AY329" s="351"/>
      <c r="AZ329" s="351"/>
      <c r="BA329" s="351"/>
    </row>
    <row r="330" spans="1:53" s="349" customFormat="1">
      <c r="A330" s="351"/>
      <c r="B330" s="351"/>
      <c r="C330" s="351"/>
      <c r="D330" s="351"/>
      <c r="E330" s="351"/>
      <c r="F330" s="351"/>
      <c r="G330" s="351"/>
      <c r="H330" s="351"/>
      <c r="I330" s="351"/>
      <c r="J330" s="351"/>
      <c r="K330" s="351"/>
      <c r="L330" s="351"/>
      <c r="M330" s="351"/>
      <c r="N330" s="351"/>
      <c r="O330" s="351"/>
      <c r="P330" s="373"/>
      <c r="Q330" s="351"/>
      <c r="R330" s="351"/>
      <c r="S330" s="351"/>
      <c r="T330" s="351"/>
      <c r="U330" s="351"/>
      <c r="V330" s="351"/>
      <c r="W330" s="373"/>
      <c r="X330" s="351"/>
      <c r="Y330" s="351"/>
      <c r="Z330" s="351"/>
      <c r="AA330" s="351"/>
      <c r="AB330" s="353"/>
      <c r="AC330" s="351"/>
      <c r="AD330" s="351"/>
      <c r="AE330" s="351"/>
      <c r="AF330" s="351"/>
      <c r="AG330" s="351"/>
      <c r="AH330" s="351"/>
      <c r="AI330" s="351"/>
      <c r="AJ330" s="351"/>
      <c r="AK330" s="352"/>
      <c r="AL330" s="351"/>
      <c r="AM330" s="351"/>
      <c r="AN330" s="351"/>
      <c r="AO330" s="351"/>
      <c r="AP330" s="351"/>
      <c r="AQ330" s="351"/>
      <c r="AR330" s="351"/>
      <c r="AS330" s="354"/>
      <c r="AT330" s="351"/>
      <c r="AU330" s="351"/>
      <c r="AV330" s="351"/>
      <c r="AW330" s="351"/>
      <c r="AX330" s="351"/>
      <c r="AY330" s="351"/>
      <c r="AZ330" s="351"/>
      <c r="BA330" s="351"/>
    </row>
    <row r="331" spans="1:53" s="349" customFormat="1">
      <c r="A331" s="351"/>
      <c r="B331" s="351"/>
      <c r="C331" s="351"/>
      <c r="D331" s="351"/>
      <c r="E331" s="351"/>
      <c r="F331" s="351"/>
      <c r="G331" s="351"/>
      <c r="H331" s="351"/>
      <c r="I331" s="351"/>
      <c r="J331" s="351"/>
      <c r="K331" s="351"/>
      <c r="L331" s="351"/>
      <c r="M331" s="351"/>
      <c r="N331" s="351"/>
      <c r="O331" s="351"/>
      <c r="P331" s="373"/>
      <c r="Q331" s="351"/>
      <c r="R331" s="351"/>
      <c r="S331" s="351"/>
      <c r="T331" s="351"/>
      <c r="U331" s="351"/>
      <c r="V331" s="351"/>
      <c r="W331" s="373"/>
      <c r="X331" s="351"/>
      <c r="Y331" s="351"/>
      <c r="Z331" s="351"/>
      <c r="AA331" s="351"/>
      <c r="AB331" s="353"/>
      <c r="AC331" s="351"/>
      <c r="AD331" s="351"/>
      <c r="AE331" s="351"/>
      <c r="AF331" s="351"/>
      <c r="AG331" s="351"/>
      <c r="AH331" s="351"/>
      <c r="AI331" s="351"/>
      <c r="AJ331" s="351"/>
      <c r="AK331" s="352"/>
      <c r="AL331" s="351"/>
      <c r="AM331" s="351"/>
      <c r="AN331" s="351"/>
      <c r="AO331" s="351"/>
      <c r="AP331" s="351"/>
      <c r="AQ331" s="351"/>
      <c r="AR331" s="351"/>
      <c r="AS331" s="354"/>
      <c r="AT331" s="351"/>
      <c r="AU331" s="351"/>
      <c r="AV331" s="351"/>
      <c r="AW331" s="351"/>
      <c r="AX331" s="351"/>
      <c r="AY331" s="351"/>
      <c r="AZ331" s="351"/>
      <c r="BA331" s="351"/>
    </row>
    <row r="332" spans="1:53" s="349" customFormat="1">
      <c r="A332" s="351"/>
      <c r="B332" s="351"/>
      <c r="C332" s="351"/>
      <c r="D332" s="351"/>
      <c r="E332" s="351"/>
      <c r="F332" s="351"/>
      <c r="G332" s="351"/>
      <c r="H332" s="351"/>
      <c r="I332" s="351"/>
      <c r="J332" s="351"/>
      <c r="K332" s="351"/>
      <c r="L332" s="351"/>
      <c r="M332" s="351"/>
      <c r="N332" s="351"/>
      <c r="O332" s="351"/>
      <c r="P332" s="373"/>
      <c r="Q332" s="351"/>
      <c r="R332" s="351"/>
      <c r="S332" s="351"/>
      <c r="T332" s="351"/>
      <c r="U332" s="351"/>
      <c r="V332" s="351"/>
      <c r="W332" s="373"/>
      <c r="X332" s="351"/>
      <c r="Y332" s="351"/>
      <c r="Z332" s="351"/>
      <c r="AA332" s="351"/>
      <c r="AB332" s="353"/>
      <c r="AC332" s="351"/>
      <c r="AD332" s="351"/>
      <c r="AE332" s="351"/>
      <c r="AF332" s="351"/>
      <c r="AG332" s="351"/>
      <c r="AH332" s="351"/>
      <c r="AI332" s="351"/>
      <c r="AJ332" s="351"/>
      <c r="AK332" s="352"/>
      <c r="AL332" s="351"/>
      <c r="AM332" s="351"/>
      <c r="AN332" s="351"/>
      <c r="AO332" s="351"/>
      <c r="AP332" s="351"/>
      <c r="AQ332" s="351"/>
      <c r="AR332" s="351"/>
      <c r="AS332" s="354"/>
      <c r="AT332" s="351"/>
      <c r="AU332" s="351"/>
      <c r="AV332" s="351"/>
      <c r="AW332" s="351"/>
      <c r="AX332" s="351"/>
      <c r="AY332" s="351"/>
      <c r="AZ332" s="351"/>
      <c r="BA332" s="351"/>
    </row>
    <row r="333" spans="1:53" s="349" customFormat="1">
      <c r="A333" s="351"/>
      <c r="B333" s="351"/>
      <c r="C333" s="351"/>
      <c r="D333" s="351"/>
      <c r="E333" s="351"/>
      <c r="F333" s="351"/>
      <c r="G333" s="351"/>
      <c r="H333" s="351"/>
      <c r="I333" s="351"/>
      <c r="J333" s="351"/>
      <c r="K333" s="351"/>
      <c r="L333" s="351"/>
      <c r="M333" s="351"/>
      <c r="N333" s="351"/>
      <c r="O333" s="351"/>
      <c r="P333" s="373"/>
      <c r="Q333" s="351"/>
      <c r="R333" s="351"/>
      <c r="S333" s="351"/>
      <c r="T333" s="351"/>
      <c r="U333" s="351"/>
      <c r="V333" s="351"/>
      <c r="W333" s="373"/>
      <c r="X333" s="351"/>
      <c r="Y333" s="351"/>
      <c r="Z333" s="351"/>
      <c r="AA333" s="351"/>
      <c r="AB333" s="353"/>
      <c r="AC333" s="351"/>
      <c r="AD333" s="351"/>
      <c r="AE333" s="351"/>
      <c r="AF333" s="351"/>
      <c r="AG333" s="351"/>
      <c r="AH333" s="351"/>
      <c r="AI333" s="351"/>
      <c r="AJ333" s="351"/>
      <c r="AK333" s="352"/>
      <c r="AL333" s="351"/>
      <c r="AM333" s="351"/>
      <c r="AN333" s="351"/>
      <c r="AO333" s="351"/>
      <c r="AP333" s="351"/>
      <c r="AQ333" s="351"/>
      <c r="AR333" s="351"/>
      <c r="AS333" s="354"/>
      <c r="AT333" s="351"/>
      <c r="AU333" s="351"/>
      <c r="AV333" s="351"/>
      <c r="AW333" s="351"/>
      <c r="AX333" s="351"/>
      <c r="AY333" s="351"/>
      <c r="AZ333" s="351"/>
      <c r="BA333" s="351"/>
    </row>
    <row r="334" spans="1:53" s="349" customFormat="1">
      <c r="A334" s="351"/>
      <c r="B334" s="351"/>
      <c r="C334" s="351"/>
      <c r="D334" s="351"/>
      <c r="E334" s="351"/>
      <c r="F334" s="351"/>
      <c r="G334" s="351"/>
      <c r="H334" s="351"/>
      <c r="I334" s="351"/>
      <c r="J334" s="351"/>
      <c r="K334" s="351"/>
      <c r="L334" s="351"/>
      <c r="M334" s="351"/>
      <c r="N334" s="351"/>
      <c r="O334" s="351"/>
      <c r="P334" s="373"/>
      <c r="Q334" s="351"/>
      <c r="R334" s="351"/>
      <c r="S334" s="351"/>
      <c r="T334" s="351"/>
      <c r="U334" s="351"/>
      <c r="V334" s="351"/>
      <c r="W334" s="373"/>
      <c r="X334" s="351"/>
      <c r="Y334" s="351"/>
      <c r="Z334" s="351"/>
      <c r="AA334" s="351"/>
      <c r="AB334" s="353"/>
      <c r="AC334" s="351"/>
      <c r="AD334" s="351"/>
      <c r="AE334" s="351"/>
      <c r="AF334" s="351"/>
      <c r="AG334" s="351"/>
      <c r="AH334" s="351"/>
      <c r="AI334" s="351"/>
      <c r="AJ334" s="351"/>
      <c r="AK334" s="352"/>
      <c r="AL334" s="351"/>
      <c r="AM334" s="351"/>
      <c r="AN334" s="351"/>
      <c r="AO334" s="351"/>
      <c r="AP334" s="351"/>
      <c r="AQ334" s="351"/>
      <c r="AR334" s="351"/>
      <c r="AS334" s="354"/>
      <c r="AT334" s="351"/>
      <c r="AU334" s="351"/>
      <c r="AV334" s="351"/>
      <c r="AW334" s="351"/>
      <c r="AX334" s="351"/>
      <c r="AY334" s="351"/>
      <c r="AZ334" s="351"/>
      <c r="BA334" s="351"/>
    </row>
    <row r="335" spans="1:53" s="349" customFormat="1">
      <c r="A335" s="351"/>
      <c r="B335" s="351"/>
      <c r="C335" s="351"/>
      <c r="D335" s="351"/>
      <c r="E335" s="351"/>
      <c r="F335" s="351"/>
      <c r="G335" s="351"/>
      <c r="H335" s="351"/>
      <c r="I335" s="351"/>
      <c r="J335" s="351"/>
      <c r="K335" s="351"/>
      <c r="L335" s="351"/>
      <c r="M335" s="351"/>
      <c r="N335" s="351"/>
      <c r="O335" s="351"/>
      <c r="P335" s="373"/>
      <c r="Q335" s="351"/>
      <c r="R335" s="351"/>
      <c r="S335" s="351"/>
      <c r="T335" s="351"/>
      <c r="U335" s="351"/>
      <c r="V335" s="351"/>
      <c r="W335" s="373"/>
      <c r="X335" s="351"/>
      <c r="Y335" s="351"/>
      <c r="Z335" s="351"/>
      <c r="AA335" s="351"/>
      <c r="AB335" s="353"/>
      <c r="AC335" s="351"/>
      <c r="AD335" s="351"/>
      <c r="AE335" s="351"/>
      <c r="AF335" s="351"/>
      <c r="AG335" s="351"/>
      <c r="AH335" s="351"/>
      <c r="AI335" s="351"/>
      <c r="AJ335" s="351"/>
      <c r="AK335" s="352"/>
      <c r="AL335" s="351"/>
      <c r="AM335" s="351"/>
      <c r="AN335" s="351"/>
      <c r="AO335" s="351"/>
      <c r="AP335" s="351"/>
      <c r="AQ335" s="351"/>
      <c r="AR335" s="351"/>
      <c r="AS335" s="354"/>
      <c r="AT335" s="351"/>
      <c r="AU335" s="351"/>
      <c r="AV335" s="351"/>
      <c r="AW335" s="351"/>
      <c r="AX335" s="351"/>
      <c r="AY335" s="351"/>
      <c r="AZ335" s="351"/>
      <c r="BA335" s="351"/>
    </row>
    <row r="336" spans="1:53" s="349" customFormat="1">
      <c r="A336" s="351"/>
      <c r="B336" s="351"/>
      <c r="C336" s="351"/>
      <c r="D336" s="351"/>
      <c r="E336" s="351"/>
      <c r="F336" s="351"/>
      <c r="G336" s="351"/>
      <c r="H336" s="351"/>
      <c r="I336" s="351"/>
      <c r="J336" s="351"/>
      <c r="K336" s="351"/>
      <c r="L336" s="351"/>
      <c r="M336" s="351"/>
      <c r="N336" s="351"/>
      <c r="O336" s="351"/>
      <c r="P336" s="373"/>
      <c r="Q336" s="351"/>
      <c r="R336" s="351"/>
      <c r="S336" s="351"/>
      <c r="T336" s="351"/>
      <c r="U336" s="351"/>
      <c r="V336" s="351"/>
      <c r="W336" s="373"/>
      <c r="X336" s="351"/>
      <c r="Y336" s="351"/>
      <c r="Z336" s="351"/>
      <c r="AA336" s="351"/>
      <c r="AB336" s="353"/>
      <c r="AC336" s="351"/>
      <c r="AD336" s="351"/>
      <c r="AE336" s="351"/>
      <c r="AF336" s="351"/>
      <c r="AG336" s="351"/>
      <c r="AH336" s="351"/>
      <c r="AI336" s="351"/>
      <c r="AJ336" s="351"/>
      <c r="AK336" s="352"/>
      <c r="AL336" s="351"/>
      <c r="AM336" s="351"/>
      <c r="AN336" s="351"/>
      <c r="AO336" s="351"/>
      <c r="AP336" s="351"/>
      <c r="AQ336" s="351"/>
      <c r="AR336" s="351"/>
      <c r="AS336" s="354"/>
      <c r="AT336" s="351"/>
      <c r="AU336" s="351"/>
      <c r="AV336" s="351"/>
      <c r="AW336" s="351"/>
      <c r="AX336" s="351"/>
      <c r="AY336" s="351"/>
      <c r="AZ336" s="351"/>
      <c r="BA336" s="351"/>
    </row>
    <row r="337" spans="1:53" s="349" customFormat="1">
      <c r="A337" s="351"/>
      <c r="B337" s="351"/>
      <c r="C337" s="351"/>
      <c r="D337" s="351"/>
      <c r="E337" s="351"/>
      <c r="F337" s="351"/>
      <c r="G337" s="351"/>
      <c r="H337" s="351"/>
      <c r="I337" s="351"/>
      <c r="J337" s="351"/>
      <c r="K337" s="351"/>
      <c r="L337" s="351"/>
      <c r="M337" s="351"/>
      <c r="N337" s="351"/>
      <c r="O337" s="351"/>
      <c r="P337" s="373"/>
      <c r="Q337" s="351"/>
      <c r="R337" s="351"/>
      <c r="S337" s="351"/>
      <c r="T337" s="351"/>
      <c r="U337" s="351"/>
      <c r="V337" s="351"/>
      <c r="W337" s="373"/>
      <c r="X337" s="351"/>
      <c r="Y337" s="351"/>
      <c r="Z337" s="351"/>
      <c r="AA337" s="351"/>
      <c r="AB337" s="353"/>
      <c r="AC337" s="351"/>
      <c r="AD337" s="351"/>
      <c r="AE337" s="351"/>
      <c r="AF337" s="351"/>
      <c r="AG337" s="351"/>
      <c r="AH337" s="351"/>
      <c r="AI337" s="351"/>
      <c r="AJ337" s="351"/>
      <c r="AK337" s="352"/>
      <c r="AL337" s="351"/>
      <c r="AM337" s="351"/>
      <c r="AN337" s="351"/>
      <c r="AO337" s="351"/>
      <c r="AP337" s="351"/>
      <c r="AQ337" s="351"/>
      <c r="AR337" s="351"/>
      <c r="AS337" s="354"/>
      <c r="AT337" s="351"/>
      <c r="AU337" s="351"/>
      <c r="AV337" s="351"/>
      <c r="AW337" s="351"/>
      <c r="AX337" s="351"/>
      <c r="AY337" s="351"/>
      <c r="AZ337" s="351"/>
      <c r="BA337" s="351"/>
    </row>
    <row r="338" spans="1:53" s="349" customFormat="1">
      <c r="A338" s="351"/>
      <c r="B338" s="351"/>
      <c r="C338" s="351"/>
      <c r="D338" s="351"/>
      <c r="E338" s="351"/>
      <c r="F338" s="351"/>
      <c r="G338" s="351"/>
      <c r="H338" s="351"/>
      <c r="I338" s="351"/>
      <c r="J338" s="351"/>
      <c r="K338" s="351"/>
      <c r="L338" s="351"/>
      <c r="M338" s="351"/>
      <c r="N338" s="351"/>
      <c r="O338" s="351"/>
      <c r="P338" s="373"/>
      <c r="Q338" s="351"/>
      <c r="R338" s="351"/>
      <c r="S338" s="351"/>
      <c r="T338" s="351"/>
      <c r="U338" s="351"/>
      <c r="V338" s="351"/>
      <c r="W338" s="373"/>
      <c r="X338" s="351"/>
      <c r="Y338" s="351"/>
      <c r="Z338" s="351"/>
      <c r="AA338" s="351"/>
      <c r="AB338" s="353"/>
      <c r="AC338" s="351"/>
      <c r="AD338" s="351"/>
      <c r="AE338" s="351"/>
      <c r="AF338" s="351"/>
      <c r="AG338" s="351"/>
      <c r="AH338" s="351"/>
      <c r="AI338" s="351"/>
      <c r="AJ338" s="351"/>
      <c r="AK338" s="352"/>
      <c r="AL338" s="351"/>
      <c r="AM338" s="351"/>
      <c r="AN338" s="351"/>
      <c r="AO338" s="351"/>
      <c r="AP338" s="351"/>
      <c r="AQ338" s="351"/>
      <c r="AR338" s="351"/>
      <c r="AS338" s="354"/>
      <c r="AT338" s="351"/>
      <c r="AU338" s="351"/>
      <c r="AV338" s="351"/>
      <c r="AW338" s="351"/>
      <c r="AX338" s="351"/>
      <c r="AY338" s="351"/>
      <c r="AZ338" s="351"/>
      <c r="BA338" s="351"/>
    </row>
    <row r="339" spans="1:53" s="349" customFormat="1">
      <c r="A339" s="351"/>
      <c r="B339" s="351"/>
      <c r="C339" s="351"/>
      <c r="D339" s="351"/>
      <c r="E339" s="351"/>
      <c r="F339" s="351"/>
      <c r="G339" s="351"/>
      <c r="H339" s="351"/>
      <c r="I339" s="351"/>
      <c r="J339" s="351"/>
      <c r="K339" s="351"/>
      <c r="L339" s="351"/>
      <c r="M339" s="351"/>
      <c r="N339" s="351"/>
      <c r="O339" s="351"/>
      <c r="P339" s="373"/>
      <c r="Q339" s="351"/>
      <c r="R339" s="351"/>
      <c r="S339" s="351"/>
      <c r="T339" s="351"/>
      <c r="U339" s="351"/>
      <c r="V339" s="351"/>
      <c r="W339" s="373"/>
      <c r="X339" s="351"/>
      <c r="Y339" s="351"/>
      <c r="Z339" s="351"/>
      <c r="AA339" s="351"/>
      <c r="AB339" s="353"/>
      <c r="AC339" s="351"/>
      <c r="AD339" s="351"/>
      <c r="AE339" s="351"/>
      <c r="AF339" s="351"/>
      <c r="AG339" s="351"/>
      <c r="AH339" s="351"/>
      <c r="AI339" s="351"/>
      <c r="AJ339" s="351"/>
      <c r="AK339" s="352"/>
      <c r="AL339" s="351"/>
      <c r="AM339" s="351"/>
      <c r="AN339" s="351"/>
      <c r="AO339" s="351"/>
      <c r="AP339" s="351"/>
      <c r="AQ339" s="351"/>
      <c r="AR339" s="351"/>
      <c r="AS339" s="354"/>
      <c r="AT339" s="351"/>
      <c r="AU339" s="351"/>
      <c r="AV339" s="351"/>
      <c r="AW339" s="351"/>
      <c r="AX339" s="351"/>
      <c r="AY339" s="351"/>
      <c r="AZ339" s="351"/>
      <c r="BA339" s="351"/>
    </row>
    <row r="340" spans="1:53" s="349" customFormat="1">
      <c r="A340" s="351"/>
      <c r="B340" s="351"/>
      <c r="C340" s="351"/>
      <c r="D340" s="351"/>
      <c r="E340" s="351"/>
      <c r="F340" s="351"/>
      <c r="G340" s="351"/>
      <c r="H340" s="351"/>
      <c r="I340" s="351"/>
      <c r="J340" s="351"/>
      <c r="K340" s="351"/>
      <c r="L340" s="351"/>
      <c r="M340" s="351"/>
      <c r="N340" s="351"/>
      <c r="O340" s="351"/>
      <c r="P340" s="373"/>
      <c r="Q340" s="351"/>
      <c r="R340" s="351"/>
      <c r="S340" s="351"/>
      <c r="T340" s="351"/>
      <c r="U340" s="351"/>
      <c r="V340" s="351"/>
      <c r="W340" s="373"/>
      <c r="X340" s="351"/>
      <c r="Y340" s="351"/>
      <c r="Z340" s="351"/>
      <c r="AA340" s="351"/>
      <c r="AB340" s="353"/>
      <c r="AC340" s="351"/>
      <c r="AD340" s="351"/>
      <c r="AE340" s="351"/>
      <c r="AF340" s="351"/>
      <c r="AG340" s="351"/>
      <c r="AH340" s="351"/>
      <c r="AI340" s="351"/>
      <c r="AJ340" s="351"/>
      <c r="AK340" s="352"/>
      <c r="AL340" s="351"/>
      <c r="AM340" s="351"/>
      <c r="AN340" s="351"/>
      <c r="AO340" s="351"/>
      <c r="AP340" s="351"/>
      <c r="AQ340" s="351"/>
      <c r="AR340" s="351"/>
      <c r="AS340" s="354"/>
      <c r="AT340" s="351"/>
      <c r="AU340" s="351"/>
      <c r="AV340" s="351"/>
      <c r="AW340" s="351"/>
      <c r="AX340" s="351"/>
      <c r="AY340" s="351"/>
      <c r="AZ340" s="351"/>
      <c r="BA340" s="351"/>
    </row>
    <row r="341" spans="1:53" s="349" customFormat="1">
      <c r="A341" s="351"/>
      <c r="B341" s="351"/>
      <c r="C341" s="351"/>
      <c r="D341" s="351"/>
      <c r="E341" s="351"/>
      <c r="F341" s="351"/>
      <c r="G341" s="351"/>
      <c r="H341" s="351"/>
      <c r="I341" s="351"/>
      <c r="J341" s="351"/>
      <c r="K341" s="351"/>
      <c r="L341" s="351"/>
      <c r="M341" s="351"/>
      <c r="N341" s="351"/>
      <c r="O341" s="351"/>
      <c r="P341" s="373"/>
      <c r="Q341" s="351"/>
      <c r="R341" s="351"/>
      <c r="S341" s="351"/>
      <c r="T341" s="351"/>
      <c r="U341" s="351"/>
      <c r="V341" s="351"/>
      <c r="W341" s="373"/>
      <c r="X341" s="351"/>
      <c r="Y341" s="351"/>
      <c r="Z341" s="351"/>
      <c r="AA341" s="351"/>
      <c r="AB341" s="353"/>
      <c r="AC341" s="351"/>
      <c r="AD341" s="351"/>
      <c r="AE341" s="351"/>
      <c r="AF341" s="351"/>
      <c r="AG341" s="351"/>
      <c r="AH341" s="351"/>
      <c r="AI341" s="351"/>
      <c r="AJ341" s="351"/>
      <c r="AK341" s="352"/>
      <c r="AL341" s="351"/>
      <c r="AM341" s="351"/>
      <c r="AN341" s="351"/>
      <c r="AO341" s="351"/>
      <c r="AP341" s="351"/>
      <c r="AQ341" s="351"/>
      <c r="AR341" s="351"/>
      <c r="AS341" s="354"/>
      <c r="AT341" s="351"/>
      <c r="AU341" s="351"/>
      <c r="AV341" s="351"/>
      <c r="AW341" s="351"/>
      <c r="AX341" s="351"/>
      <c r="AY341" s="351"/>
      <c r="AZ341" s="351"/>
      <c r="BA341" s="351"/>
    </row>
    <row r="342" spans="1:53" s="349" customFormat="1">
      <c r="A342" s="351"/>
      <c r="B342" s="351"/>
      <c r="C342" s="351"/>
      <c r="D342" s="351"/>
      <c r="E342" s="351"/>
      <c r="F342" s="351"/>
      <c r="G342" s="351"/>
      <c r="H342" s="351"/>
      <c r="I342" s="351"/>
      <c r="J342" s="351"/>
      <c r="K342" s="351"/>
      <c r="L342" s="351"/>
      <c r="M342" s="351"/>
      <c r="N342" s="351"/>
      <c r="O342" s="351"/>
      <c r="P342" s="373"/>
      <c r="Q342" s="351"/>
      <c r="R342" s="351"/>
      <c r="S342" s="351"/>
      <c r="T342" s="351"/>
      <c r="U342" s="351"/>
      <c r="V342" s="351"/>
      <c r="W342" s="373"/>
      <c r="X342" s="351"/>
      <c r="Y342" s="351"/>
      <c r="Z342" s="351"/>
      <c r="AA342" s="351"/>
      <c r="AB342" s="353"/>
      <c r="AC342" s="351"/>
      <c r="AD342" s="351"/>
      <c r="AE342" s="351"/>
      <c r="AF342" s="351"/>
      <c r="AG342" s="351"/>
      <c r="AH342" s="351"/>
      <c r="AI342" s="351"/>
      <c r="AJ342" s="351"/>
      <c r="AK342" s="352"/>
      <c r="AL342" s="351"/>
      <c r="AM342" s="351"/>
      <c r="AN342" s="351"/>
      <c r="AO342" s="351"/>
      <c r="AP342" s="351"/>
      <c r="AQ342" s="351"/>
      <c r="AR342" s="351"/>
      <c r="AS342" s="354"/>
      <c r="AT342" s="351"/>
      <c r="AU342" s="351"/>
      <c r="AV342" s="351"/>
      <c r="AW342" s="351"/>
      <c r="AX342" s="351"/>
      <c r="AY342" s="351"/>
      <c r="AZ342" s="351"/>
      <c r="BA342" s="351"/>
    </row>
    <row r="343" spans="1:53" s="349" customFormat="1">
      <c r="A343" s="351"/>
      <c r="B343" s="351"/>
      <c r="C343" s="351"/>
      <c r="D343" s="351"/>
      <c r="E343" s="351"/>
      <c r="F343" s="351"/>
      <c r="G343" s="351"/>
      <c r="H343" s="351"/>
      <c r="I343" s="351"/>
      <c r="J343" s="351"/>
      <c r="K343" s="351"/>
      <c r="L343" s="351"/>
      <c r="M343" s="351"/>
      <c r="N343" s="351"/>
      <c r="O343" s="351"/>
      <c r="P343" s="373"/>
      <c r="Q343" s="351"/>
      <c r="R343" s="351"/>
      <c r="S343" s="351"/>
      <c r="T343" s="351"/>
      <c r="U343" s="351"/>
      <c r="V343" s="351"/>
      <c r="W343" s="373"/>
      <c r="X343" s="351"/>
      <c r="Y343" s="351"/>
      <c r="Z343" s="351"/>
      <c r="AA343" s="351"/>
      <c r="AB343" s="353"/>
      <c r="AC343" s="351"/>
      <c r="AD343" s="351"/>
      <c r="AE343" s="351"/>
      <c r="AF343" s="351"/>
      <c r="AG343" s="351"/>
      <c r="AH343" s="351"/>
      <c r="AI343" s="351"/>
      <c r="AJ343" s="351"/>
      <c r="AK343" s="352"/>
      <c r="AL343" s="351"/>
      <c r="AM343" s="351"/>
      <c r="AN343" s="351"/>
      <c r="AO343" s="351"/>
      <c r="AP343" s="351"/>
      <c r="AQ343" s="351"/>
      <c r="AR343" s="351"/>
      <c r="AS343" s="354"/>
      <c r="AT343" s="351"/>
      <c r="AU343" s="351"/>
      <c r="AV343" s="351"/>
      <c r="AW343" s="351"/>
      <c r="AX343" s="351"/>
      <c r="AY343" s="351"/>
      <c r="AZ343" s="351"/>
      <c r="BA343" s="351"/>
    </row>
    <row r="344" spans="1:53" s="349" customFormat="1">
      <c r="A344" s="351"/>
      <c r="B344" s="351"/>
      <c r="C344" s="351"/>
      <c r="D344" s="351"/>
      <c r="E344" s="351"/>
      <c r="F344" s="351"/>
      <c r="G344" s="351"/>
      <c r="H344" s="351"/>
      <c r="I344" s="351"/>
      <c r="J344" s="351"/>
      <c r="K344" s="351"/>
      <c r="L344" s="351"/>
      <c r="M344" s="351"/>
      <c r="N344" s="351"/>
      <c r="O344" s="351"/>
      <c r="P344" s="373"/>
      <c r="Q344" s="351"/>
      <c r="R344" s="351"/>
      <c r="S344" s="351"/>
      <c r="T344" s="351"/>
      <c r="U344" s="351"/>
      <c r="V344" s="351"/>
      <c r="W344" s="373"/>
      <c r="X344" s="351"/>
      <c r="Y344" s="351"/>
      <c r="Z344" s="351"/>
      <c r="AA344" s="351"/>
      <c r="AB344" s="353"/>
      <c r="AC344" s="351"/>
      <c r="AD344" s="351"/>
      <c r="AE344" s="351"/>
      <c r="AF344" s="351"/>
      <c r="AG344" s="351"/>
      <c r="AH344" s="351"/>
      <c r="AI344" s="351"/>
      <c r="AJ344" s="351"/>
      <c r="AK344" s="352"/>
      <c r="AL344" s="351"/>
      <c r="AM344" s="351"/>
      <c r="AN344" s="351"/>
      <c r="AO344" s="351"/>
      <c r="AP344" s="351"/>
      <c r="AQ344" s="351"/>
      <c r="AR344" s="351"/>
      <c r="AS344" s="354"/>
      <c r="AT344" s="351"/>
      <c r="AU344" s="351"/>
      <c r="AV344" s="351"/>
      <c r="AW344" s="351"/>
      <c r="AX344" s="351"/>
      <c r="AY344" s="351"/>
      <c r="AZ344" s="351"/>
      <c r="BA344" s="351"/>
    </row>
    <row r="345" spans="1:53" s="349" customFormat="1">
      <c r="A345" s="351"/>
      <c r="B345" s="351"/>
      <c r="C345" s="351"/>
      <c r="D345" s="351"/>
      <c r="E345" s="351"/>
      <c r="F345" s="351"/>
      <c r="G345" s="351"/>
      <c r="H345" s="351"/>
      <c r="I345" s="351"/>
      <c r="J345" s="351"/>
      <c r="K345" s="351"/>
      <c r="L345" s="351"/>
      <c r="M345" s="351"/>
      <c r="N345" s="351"/>
      <c r="O345" s="351"/>
      <c r="P345" s="373"/>
      <c r="Q345" s="351"/>
      <c r="R345" s="351"/>
      <c r="S345" s="351"/>
      <c r="T345" s="351"/>
      <c r="U345" s="351"/>
      <c r="V345" s="351"/>
      <c r="W345" s="373"/>
      <c r="X345" s="351"/>
      <c r="Y345" s="351"/>
      <c r="Z345" s="351"/>
      <c r="AA345" s="351"/>
      <c r="AB345" s="353"/>
      <c r="AC345" s="351"/>
      <c r="AD345" s="351"/>
      <c r="AE345" s="351"/>
      <c r="AF345" s="351"/>
      <c r="AG345" s="351"/>
      <c r="AH345" s="351"/>
      <c r="AI345" s="351"/>
      <c r="AJ345" s="351"/>
      <c r="AK345" s="352"/>
      <c r="AL345" s="351"/>
      <c r="AM345" s="351"/>
      <c r="AN345" s="351"/>
      <c r="AO345" s="351"/>
      <c r="AP345" s="351"/>
      <c r="AQ345" s="351"/>
      <c r="AR345" s="351"/>
      <c r="AS345" s="354"/>
      <c r="AT345" s="351"/>
      <c r="AU345" s="351"/>
      <c r="AV345" s="351"/>
      <c r="AW345" s="351"/>
      <c r="AX345" s="351"/>
      <c r="AY345" s="351"/>
      <c r="AZ345" s="351"/>
      <c r="BA345" s="351"/>
    </row>
    <row r="346" spans="1:53" s="349" customFormat="1">
      <c r="A346" s="351"/>
      <c r="B346" s="351"/>
      <c r="C346" s="351"/>
      <c r="D346" s="351"/>
      <c r="E346" s="351"/>
      <c r="F346" s="351"/>
      <c r="G346" s="351"/>
      <c r="H346" s="351"/>
      <c r="I346" s="351"/>
      <c r="J346" s="351"/>
      <c r="K346" s="351"/>
      <c r="L346" s="351"/>
      <c r="M346" s="351"/>
      <c r="N346" s="351"/>
      <c r="O346" s="351"/>
      <c r="P346" s="373"/>
      <c r="Q346" s="351"/>
      <c r="R346" s="351"/>
      <c r="S346" s="351"/>
      <c r="T346" s="351"/>
      <c r="U346" s="351"/>
      <c r="V346" s="351"/>
      <c r="W346" s="373"/>
      <c r="X346" s="351"/>
      <c r="Y346" s="351"/>
      <c r="Z346" s="351"/>
      <c r="AA346" s="351"/>
      <c r="AB346" s="353"/>
      <c r="AC346" s="351"/>
      <c r="AD346" s="351"/>
      <c r="AE346" s="351"/>
      <c r="AF346" s="351"/>
      <c r="AG346" s="351"/>
      <c r="AH346" s="351"/>
      <c r="AI346" s="351"/>
      <c r="AJ346" s="351"/>
      <c r="AK346" s="352"/>
      <c r="AL346" s="351"/>
      <c r="AM346" s="351"/>
      <c r="AN346" s="351"/>
      <c r="AO346" s="351"/>
      <c r="AP346" s="351"/>
      <c r="AQ346" s="351"/>
      <c r="AR346" s="351"/>
      <c r="AS346" s="354"/>
      <c r="AT346" s="351"/>
      <c r="AU346" s="351"/>
      <c r="AV346" s="351"/>
      <c r="AW346" s="351"/>
      <c r="AX346" s="351"/>
      <c r="AY346" s="351"/>
      <c r="AZ346" s="351"/>
      <c r="BA346" s="351"/>
    </row>
    <row r="347" spans="1:53" s="349" customFormat="1">
      <c r="A347" s="351"/>
      <c r="B347" s="351"/>
      <c r="C347" s="351"/>
      <c r="D347" s="351"/>
      <c r="E347" s="351"/>
      <c r="F347" s="351"/>
      <c r="G347" s="351"/>
      <c r="H347" s="351"/>
      <c r="I347" s="351"/>
      <c r="J347" s="351"/>
      <c r="K347" s="351"/>
      <c r="L347" s="351"/>
      <c r="M347" s="351"/>
      <c r="N347" s="351"/>
      <c r="O347" s="351"/>
      <c r="P347" s="373"/>
      <c r="Q347" s="351"/>
      <c r="R347" s="351"/>
      <c r="S347" s="351"/>
      <c r="T347" s="351"/>
      <c r="U347" s="351"/>
      <c r="V347" s="351"/>
      <c r="W347" s="373"/>
      <c r="X347" s="351"/>
      <c r="Y347" s="351"/>
      <c r="Z347" s="351"/>
      <c r="AA347" s="351"/>
      <c r="AB347" s="353"/>
      <c r="AC347" s="351"/>
      <c r="AD347" s="351"/>
      <c r="AE347" s="351"/>
      <c r="AF347" s="351"/>
      <c r="AG347" s="351"/>
      <c r="AH347" s="351"/>
      <c r="AI347" s="351"/>
      <c r="AJ347" s="351"/>
      <c r="AK347" s="352"/>
      <c r="AL347" s="351"/>
      <c r="AM347" s="351"/>
      <c r="AN347" s="351"/>
      <c r="AO347" s="351"/>
      <c r="AP347" s="351"/>
      <c r="AQ347" s="351"/>
      <c r="AR347" s="351"/>
      <c r="AS347" s="354"/>
      <c r="AT347" s="351"/>
      <c r="AU347" s="351"/>
      <c r="AV347" s="351"/>
      <c r="AW347" s="351"/>
      <c r="AX347" s="351"/>
      <c r="AY347" s="351"/>
      <c r="AZ347" s="351"/>
      <c r="BA347" s="351"/>
    </row>
    <row r="348" spans="1:53" s="349" customFormat="1">
      <c r="A348" s="351"/>
      <c r="B348" s="351"/>
      <c r="C348" s="351"/>
      <c r="D348" s="351"/>
      <c r="E348" s="351"/>
      <c r="F348" s="351"/>
      <c r="G348" s="351"/>
      <c r="H348" s="351"/>
      <c r="I348" s="351"/>
      <c r="J348" s="351"/>
      <c r="K348" s="351"/>
      <c r="L348" s="351"/>
      <c r="M348" s="351"/>
      <c r="N348" s="351"/>
      <c r="O348" s="351"/>
      <c r="P348" s="373"/>
      <c r="Q348" s="351"/>
      <c r="R348" s="351"/>
      <c r="S348" s="351"/>
      <c r="T348" s="351"/>
      <c r="U348" s="351"/>
      <c r="V348" s="351"/>
      <c r="W348" s="373"/>
      <c r="X348" s="351"/>
      <c r="Y348" s="351"/>
      <c r="Z348" s="351"/>
      <c r="AA348" s="351"/>
      <c r="AB348" s="353"/>
      <c r="AC348" s="351"/>
      <c r="AD348" s="351"/>
      <c r="AE348" s="351"/>
      <c r="AF348" s="351"/>
      <c r="AG348" s="351"/>
      <c r="AH348" s="351"/>
      <c r="AI348" s="351"/>
      <c r="AJ348" s="351"/>
      <c r="AK348" s="352"/>
      <c r="AL348" s="351"/>
      <c r="AM348" s="351"/>
      <c r="AN348" s="351"/>
      <c r="AO348" s="351"/>
      <c r="AP348" s="351"/>
      <c r="AQ348" s="351"/>
      <c r="AR348" s="351"/>
      <c r="AS348" s="354"/>
      <c r="AT348" s="351"/>
      <c r="AU348" s="351"/>
      <c r="AV348" s="351"/>
      <c r="AW348" s="351"/>
      <c r="AX348" s="351"/>
      <c r="AY348" s="351"/>
      <c r="AZ348" s="351"/>
      <c r="BA348" s="351"/>
    </row>
    <row r="349" spans="1:53" s="349" customFormat="1">
      <c r="A349" s="351"/>
      <c r="B349" s="351"/>
      <c r="C349" s="351"/>
      <c r="D349" s="351"/>
      <c r="E349" s="351"/>
      <c r="F349" s="351"/>
      <c r="G349" s="351"/>
      <c r="H349" s="351"/>
      <c r="I349" s="351"/>
      <c r="J349" s="351"/>
      <c r="K349" s="351"/>
      <c r="L349" s="351"/>
      <c r="M349" s="351"/>
      <c r="N349" s="351"/>
      <c r="O349" s="351"/>
      <c r="P349" s="373"/>
      <c r="Q349" s="351"/>
      <c r="R349" s="351"/>
      <c r="S349" s="351"/>
      <c r="T349" s="351"/>
      <c r="U349" s="351"/>
      <c r="V349" s="351"/>
      <c r="W349" s="373"/>
      <c r="X349" s="351"/>
      <c r="Y349" s="351"/>
      <c r="Z349" s="351"/>
      <c r="AA349" s="351"/>
      <c r="AB349" s="353"/>
      <c r="AC349" s="351"/>
      <c r="AD349" s="351"/>
      <c r="AE349" s="351"/>
      <c r="AF349" s="351"/>
      <c r="AG349" s="351"/>
      <c r="AH349" s="351"/>
      <c r="AI349" s="351"/>
      <c r="AJ349" s="351"/>
      <c r="AK349" s="352"/>
      <c r="AL349" s="351"/>
      <c r="AM349" s="351"/>
      <c r="AN349" s="351"/>
      <c r="AO349" s="351"/>
      <c r="AP349" s="351"/>
      <c r="AQ349" s="351"/>
      <c r="AR349" s="351"/>
      <c r="AS349" s="354"/>
      <c r="AT349" s="351"/>
      <c r="AU349" s="351"/>
      <c r="AV349" s="351"/>
      <c r="AW349" s="351"/>
      <c r="AX349" s="351"/>
      <c r="AY349" s="351"/>
      <c r="AZ349" s="351"/>
      <c r="BA349" s="351"/>
    </row>
    <row r="350" spans="1:53" s="349" customFormat="1">
      <c r="A350" s="351"/>
      <c r="B350" s="351"/>
      <c r="C350" s="351"/>
      <c r="D350" s="351"/>
      <c r="E350" s="351"/>
      <c r="F350" s="351"/>
      <c r="G350" s="351"/>
      <c r="H350" s="351"/>
      <c r="I350" s="351"/>
      <c r="J350" s="351"/>
      <c r="K350" s="351"/>
      <c r="L350" s="351"/>
      <c r="M350" s="351"/>
      <c r="N350" s="351"/>
      <c r="O350" s="351"/>
      <c r="P350" s="373"/>
      <c r="Q350" s="351"/>
      <c r="R350" s="351"/>
      <c r="S350" s="351"/>
      <c r="T350" s="351"/>
      <c r="U350" s="351"/>
      <c r="V350" s="351"/>
      <c r="W350" s="373"/>
      <c r="X350" s="351"/>
      <c r="Y350" s="351"/>
      <c r="Z350" s="351"/>
      <c r="AA350" s="351"/>
      <c r="AB350" s="353"/>
      <c r="AC350" s="351"/>
      <c r="AD350" s="351"/>
      <c r="AE350" s="351"/>
      <c r="AF350" s="351"/>
      <c r="AG350" s="351"/>
      <c r="AH350" s="351"/>
      <c r="AI350" s="351"/>
      <c r="AJ350" s="351"/>
      <c r="AK350" s="352"/>
      <c r="AL350" s="351"/>
      <c r="AM350" s="351"/>
      <c r="AN350" s="351"/>
      <c r="AO350" s="351"/>
      <c r="AP350" s="351"/>
      <c r="AQ350" s="351"/>
      <c r="AR350" s="351"/>
      <c r="AS350" s="354"/>
      <c r="AT350" s="351"/>
      <c r="AU350" s="351"/>
      <c r="AV350" s="351"/>
      <c r="AW350" s="351"/>
      <c r="AX350" s="351"/>
      <c r="AY350" s="351"/>
      <c r="AZ350" s="351"/>
      <c r="BA350" s="351"/>
    </row>
    <row r="351" spans="1:53" s="349" customFormat="1">
      <c r="A351" s="351"/>
      <c r="B351" s="351"/>
      <c r="C351" s="351"/>
      <c r="D351" s="351"/>
      <c r="E351" s="351"/>
      <c r="F351" s="351"/>
      <c r="G351" s="351"/>
      <c r="H351" s="351"/>
      <c r="I351" s="351"/>
      <c r="J351" s="351"/>
      <c r="K351" s="351"/>
      <c r="L351" s="351"/>
      <c r="M351" s="351"/>
      <c r="N351" s="351"/>
      <c r="O351" s="351"/>
      <c r="P351" s="373"/>
      <c r="Q351" s="351"/>
      <c r="R351" s="351"/>
      <c r="S351" s="351"/>
      <c r="T351" s="351"/>
      <c r="U351" s="351"/>
      <c r="V351" s="351"/>
      <c r="W351" s="373"/>
      <c r="X351" s="351"/>
      <c r="Y351" s="351"/>
      <c r="Z351" s="351"/>
      <c r="AA351" s="351"/>
      <c r="AB351" s="353"/>
      <c r="AC351" s="351"/>
      <c r="AD351" s="351"/>
      <c r="AE351" s="351"/>
      <c r="AF351" s="351"/>
      <c r="AG351" s="351"/>
      <c r="AH351" s="351"/>
      <c r="AI351" s="351"/>
      <c r="AJ351" s="351"/>
      <c r="AK351" s="352"/>
      <c r="AL351" s="351"/>
      <c r="AM351" s="351"/>
      <c r="AN351" s="351"/>
      <c r="AO351" s="351"/>
      <c r="AP351" s="351"/>
      <c r="AQ351" s="351"/>
      <c r="AR351" s="351"/>
      <c r="AS351" s="354"/>
      <c r="AT351" s="351"/>
      <c r="AU351" s="351"/>
      <c r="AV351" s="351"/>
      <c r="AW351" s="351"/>
      <c r="AX351" s="351"/>
      <c r="AY351" s="351"/>
      <c r="AZ351" s="351"/>
      <c r="BA351" s="351"/>
    </row>
    <row r="352" spans="1:53" s="349" customFormat="1">
      <c r="A352" s="351"/>
      <c r="B352" s="351"/>
      <c r="C352" s="351"/>
      <c r="D352" s="351"/>
      <c r="E352" s="351"/>
      <c r="F352" s="351"/>
      <c r="G352" s="351"/>
      <c r="H352" s="351"/>
      <c r="I352" s="351"/>
      <c r="J352" s="351"/>
      <c r="K352" s="351"/>
      <c r="L352" s="351"/>
      <c r="M352" s="351"/>
      <c r="N352" s="351"/>
      <c r="O352" s="351"/>
      <c r="P352" s="373"/>
      <c r="Q352" s="351"/>
      <c r="R352" s="351"/>
      <c r="S352" s="351"/>
      <c r="T352" s="351"/>
      <c r="U352" s="351"/>
      <c r="V352" s="351"/>
      <c r="W352" s="373"/>
      <c r="X352" s="351"/>
      <c r="Y352" s="351"/>
      <c r="Z352" s="351"/>
      <c r="AA352" s="351"/>
      <c r="AB352" s="353"/>
      <c r="AC352" s="351"/>
      <c r="AD352" s="351"/>
      <c r="AE352" s="351"/>
      <c r="AF352" s="351"/>
      <c r="AG352" s="351"/>
      <c r="AH352" s="351"/>
      <c r="AI352" s="351"/>
      <c r="AJ352" s="351"/>
      <c r="AK352" s="352"/>
      <c r="AL352" s="351"/>
      <c r="AM352" s="351"/>
      <c r="AN352" s="351"/>
      <c r="AO352" s="351"/>
      <c r="AP352" s="351"/>
      <c r="AQ352" s="351"/>
      <c r="AR352" s="351"/>
      <c r="AS352" s="354"/>
      <c r="AT352" s="351"/>
      <c r="AU352" s="351"/>
      <c r="AV352" s="351"/>
      <c r="AW352" s="351"/>
      <c r="AX352" s="351"/>
      <c r="AY352" s="351"/>
      <c r="AZ352" s="351"/>
      <c r="BA352" s="351"/>
    </row>
    <row r="353" spans="1:53" s="349" customFormat="1">
      <c r="A353" s="351"/>
      <c r="B353" s="351"/>
      <c r="C353" s="351"/>
      <c r="D353" s="351"/>
      <c r="E353" s="351"/>
      <c r="F353" s="351"/>
      <c r="G353" s="351"/>
      <c r="H353" s="351"/>
      <c r="I353" s="351"/>
      <c r="J353" s="351"/>
      <c r="K353" s="351"/>
      <c r="L353" s="351"/>
      <c r="M353" s="351"/>
      <c r="N353" s="351"/>
      <c r="O353" s="351"/>
      <c r="P353" s="373"/>
      <c r="Q353" s="351"/>
      <c r="R353" s="351"/>
      <c r="S353" s="351"/>
      <c r="T353" s="351"/>
      <c r="U353" s="351"/>
      <c r="V353" s="351"/>
      <c r="W353" s="373"/>
      <c r="X353" s="351"/>
      <c r="Y353" s="351"/>
      <c r="Z353" s="351"/>
      <c r="AA353" s="351"/>
      <c r="AB353" s="353"/>
      <c r="AC353" s="351"/>
      <c r="AD353" s="351"/>
      <c r="AE353" s="351"/>
      <c r="AF353" s="351"/>
      <c r="AG353" s="351"/>
      <c r="AH353" s="351"/>
      <c r="AI353" s="351"/>
      <c r="AJ353" s="351"/>
      <c r="AK353" s="352"/>
      <c r="AL353" s="351"/>
      <c r="AM353" s="351"/>
      <c r="AN353" s="351"/>
      <c r="AO353" s="351"/>
      <c r="AP353" s="351"/>
      <c r="AQ353" s="351"/>
      <c r="AR353" s="351"/>
      <c r="AS353" s="354"/>
      <c r="AT353" s="351"/>
      <c r="AU353" s="351"/>
      <c r="AV353" s="351"/>
      <c r="AW353" s="351"/>
      <c r="AX353" s="351"/>
      <c r="AY353" s="351"/>
      <c r="AZ353" s="351"/>
      <c r="BA353" s="351"/>
    </row>
    <row r="354" spans="1:53" s="349" customFormat="1">
      <c r="A354" s="351"/>
      <c r="B354" s="351"/>
      <c r="C354" s="351"/>
      <c r="D354" s="351"/>
      <c r="E354" s="351"/>
      <c r="F354" s="351"/>
      <c r="G354" s="351"/>
      <c r="H354" s="351"/>
      <c r="I354" s="351"/>
      <c r="J354" s="351"/>
      <c r="K354" s="351"/>
      <c r="L354" s="351"/>
      <c r="M354" s="351"/>
      <c r="N354" s="351"/>
      <c r="O354" s="351"/>
      <c r="P354" s="373"/>
      <c r="Q354" s="351"/>
      <c r="R354" s="351"/>
      <c r="S354" s="351"/>
      <c r="T354" s="351"/>
      <c r="U354" s="351"/>
      <c r="V354" s="351"/>
      <c r="W354" s="373"/>
      <c r="X354" s="351"/>
      <c r="Y354" s="351"/>
      <c r="Z354" s="351"/>
      <c r="AA354" s="351"/>
      <c r="AB354" s="353"/>
      <c r="AC354" s="351"/>
      <c r="AD354" s="351"/>
      <c r="AE354" s="351"/>
      <c r="AF354" s="351"/>
      <c r="AG354" s="351"/>
      <c r="AH354" s="351"/>
      <c r="AI354" s="351"/>
      <c r="AJ354" s="351"/>
      <c r="AK354" s="352"/>
      <c r="AL354" s="351"/>
      <c r="AM354" s="351"/>
      <c r="AN354" s="351"/>
      <c r="AO354" s="351"/>
      <c r="AP354" s="351"/>
      <c r="AQ354" s="351"/>
      <c r="AR354" s="351"/>
      <c r="AS354" s="354"/>
      <c r="AT354" s="351"/>
      <c r="AU354" s="351"/>
      <c r="AV354" s="351"/>
      <c r="AW354" s="351"/>
      <c r="AX354" s="351"/>
      <c r="AY354" s="351"/>
      <c r="AZ354" s="351"/>
      <c r="BA354" s="351"/>
    </row>
    <row r="355" spans="1:53" s="349" customFormat="1">
      <c r="A355" s="351"/>
      <c r="B355" s="351"/>
      <c r="C355" s="351"/>
      <c r="D355" s="351"/>
      <c r="E355" s="351"/>
      <c r="F355" s="351"/>
      <c r="G355" s="351"/>
      <c r="H355" s="351"/>
      <c r="I355" s="351"/>
      <c r="J355" s="351"/>
      <c r="K355" s="351"/>
      <c r="L355" s="351"/>
      <c r="M355" s="351"/>
      <c r="N355" s="351"/>
      <c r="O355" s="351"/>
      <c r="P355" s="373"/>
      <c r="Q355" s="351"/>
      <c r="R355" s="351"/>
      <c r="S355" s="351"/>
      <c r="T355" s="351"/>
      <c r="U355" s="351"/>
      <c r="V355" s="351"/>
      <c r="W355" s="373"/>
      <c r="X355" s="351"/>
      <c r="Y355" s="351"/>
      <c r="Z355" s="351"/>
      <c r="AA355" s="351"/>
      <c r="AB355" s="353"/>
      <c r="AC355" s="351"/>
      <c r="AD355" s="351"/>
      <c r="AE355" s="351"/>
      <c r="AF355" s="351"/>
      <c r="AG355" s="351"/>
      <c r="AH355" s="351"/>
      <c r="AI355" s="351"/>
      <c r="AJ355" s="351"/>
      <c r="AK355" s="352"/>
      <c r="AL355" s="351"/>
      <c r="AM355" s="351"/>
      <c r="AN355" s="351"/>
      <c r="AO355" s="351"/>
      <c r="AP355" s="351"/>
      <c r="AQ355" s="351"/>
      <c r="AR355" s="351"/>
      <c r="AS355" s="354"/>
      <c r="AT355" s="351"/>
      <c r="AU355" s="351"/>
      <c r="AV355" s="351"/>
      <c r="AW355" s="351"/>
      <c r="AX355" s="351"/>
      <c r="AY355" s="351"/>
      <c r="AZ355" s="351"/>
      <c r="BA355" s="351"/>
    </row>
    <row r="356" spans="1:53" s="349" customFormat="1">
      <c r="A356" s="351"/>
      <c r="B356" s="351"/>
      <c r="C356" s="351"/>
      <c r="D356" s="351"/>
      <c r="E356" s="351"/>
      <c r="F356" s="351"/>
      <c r="G356" s="351"/>
      <c r="H356" s="351"/>
      <c r="I356" s="351"/>
      <c r="J356" s="351"/>
      <c r="K356" s="351"/>
      <c r="L356" s="351"/>
      <c r="M356" s="351"/>
      <c r="N356" s="351"/>
      <c r="O356" s="351"/>
      <c r="P356" s="373"/>
      <c r="Q356" s="351"/>
      <c r="R356" s="351"/>
      <c r="S356" s="351"/>
      <c r="T356" s="351"/>
      <c r="U356" s="351"/>
      <c r="V356" s="351"/>
      <c r="W356" s="373"/>
      <c r="X356" s="351"/>
      <c r="Y356" s="351"/>
      <c r="Z356" s="351"/>
      <c r="AA356" s="351"/>
      <c r="AB356" s="353"/>
      <c r="AC356" s="351"/>
      <c r="AD356" s="351"/>
      <c r="AE356" s="351"/>
      <c r="AF356" s="351"/>
      <c r="AG356" s="351"/>
      <c r="AH356" s="351"/>
      <c r="AI356" s="351"/>
      <c r="AJ356" s="351"/>
      <c r="AK356" s="352"/>
      <c r="AL356" s="351"/>
      <c r="AM356" s="351"/>
      <c r="AN356" s="351"/>
      <c r="AO356" s="351"/>
      <c r="AP356" s="351"/>
      <c r="AQ356" s="351"/>
      <c r="AR356" s="351"/>
      <c r="AS356" s="354"/>
      <c r="AT356" s="351"/>
      <c r="AU356" s="351"/>
      <c r="AV356" s="351"/>
      <c r="AW356" s="351"/>
      <c r="AX356" s="351"/>
      <c r="AY356" s="351"/>
      <c r="AZ356" s="351"/>
      <c r="BA356" s="351"/>
    </row>
    <row r="357" spans="1:53" s="349" customFormat="1">
      <c r="A357" s="351"/>
      <c r="B357" s="351"/>
      <c r="C357" s="351"/>
      <c r="D357" s="351"/>
      <c r="E357" s="351"/>
      <c r="F357" s="351"/>
      <c r="G357" s="351"/>
      <c r="H357" s="351"/>
      <c r="I357" s="351"/>
      <c r="J357" s="351"/>
      <c r="K357" s="351"/>
      <c r="L357" s="351"/>
      <c r="M357" s="351"/>
      <c r="N357" s="351"/>
      <c r="O357" s="351"/>
      <c r="P357" s="373"/>
      <c r="Q357" s="351"/>
      <c r="R357" s="351"/>
      <c r="S357" s="351"/>
      <c r="T357" s="351"/>
      <c r="U357" s="351"/>
      <c r="V357" s="351"/>
      <c r="W357" s="373"/>
      <c r="X357" s="351"/>
      <c r="Y357" s="351"/>
      <c r="Z357" s="351"/>
      <c r="AA357" s="351"/>
      <c r="AB357" s="353"/>
      <c r="AC357" s="351"/>
      <c r="AD357" s="351"/>
      <c r="AE357" s="351"/>
      <c r="AF357" s="351"/>
      <c r="AG357" s="351"/>
      <c r="AH357" s="351"/>
      <c r="AI357" s="351"/>
      <c r="AJ357" s="351"/>
      <c r="AK357" s="352"/>
      <c r="AL357" s="351"/>
      <c r="AM357" s="351"/>
      <c r="AN357" s="351"/>
      <c r="AO357" s="351"/>
      <c r="AP357" s="351"/>
      <c r="AQ357" s="351"/>
      <c r="AR357" s="351"/>
      <c r="AS357" s="354"/>
      <c r="AT357" s="351"/>
      <c r="AU357" s="351"/>
      <c r="AV357" s="351"/>
      <c r="AW357" s="351"/>
      <c r="AX357" s="351"/>
      <c r="AY357" s="351"/>
      <c r="AZ357" s="351"/>
      <c r="BA357" s="351"/>
    </row>
    <row r="358" spans="1:53" s="349" customFormat="1">
      <c r="A358" s="351"/>
      <c r="B358" s="351"/>
      <c r="C358" s="351"/>
      <c r="D358" s="351"/>
      <c r="E358" s="351"/>
      <c r="F358" s="351"/>
      <c r="G358" s="351"/>
      <c r="H358" s="351"/>
      <c r="I358" s="351"/>
      <c r="J358" s="351"/>
      <c r="K358" s="351"/>
      <c r="L358" s="351"/>
      <c r="M358" s="351"/>
      <c r="N358" s="351"/>
      <c r="O358" s="351"/>
      <c r="P358" s="373"/>
      <c r="Q358" s="351"/>
      <c r="R358" s="351"/>
      <c r="S358" s="351"/>
      <c r="T358" s="351"/>
      <c r="U358" s="351"/>
      <c r="V358" s="351"/>
      <c r="W358" s="373"/>
      <c r="X358" s="351"/>
      <c r="Y358" s="351"/>
      <c r="Z358" s="351"/>
      <c r="AA358" s="351"/>
      <c r="AB358" s="353"/>
      <c r="AC358" s="351"/>
      <c r="AD358" s="351"/>
      <c r="AE358" s="351"/>
      <c r="AF358" s="351"/>
      <c r="AG358" s="351"/>
      <c r="AH358" s="351"/>
      <c r="AI358" s="351"/>
      <c r="AJ358" s="351"/>
      <c r="AK358" s="352"/>
      <c r="AL358" s="351"/>
      <c r="AM358" s="351"/>
      <c r="AN358" s="351"/>
      <c r="AO358" s="351"/>
      <c r="AP358" s="351"/>
      <c r="AQ358" s="351"/>
      <c r="AR358" s="351"/>
      <c r="AS358" s="354"/>
      <c r="AT358" s="351"/>
      <c r="AU358" s="351"/>
      <c r="AV358" s="351"/>
      <c r="AW358" s="351"/>
      <c r="AX358" s="351"/>
      <c r="AY358" s="351"/>
      <c r="AZ358" s="351"/>
      <c r="BA358" s="351"/>
    </row>
    <row r="359" spans="1:53" s="349" customFormat="1">
      <c r="A359" s="351"/>
      <c r="B359" s="351"/>
      <c r="C359" s="351"/>
      <c r="D359" s="351"/>
      <c r="E359" s="351"/>
      <c r="F359" s="351"/>
      <c r="G359" s="351"/>
      <c r="H359" s="351"/>
      <c r="I359" s="351"/>
      <c r="J359" s="351"/>
      <c r="K359" s="351"/>
      <c r="L359" s="351"/>
      <c r="M359" s="351"/>
      <c r="N359" s="351"/>
      <c r="O359" s="351"/>
      <c r="P359" s="373"/>
      <c r="Q359" s="351"/>
      <c r="R359" s="351"/>
      <c r="S359" s="351"/>
      <c r="T359" s="351"/>
      <c r="U359" s="351"/>
      <c r="V359" s="351"/>
      <c r="W359" s="373"/>
      <c r="X359" s="351"/>
      <c r="Y359" s="351"/>
      <c r="Z359" s="351"/>
      <c r="AA359" s="351"/>
      <c r="AB359" s="353"/>
      <c r="AC359" s="351"/>
      <c r="AD359" s="351"/>
      <c r="AE359" s="351"/>
      <c r="AF359" s="351"/>
      <c r="AG359" s="351"/>
      <c r="AH359" s="351"/>
      <c r="AI359" s="351"/>
      <c r="AJ359" s="351"/>
      <c r="AK359" s="352"/>
      <c r="AL359" s="351"/>
      <c r="AM359" s="351"/>
      <c r="AN359" s="351"/>
      <c r="AO359" s="351"/>
      <c r="AP359" s="351"/>
      <c r="AQ359" s="351"/>
      <c r="AR359" s="351"/>
      <c r="AS359" s="354"/>
      <c r="AT359" s="351"/>
      <c r="AU359" s="351"/>
      <c r="AV359" s="351"/>
      <c r="AW359" s="351"/>
      <c r="AX359" s="351"/>
      <c r="AY359" s="351"/>
      <c r="AZ359" s="351"/>
      <c r="BA359" s="351"/>
    </row>
    <row r="360" spans="1:53" s="349" customFormat="1">
      <c r="A360" s="351"/>
      <c r="B360" s="351"/>
      <c r="C360" s="351"/>
      <c r="D360" s="351"/>
      <c r="E360" s="351"/>
      <c r="F360" s="351"/>
      <c r="G360" s="351"/>
      <c r="H360" s="351"/>
      <c r="I360" s="351"/>
      <c r="J360" s="351"/>
      <c r="K360" s="351"/>
      <c r="L360" s="351"/>
      <c r="M360" s="351"/>
      <c r="N360" s="351"/>
      <c r="O360" s="351"/>
      <c r="P360" s="373"/>
      <c r="Q360" s="351"/>
      <c r="R360" s="351"/>
      <c r="S360" s="351"/>
      <c r="T360" s="351"/>
      <c r="U360" s="351"/>
      <c r="V360" s="351"/>
      <c r="W360" s="373"/>
      <c r="X360" s="351"/>
      <c r="Y360" s="351"/>
      <c r="Z360" s="351"/>
      <c r="AA360" s="351"/>
      <c r="AB360" s="353"/>
      <c r="AC360" s="351"/>
      <c r="AD360" s="351"/>
      <c r="AE360" s="351"/>
      <c r="AF360" s="351"/>
      <c r="AG360" s="351"/>
      <c r="AH360" s="351"/>
      <c r="AI360" s="351"/>
      <c r="AJ360" s="351"/>
      <c r="AK360" s="352"/>
      <c r="AL360" s="351"/>
      <c r="AM360" s="351"/>
      <c r="AN360" s="351"/>
      <c r="AO360" s="351"/>
      <c r="AP360" s="351"/>
      <c r="AQ360" s="351"/>
      <c r="AR360" s="351"/>
      <c r="AS360" s="354"/>
      <c r="AT360" s="351"/>
      <c r="AU360" s="351"/>
      <c r="AV360" s="351"/>
      <c r="AW360" s="351"/>
      <c r="AX360" s="351"/>
      <c r="AY360" s="351"/>
      <c r="AZ360" s="351"/>
      <c r="BA360" s="351"/>
    </row>
    <row r="361" spans="1:53" s="349" customFormat="1">
      <c r="A361" s="351"/>
      <c r="B361" s="351"/>
      <c r="C361" s="351"/>
      <c r="D361" s="351"/>
      <c r="E361" s="351"/>
      <c r="F361" s="351"/>
      <c r="G361" s="351"/>
      <c r="H361" s="351"/>
      <c r="I361" s="351"/>
      <c r="J361" s="351"/>
      <c r="K361" s="351"/>
      <c r="L361" s="351"/>
      <c r="M361" s="351"/>
      <c r="N361" s="351"/>
      <c r="O361" s="351"/>
      <c r="P361" s="373"/>
      <c r="Q361" s="351"/>
      <c r="R361" s="351"/>
      <c r="S361" s="351"/>
      <c r="T361" s="351"/>
      <c r="U361" s="351"/>
      <c r="V361" s="351"/>
      <c r="W361" s="373"/>
      <c r="X361" s="351"/>
      <c r="Y361" s="351"/>
      <c r="Z361" s="351"/>
      <c r="AA361" s="351"/>
      <c r="AB361" s="353"/>
      <c r="AC361" s="351"/>
      <c r="AD361" s="351"/>
      <c r="AE361" s="351"/>
      <c r="AF361" s="351"/>
      <c r="AG361" s="351"/>
      <c r="AH361" s="351"/>
      <c r="AI361" s="351"/>
      <c r="AJ361" s="351"/>
      <c r="AK361" s="352"/>
      <c r="AL361" s="351"/>
      <c r="AM361" s="351"/>
      <c r="AN361" s="351"/>
      <c r="AO361" s="351"/>
      <c r="AP361" s="351"/>
      <c r="AQ361" s="351"/>
      <c r="AR361" s="351"/>
      <c r="AS361" s="354"/>
      <c r="AT361" s="351"/>
      <c r="AU361" s="351"/>
      <c r="AV361" s="351"/>
      <c r="AW361" s="351"/>
      <c r="AX361" s="351"/>
      <c r="AY361" s="351"/>
      <c r="AZ361" s="351"/>
      <c r="BA361" s="351"/>
    </row>
    <row r="362" spans="1:53" s="349" customFormat="1">
      <c r="A362" s="351"/>
      <c r="B362" s="351"/>
      <c r="C362" s="351"/>
      <c r="D362" s="351"/>
      <c r="E362" s="351"/>
      <c r="F362" s="351"/>
      <c r="G362" s="351"/>
      <c r="H362" s="351"/>
      <c r="I362" s="351"/>
      <c r="J362" s="351"/>
      <c r="K362" s="351"/>
      <c r="L362" s="351"/>
      <c r="M362" s="351"/>
      <c r="N362" s="351"/>
      <c r="O362" s="351"/>
      <c r="P362" s="373"/>
      <c r="Q362" s="351"/>
      <c r="R362" s="351"/>
      <c r="S362" s="351"/>
      <c r="T362" s="351"/>
      <c r="U362" s="351"/>
      <c r="V362" s="351"/>
      <c r="W362" s="373"/>
      <c r="X362" s="351"/>
      <c r="Y362" s="351"/>
      <c r="Z362" s="351"/>
      <c r="AA362" s="351"/>
      <c r="AB362" s="353"/>
      <c r="AC362" s="351"/>
      <c r="AD362" s="351"/>
      <c r="AE362" s="351"/>
      <c r="AF362" s="351"/>
      <c r="AG362" s="351"/>
      <c r="AH362" s="351"/>
      <c r="AI362" s="351"/>
      <c r="AJ362" s="351"/>
      <c r="AK362" s="352"/>
      <c r="AL362" s="351"/>
      <c r="AM362" s="351"/>
      <c r="AN362" s="351"/>
      <c r="AO362" s="351"/>
      <c r="AP362" s="351"/>
      <c r="AQ362" s="351"/>
      <c r="AR362" s="351"/>
      <c r="AS362" s="354"/>
      <c r="AT362" s="351"/>
      <c r="AU362" s="351"/>
      <c r="AV362" s="351"/>
      <c r="AW362" s="351"/>
      <c r="AX362" s="351"/>
      <c r="AY362" s="351"/>
      <c r="AZ362" s="351"/>
      <c r="BA362" s="351"/>
    </row>
    <row r="363" spans="1:53" s="349" customFormat="1">
      <c r="A363" s="351"/>
      <c r="B363" s="351"/>
      <c r="C363" s="351"/>
      <c r="D363" s="351"/>
      <c r="E363" s="351"/>
      <c r="F363" s="351"/>
      <c r="G363" s="351"/>
      <c r="H363" s="351"/>
      <c r="I363" s="351"/>
      <c r="J363" s="351"/>
      <c r="K363" s="351"/>
      <c r="L363" s="351"/>
      <c r="M363" s="351"/>
      <c r="N363" s="351"/>
      <c r="O363" s="351"/>
      <c r="P363" s="373"/>
      <c r="Q363" s="351"/>
      <c r="R363" s="351"/>
      <c r="S363" s="351"/>
      <c r="T363" s="351"/>
      <c r="U363" s="351"/>
      <c r="V363" s="351"/>
      <c r="W363" s="373"/>
      <c r="X363" s="351"/>
      <c r="Y363" s="351"/>
      <c r="Z363" s="351"/>
      <c r="AA363" s="351"/>
      <c r="AB363" s="353"/>
      <c r="AC363" s="351"/>
      <c r="AD363" s="351"/>
      <c r="AE363" s="351"/>
      <c r="AF363" s="351"/>
      <c r="AG363" s="351"/>
      <c r="AH363" s="351"/>
      <c r="AI363" s="351"/>
      <c r="AJ363" s="351"/>
      <c r="AK363" s="352"/>
      <c r="AL363" s="351"/>
      <c r="AM363" s="351"/>
      <c r="AN363" s="351"/>
      <c r="AO363" s="351"/>
      <c r="AP363" s="351"/>
      <c r="AQ363" s="351"/>
      <c r="AR363" s="351"/>
      <c r="AS363" s="354"/>
      <c r="AT363" s="351"/>
      <c r="AU363" s="351"/>
      <c r="AV363" s="351"/>
      <c r="AW363" s="351"/>
      <c r="AX363" s="351"/>
      <c r="AY363" s="351"/>
      <c r="AZ363" s="351"/>
      <c r="BA363" s="351"/>
    </row>
    <row r="364" spans="1:53" s="349" customFormat="1">
      <c r="A364" s="351"/>
      <c r="B364" s="351"/>
      <c r="C364" s="351"/>
      <c r="D364" s="351"/>
      <c r="E364" s="351"/>
      <c r="F364" s="351"/>
      <c r="G364" s="351"/>
      <c r="H364" s="351"/>
      <c r="I364" s="351"/>
      <c r="J364" s="351"/>
      <c r="K364" s="351"/>
      <c r="L364" s="351"/>
      <c r="M364" s="351"/>
      <c r="N364" s="351"/>
      <c r="O364" s="351"/>
      <c r="P364" s="373"/>
      <c r="Q364" s="351"/>
      <c r="R364" s="351"/>
      <c r="S364" s="351"/>
      <c r="T364" s="351"/>
      <c r="U364" s="351"/>
      <c r="V364" s="351"/>
      <c r="W364" s="373"/>
      <c r="X364" s="351"/>
      <c r="Y364" s="351"/>
      <c r="Z364" s="351"/>
      <c r="AA364" s="351"/>
      <c r="AB364" s="353"/>
      <c r="AC364" s="351"/>
      <c r="AD364" s="351"/>
      <c r="AE364" s="351"/>
      <c r="AF364" s="351"/>
      <c r="AG364" s="351"/>
      <c r="AH364" s="351"/>
      <c r="AI364" s="351"/>
      <c r="AJ364" s="351"/>
      <c r="AK364" s="352"/>
      <c r="AL364" s="351"/>
      <c r="AM364" s="351"/>
      <c r="AN364" s="351"/>
      <c r="AO364" s="351"/>
      <c r="AP364" s="351"/>
      <c r="AQ364" s="351"/>
      <c r="AR364" s="351"/>
      <c r="AS364" s="354"/>
      <c r="AT364" s="351"/>
      <c r="AU364" s="351"/>
      <c r="AV364" s="351"/>
      <c r="AW364" s="351"/>
      <c r="AX364" s="351"/>
      <c r="AY364" s="351"/>
      <c r="AZ364" s="351"/>
      <c r="BA364" s="351"/>
    </row>
    <row r="365" spans="1:53" s="349" customFormat="1">
      <c r="A365" s="351"/>
      <c r="B365" s="351"/>
      <c r="C365" s="351"/>
      <c r="D365" s="351"/>
      <c r="E365" s="351"/>
      <c r="F365" s="351"/>
      <c r="G365" s="351"/>
      <c r="H365" s="351"/>
      <c r="I365" s="351"/>
      <c r="J365" s="351"/>
      <c r="K365" s="351"/>
      <c r="L365" s="351"/>
      <c r="M365" s="351"/>
      <c r="N365" s="351"/>
      <c r="O365" s="351"/>
      <c r="P365" s="373"/>
      <c r="Q365" s="351"/>
      <c r="R365" s="351"/>
      <c r="S365" s="351"/>
      <c r="T365" s="351"/>
      <c r="U365" s="351"/>
      <c r="V365" s="351"/>
      <c r="W365" s="373"/>
      <c r="X365" s="351"/>
      <c r="Y365" s="351"/>
      <c r="Z365" s="351"/>
      <c r="AA365" s="351"/>
      <c r="AB365" s="353"/>
      <c r="AC365" s="351"/>
      <c r="AD365" s="351"/>
      <c r="AE365" s="351"/>
      <c r="AF365" s="351"/>
      <c r="AG365" s="351"/>
      <c r="AH365" s="351"/>
      <c r="AI365" s="351"/>
      <c r="AJ365" s="351"/>
      <c r="AK365" s="352"/>
      <c r="AL365" s="351"/>
      <c r="AM365" s="351"/>
      <c r="AN365" s="351"/>
      <c r="AO365" s="351"/>
      <c r="AP365" s="351"/>
      <c r="AQ365" s="351"/>
      <c r="AR365" s="351"/>
      <c r="AS365" s="354"/>
      <c r="AT365" s="351"/>
      <c r="AU365" s="351"/>
      <c r="AV365" s="351"/>
      <c r="AW365" s="351"/>
      <c r="AX365" s="351"/>
      <c r="AY365" s="351"/>
      <c r="AZ365" s="351"/>
      <c r="BA365" s="351"/>
    </row>
    <row r="366" spans="1:53" s="349" customFormat="1">
      <c r="A366" s="351"/>
      <c r="B366" s="351"/>
      <c r="C366" s="351"/>
      <c r="D366" s="351"/>
      <c r="E366" s="351"/>
      <c r="F366" s="351"/>
      <c r="G366" s="351"/>
      <c r="H366" s="351"/>
      <c r="I366" s="351"/>
      <c r="J366" s="351"/>
      <c r="K366" s="351"/>
      <c r="L366" s="351"/>
      <c r="M366" s="351"/>
      <c r="N366" s="351"/>
      <c r="O366" s="351"/>
      <c r="P366" s="373"/>
      <c r="Q366" s="351"/>
      <c r="R366" s="351"/>
      <c r="S366" s="351"/>
      <c r="T366" s="351"/>
      <c r="U366" s="351"/>
      <c r="V366" s="351"/>
      <c r="W366" s="373"/>
      <c r="X366" s="351"/>
      <c r="Y366" s="351"/>
      <c r="Z366" s="351"/>
      <c r="AA366" s="351"/>
      <c r="AB366" s="353"/>
      <c r="AC366" s="351"/>
      <c r="AD366" s="351"/>
      <c r="AE366" s="351"/>
      <c r="AF366" s="351"/>
      <c r="AG366" s="351"/>
      <c r="AH366" s="351"/>
      <c r="AI366" s="351"/>
      <c r="AJ366" s="351"/>
      <c r="AK366" s="352"/>
      <c r="AL366" s="351"/>
      <c r="AM366" s="351"/>
      <c r="AN366" s="351"/>
      <c r="AO366" s="351"/>
      <c r="AP366" s="351"/>
      <c r="AQ366" s="351"/>
      <c r="AR366" s="351"/>
      <c r="AS366" s="354"/>
      <c r="AT366" s="351"/>
      <c r="AU366" s="351"/>
      <c r="AV366" s="351"/>
      <c r="AW366" s="351"/>
      <c r="AX366" s="351"/>
      <c r="AY366" s="351"/>
      <c r="AZ366" s="351"/>
      <c r="BA366" s="351"/>
    </row>
    <row r="367" spans="1:53" s="349" customFormat="1">
      <c r="A367" s="351"/>
      <c r="B367" s="351"/>
      <c r="C367" s="351"/>
      <c r="D367" s="351"/>
      <c r="E367" s="351"/>
      <c r="F367" s="351"/>
      <c r="G367" s="351"/>
      <c r="H367" s="351"/>
      <c r="I367" s="351"/>
      <c r="J367" s="351"/>
      <c r="K367" s="351"/>
      <c r="L367" s="351"/>
      <c r="M367" s="351"/>
      <c r="N367" s="351"/>
      <c r="O367" s="351"/>
      <c r="P367" s="373"/>
      <c r="Q367" s="351"/>
      <c r="R367" s="351"/>
      <c r="S367" s="351"/>
      <c r="T367" s="351"/>
      <c r="U367" s="351"/>
      <c r="V367" s="351"/>
      <c r="W367" s="373"/>
      <c r="X367" s="351"/>
      <c r="Y367" s="351"/>
      <c r="Z367" s="351"/>
      <c r="AA367" s="351"/>
      <c r="AB367" s="353"/>
      <c r="AC367" s="351"/>
      <c r="AD367" s="351"/>
      <c r="AE367" s="351"/>
      <c r="AF367" s="351"/>
      <c r="AG367" s="351"/>
      <c r="AH367" s="351"/>
      <c r="AI367" s="351"/>
      <c r="AJ367" s="351"/>
      <c r="AK367" s="352"/>
      <c r="AL367" s="351"/>
      <c r="AM367" s="351"/>
      <c r="AN367" s="351"/>
      <c r="AO367" s="351"/>
      <c r="AP367" s="351"/>
      <c r="AQ367" s="351"/>
      <c r="AR367" s="351"/>
      <c r="AS367" s="354"/>
      <c r="AT367" s="351"/>
      <c r="AU367" s="351"/>
      <c r="AV367" s="351"/>
      <c r="AW367" s="351"/>
      <c r="AX367" s="351"/>
      <c r="AY367" s="351"/>
      <c r="AZ367" s="351"/>
      <c r="BA367" s="351"/>
    </row>
    <row r="368" spans="1:53" s="349" customFormat="1">
      <c r="A368" s="351"/>
      <c r="B368" s="351"/>
      <c r="C368" s="351"/>
      <c r="D368" s="351"/>
      <c r="E368" s="351"/>
      <c r="F368" s="351"/>
      <c r="G368" s="351"/>
      <c r="H368" s="351"/>
      <c r="I368" s="351"/>
      <c r="J368" s="351"/>
      <c r="K368" s="351"/>
      <c r="L368" s="351"/>
      <c r="M368" s="351"/>
      <c r="N368" s="351"/>
      <c r="O368" s="351"/>
      <c r="P368" s="373"/>
      <c r="Q368" s="351"/>
      <c r="R368" s="351"/>
      <c r="S368" s="351"/>
      <c r="T368" s="351"/>
      <c r="U368" s="351"/>
      <c r="V368" s="351"/>
      <c r="W368" s="373"/>
      <c r="X368" s="351"/>
      <c r="Y368" s="351"/>
      <c r="Z368" s="351"/>
      <c r="AA368" s="351"/>
      <c r="AB368" s="353"/>
      <c r="AC368" s="351"/>
      <c r="AD368" s="351"/>
      <c r="AE368" s="351"/>
      <c r="AF368" s="351"/>
      <c r="AG368" s="351"/>
      <c r="AH368" s="351"/>
      <c r="AI368" s="351"/>
      <c r="AJ368" s="351"/>
      <c r="AK368" s="352"/>
      <c r="AL368" s="351"/>
      <c r="AM368" s="351"/>
      <c r="AN368" s="351"/>
      <c r="AO368" s="351"/>
      <c r="AP368" s="351"/>
      <c r="AQ368" s="351"/>
      <c r="AR368" s="351"/>
      <c r="AS368" s="354"/>
      <c r="AT368" s="351"/>
      <c r="AU368" s="351"/>
      <c r="AV368" s="351"/>
      <c r="AW368" s="351"/>
      <c r="AX368" s="351"/>
      <c r="AY368" s="351"/>
      <c r="AZ368" s="351"/>
      <c r="BA368" s="351"/>
    </row>
    <row r="369" spans="1:53" s="349" customFormat="1">
      <c r="A369" s="351"/>
      <c r="B369" s="351"/>
      <c r="C369" s="351"/>
      <c r="D369" s="351"/>
      <c r="E369" s="351"/>
      <c r="F369" s="351"/>
      <c r="G369" s="351"/>
      <c r="H369" s="351"/>
      <c r="I369" s="351"/>
      <c r="J369" s="351"/>
      <c r="K369" s="351"/>
      <c r="L369" s="351"/>
      <c r="M369" s="351"/>
      <c r="N369" s="351"/>
      <c r="O369" s="351"/>
      <c r="P369" s="373"/>
      <c r="Q369" s="351"/>
      <c r="R369" s="351"/>
      <c r="S369" s="351"/>
      <c r="T369" s="351"/>
      <c r="U369" s="351"/>
      <c r="V369" s="351"/>
      <c r="W369" s="373"/>
      <c r="X369" s="351"/>
      <c r="Y369" s="351"/>
      <c r="Z369" s="351"/>
      <c r="AA369" s="351"/>
      <c r="AB369" s="353"/>
      <c r="AC369" s="351"/>
      <c r="AD369" s="351"/>
      <c r="AE369" s="351"/>
      <c r="AF369" s="351"/>
      <c r="AG369" s="351"/>
      <c r="AH369" s="351"/>
      <c r="AI369" s="351"/>
      <c r="AJ369" s="351"/>
      <c r="AK369" s="352"/>
      <c r="AL369" s="351"/>
      <c r="AM369" s="351"/>
      <c r="AN369" s="351"/>
      <c r="AO369" s="351"/>
      <c r="AP369" s="351"/>
      <c r="AQ369" s="351"/>
      <c r="AR369" s="351"/>
      <c r="AS369" s="354"/>
      <c r="AT369" s="351"/>
      <c r="AU369" s="351"/>
      <c r="AV369" s="351"/>
      <c r="AW369" s="351"/>
      <c r="AX369" s="351"/>
      <c r="AY369" s="351"/>
      <c r="AZ369" s="351"/>
      <c r="BA369" s="351"/>
    </row>
    <row r="370" spans="1:53" s="349" customFormat="1">
      <c r="A370" s="351"/>
      <c r="B370" s="351"/>
      <c r="C370" s="351"/>
      <c r="D370" s="351"/>
      <c r="E370" s="351"/>
      <c r="F370" s="351"/>
      <c r="G370" s="351"/>
      <c r="H370" s="351"/>
      <c r="I370" s="351"/>
      <c r="J370" s="351"/>
      <c r="K370" s="351"/>
      <c r="L370" s="351"/>
      <c r="M370" s="351"/>
      <c r="N370" s="351"/>
      <c r="O370" s="351"/>
      <c r="P370" s="373"/>
      <c r="Q370" s="351"/>
      <c r="R370" s="351"/>
      <c r="S370" s="351"/>
      <c r="T370" s="351"/>
      <c r="U370" s="351"/>
      <c r="V370" s="351"/>
      <c r="W370" s="373"/>
      <c r="X370" s="351"/>
      <c r="Y370" s="351"/>
      <c r="Z370" s="351"/>
      <c r="AA370" s="351"/>
      <c r="AB370" s="353"/>
      <c r="AC370" s="351"/>
      <c r="AD370" s="351"/>
      <c r="AE370" s="351"/>
      <c r="AF370" s="351"/>
      <c r="AG370" s="351"/>
      <c r="AH370" s="351"/>
      <c r="AI370" s="351"/>
      <c r="AJ370" s="351"/>
      <c r="AK370" s="352"/>
      <c r="AL370" s="351"/>
      <c r="AM370" s="351"/>
      <c r="AN370" s="351"/>
      <c r="AO370" s="351"/>
      <c r="AP370" s="351"/>
      <c r="AQ370" s="351"/>
      <c r="AR370" s="351"/>
      <c r="AS370" s="354"/>
      <c r="AT370" s="351"/>
      <c r="AU370" s="351"/>
      <c r="AV370" s="351"/>
      <c r="AW370" s="351"/>
      <c r="AX370" s="351"/>
      <c r="AY370" s="351"/>
      <c r="AZ370" s="351"/>
      <c r="BA370" s="351"/>
    </row>
    <row r="371" spans="1:53" s="349" customFormat="1">
      <c r="A371" s="351"/>
      <c r="B371" s="351"/>
      <c r="C371" s="351"/>
      <c r="D371" s="351"/>
      <c r="E371" s="351"/>
      <c r="F371" s="351"/>
      <c r="G371" s="351"/>
      <c r="H371" s="351"/>
      <c r="I371" s="351"/>
      <c r="J371" s="351"/>
      <c r="K371" s="351"/>
      <c r="L371" s="351"/>
      <c r="M371" s="351"/>
      <c r="N371" s="351"/>
      <c r="O371" s="351"/>
      <c r="P371" s="373"/>
      <c r="Q371" s="351"/>
      <c r="R371" s="351"/>
      <c r="S371" s="351"/>
      <c r="T371" s="351"/>
      <c r="U371" s="351"/>
      <c r="V371" s="351"/>
      <c r="W371" s="373"/>
      <c r="X371" s="351"/>
      <c r="Y371" s="351"/>
      <c r="Z371" s="351"/>
      <c r="AA371" s="351"/>
      <c r="AB371" s="353"/>
      <c r="AC371" s="351"/>
      <c r="AD371" s="351"/>
      <c r="AE371" s="351"/>
      <c r="AF371" s="351"/>
      <c r="AG371" s="351"/>
      <c r="AH371" s="351"/>
      <c r="AI371" s="351"/>
      <c r="AJ371" s="351"/>
      <c r="AK371" s="352"/>
      <c r="AL371" s="351"/>
      <c r="AM371" s="351"/>
      <c r="AN371" s="351"/>
      <c r="AO371" s="351"/>
      <c r="AP371" s="351"/>
      <c r="AQ371" s="351"/>
      <c r="AR371" s="351"/>
      <c r="AS371" s="354"/>
      <c r="AT371" s="351"/>
      <c r="AU371" s="351"/>
      <c r="AV371" s="351"/>
      <c r="AW371" s="351"/>
      <c r="AX371" s="351"/>
      <c r="AY371" s="351"/>
      <c r="AZ371" s="351"/>
      <c r="BA371" s="351"/>
    </row>
    <row r="372" spans="1:53" s="349" customFormat="1">
      <c r="A372" s="351"/>
      <c r="B372" s="351"/>
      <c r="C372" s="351"/>
      <c r="D372" s="351"/>
      <c r="E372" s="351"/>
      <c r="F372" s="351"/>
      <c r="G372" s="351"/>
      <c r="H372" s="351"/>
      <c r="I372" s="351"/>
      <c r="J372" s="351"/>
      <c r="K372" s="351"/>
      <c r="L372" s="351"/>
      <c r="M372" s="351"/>
      <c r="N372" s="351"/>
      <c r="O372" s="351"/>
      <c r="P372" s="373"/>
      <c r="Q372" s="351"/>
      <c r="R372" s="351"/>
      <c r="S372" s="351"/>
      <c r="T372" s="351"/>
      <c r="U372" s="351"/>
      <c r="V372" s="351"/>
      <c r="W372" s="373"/>
      <c r="X372" s="351"/>
      <c r="Y372" s="351"/>
      <c r="Z372" s="351"/>
      <c r="AA372" s="351"/>
      <c r="AB372" s="353"/>
      <c r="AC372" s="351"/>
      <c r="AD372" s="351"/>
      <c r="AE372" s="351"/>
      <c r="AF372" s="351"/>
      <c r="AG372" s="351"/>
      <c r="AH372" s="351"/>
      <c r="AI372" s="351"/>
      <c r="AJ372" s="351"/>
      <c r="AK372" s="352"/>
      <c r="AL372" s="351"/>
      <c r="AM372" s="351"/>
      <c r="AN372" s="351"/>
      <c r="AO372" s="351"/>
      <c r="AP372" s="351"/>
      <c r="AQ372" s="351"/>
      <c r="AR372" s="351"/>
      <c r="AS372" s="354"/>
      <c r="AT372" s="351"/>
      <c r="AU372" s="351"/>
      <c r="AV372" s="351"/>
      <c r="AW372" s="351"/>
      <c r="AX372" s="351"/>
      <c r="AY372" s="351"/>
      <c r="AZ372" s="351"/>
      <c r="BA372" s="351"/>
    </row>
    <row r="373" spans="1:53" s="349" customFormat="1">
      <c r="A373" s="351"/>
      <c r="B373" s="351"/>
      <c r="C373" s="351"/>
      <c r="D373" s="351"/>
      <c r="E373" s="351"/>
      <c r="F373" s="351"/>
      <c r="G373" s="351"/>
      <c r="H373" s="351"/>
      <c r="I373" s="351"/>
      <c r="J373" s="351"/>
      <c r="K373" s="351"/>
      <c r="L373" s="351"/>
      <c r="M373" s="351"/>
      <c r="N373" s="351"/>
      <c r="O373" s="351"/>
      <c r="P373" s="373"/>
      <c r="Q373" s="351"/>
      <c r="R373" s="351"/>
      <c r="S373" s="351"/>
      <c r="T373" s="351"/>
      <c r="U373" s="351"/>
      <c r="V373" s="351"/>
      <c r="W373" s="373"/>
      <c r="X373" s="351"/>
      <c r="Y373" s="351"/>
      <c r="Z373" s="351"/>
      <c r="AA373" s="351"/>
      <c r="AB373" s="353"/>
      <c r="AC373" s="351"/>
      <c r="AD373" s="351"/>
      <c r="AE373" s="351"/>
      <c r="AF373" s="351"/>
      <c r="AG373" s="351"/>
      <c r="AH373" s="351"/>
      <c r="AI373" s="351"/>
      <c r="AJ373" s="351"/>
      <c r="AK373" s="352"/>
      <c r="AL373" s="351"/>
      <c r="AM373" s="351"/>
      <c r="AN373" s="351"/>
      <c r="AO373" s="351"/>
      <c r="AP373" s="351"/>
      <c r="AQ373" s="351"/>
      <c r="AR373" s="351"/>
      <c r="AS373" s="354"/>
      <c r="AT373" s="351"/>
      <c r="AU373" s="351"/>
      <c r="AV373" s="351"/>
      <c r="AW373" s="351"/>
      <c r="AX373" s="351"/>
      <c r="AY373" s="351"/>
      <c r="AZ373" s="351"/>
      <c r="BA373" s="351"/>
    </row>
    <row r="374" spans="1:53" s="349" customFormat="1">
      <c r="A374" s="351"/>
      <c r="B374" s="351"/>
      <c r="C374" s="351"/>
      <c r="D374" s="351"/>
      <c r="E374" s="351"/>
      <c r="F374" s="351"/>
      <c r="G374" s="351"/>
      <c r="H374" s="351"/>
      <c r="I374" s="351"/>
      <c r="J374" s="351"/>
      <c r="K374" s="351"/>
      <c r="L374" s="351"/>
      <c r="M374" s="351"/>
      <c r="N374" s="351"/>
      <c r="O374" s="351"/>
      <c r="P374" s="373"/>
      <c r="Q374" s="351"/>
      <c r="R374" s="351"/>
      <c r="S374" s="351"/>
      <c r="T374" s="351"/>
      <c r="U374" s="351"/>
      <c r="V374" s="351"/>
      <c r="W374" s="373"/>
      <c r="X374" s="351"/>
      <c r="Y374" s="351"/>
      <c r="Z374" s="351"/>
      <c r="AA374" s="351"/>
      <c r="AB374" s="353"/>
      <c r="AC374" s="351"/>
      <c r="AD374" s="351"/>
      <c r="AE374" s="351"/>
      <c r="AF374" s="351"/>
      <c r="AG374" s="351"/>
      <c r="AH374" s="351"/>
      <c r="AI374" s="351"/>
      <c r="AJ374" s="351"/>
      <c r="AK374" s="352"/>
      <c r="AL374" s="351"/>
      <c r="AM374" s="351"/>
      <c r="AN374" s="351"/>
      <c r="AO374" s="351"/>
      <c r="AP374" s="351"/>
      <c r="AQ374" s="351"/>
      <c r="AR374" s="351"/>
      <c r="AS374" s="354"/>
      <c r="AT374" s="351"/>
      <c r="AU374" s="351"/>
      <c r="AV374" s="351"/>
      <c r="AW374" s="351"/>
      <c r="AX374" s="351"/>
      <c r="AY374" s="351"/>
      <c r="AZ374" s="351"/>
      <c r="BA374" s="351"/>
    </row>
    <row r="375" spans="1:53" s="349" customFormat="1">
      <c r="A375" s="351"/>
      <c r="B375" s="351"/>
      <c r="C375" s="351"/>
      <c r="D375" s="351"/>
      <c r="E375" s="351"/>
      <c r="F375" s="351"/>
      <c r="G375" s="351"/>
      <c r="H375" s="351"/>
      <c r="I375" s="351"/>
      <c r="J375" s="351"/>
      <c r="K375" s="351"/>
      <c r="L375" s="351"/>
      <c r="M375" s="351"/>
      <c r="N375" s="351"/>
      <c r="O375" s="351"/>
      <c r="P375" s="373"/>
      <c r="Q375" s="351"/>
      <c r="R375" s="351"/>
      <c r="S375" s="351"/>
      <c r="T375" s="351"/>
      <c r="U375" s="351"/>
      <c r="V375" s="351"/>
      <c r="W375" s="373"/>
      <c r="X375" s="351"/>
      <c r="Y375" s="351"/>
      <c r="Z375" s="351"/>
      <c r="AA375" s="351"/>
      <c r="AB375" s="353"/>
      <c r="AC375" s="351"/>
      <c r="AD375" s="351"/>
      <c r="AE375" s="351"/>
      <c r="AF375" s="351"/>
      <c r="AG375" s="351"/>
      <c r="AH375" s="351"/>
      <c r="AI375" s="351"/>
      <c r="AJ375" s="351"/>
      <c r="AK375" s="352"/>
      <c r="AL375" s="351"/>
      <c r="AM375" s="351"/>
      <c r="AN375" s="351"/>
      <c r="AO375" s="351"/>
      <c r="AP375" s="351"/>
      <c r="AQ375" s="351"/>
      <c r="AR375" s="351"/>
      <c r="AS375" s="354"/>
      <c r="AT375" s="351"/>
      <c r="AU375" s="351"/>
      <c r="AV375" s="351"/>
      <c r="AW375" s="351"/>
      <c r="AX375" s="351"/>
      <c r="AY375" s="351"/>
      <c r="AZ375" s="351"/>
      <c r="BA375" s="351"/>
    </row>
    <row r="376" spans="1:53" s="349" customFormat="1">
      <c r="A376" s="351"/>
      <c r="B376" s="351"/>
      <c r="C376" s="351"/>
      <c r="D376" s="351"/>
      <c r="E376" s="351"/>
      <c r="F376" s="351"/>
      <c r="G376" s="351"/>
      <c r="H376" s="351"/>
      <c r="I376" s="351"/>
      <c r="J376" s="351"/>
      <c r="K376" s="351"/>
      <c r="L376" s="351"/>
      <c r="M376" s="351"/>
      <c r="N376" s="351"/>
      <c r="O376" s="351"/>
      <c r="P376" s="373"/>
      <c r="Q376" s="351"/>
      <c r="R376" s="351"/>
      <c r="S376" s="351"/>
      <c r="T376" s="351"/>
      <c r="U376" s="351"/>
      <c r="V376" s="351"/>
      <c r="W376" s="373"/>
      <c r="X376" s="351"/>
      <c r="Y376" s="351"/>
      <c r="Z376" s="351"/>
      <c r="AA376" s="351"/>
      <c r="AB376" s="353"/>
      <c r="AC376" s="351"/>
      <c r="AD376" s="351"/>
      <c r="AE376" s="351"/>
      <c r="AF376" s="351"/>
      <c r="AG376" s="351"/>
      <c r="AH376" s="351"/>
      <c r="AI376" s="351"/>
      <c r="AJ376" s="351"/>
      <c r="AK376" s="352"/>
      <c r="AL376" s="351"/>
      <c r="AM376" s="351"/>
      <c r="AN376" s="351"/>
      <c r="AO376" s="351"/>
      <c r="AP376" s="351"/>
      <c r="AQ376" s="351"/>
      <c r="AR376" s="351"/>
      <c r="AS376" s="354"/>
      <c r="AT376" s="351"/>
      <c r="AU376" s="351"/>
      <c r="AV376" s="351"/>
      <c r="AW376" s="351"/>
      <c r="AX376" s="351"/>
      <c r="AY376" s="351"/>
      <c r="AZ376" s="351"/>
      <c r="BA376" s="351"/>
    </row>
    <row r="377" spans="1:53" s="349" customFormat="1">
      <c r="A377" s="351"/>
      <c r="B377" s="351"/>
      <c r="C377" s="351"/>
      <c r="D377" s="351"/>
      <c r="E377" s="351"/>
      <c r="F377" s="351"/>
      <c r="G377" s="351"/>
      <c r="H377" s="351"/>
      <c r="I377" s="351"/>
      <c r="J377" s="351"/>
      <c r="K377" s="351"/>
      <c r="L377" s="351"/>
      <c r="M377" s="351"/>
      <c r="N377" s="351"/>
      <c r="O377" s="351"/>
      <c r="P377" s="373"/>
      <c r="Q377" s="351"/>
      <c r="R377" s="351"/>
      <c r="S377" s="351"/>
      <c r="T377" s="351"/>
      <c r="U377" s="351"/>
      <c r="V377" s="351"/>
      <c r="W377" s="373"/>
      <c r="X377" s="351"/>
      <c r="Y377" s="351"/>
      <c r="Z377" s="351"/>
      <c r="AA377" s="351"/>
      <c r="AB377" s="353"/>
      <c r="AC377" s="351"/>
      <c r="AD377" s="351"/>
      <c r="AE377" s="351"/>
      <c r="AF377" s="351"/>
      <c r="AG377" s="351"/>
      <c r="AH377" s="351"/>
      <c r="AI377" s="351"/>
      <c r="AJ377" s="351"/>
      <c r="AK377" s="352"/>
      <c r="AL377" s="351"/>
      <c r="AM377" s="351"/>
      <c r="AN377" s="351"/>
      <c r="AO377" s="351"/>
      <c r="AP377" s="351"/>
      <c r="AQ377" s="351"/>
      <c r="AR377" s="351"/>
      <c r="AS377" s="354"/>
      <c r="AT377" s="351"/>
      <c r="AU377" s="351"/>
      <c r="AV377" s="351"/>
      <c r="AW377" s="351"/>
      <c r="AX377" s="351"/>
      <c r="AY377" s="351"/>
      <c r="AZ377" s="351"/>
      <c r="BA377" s="351"/>
    </row>
    <row r="378" spans="1:53" s="349" customFormat="1">
      <c r="A378" s="351"/>
      <c r="B378" s="351"/>
      <c r="C378" s="351"/>
      <c r="D378" s="351"/>
      <c r="E378" s="351"/>
      <c r="F378" s="351"/>
      <c r="G378" s="351"/>
      <c r="H378" s="351"/>
      <c r="I378" s="351"/>
      <c r="J378" s="351"/>
      <c r="K378" s="351"/>
      <c r="L378" s="351"/>
      <c r="M378" s="351"/>
      <c r="N378" s="351"/>
      <c r="O378" s="351"/>
      <c r="P378" s="373"/>
      <c r="Q378" s="351"/>
      <c r="R378" s="351"/>
      <c r="S378" s="351"/>
      <c r="T378" s="351"/>
      <c r="U378" s="351"/>
      <c r="V378" s="351"/>
      <c r="W378" s="373"/>
      <c r="X378" s="351"/>
      <c r="Y378" s="351"/>
      <c r="Z378" s="351"/>
      <c r="AA378" s="351"/>
      <c r="AB378" s="353"/>
      <c r="AC378" s="351"/>
      <c r="AD378" s="351"/>
      <c r="AE378" s="351"/>
      <c r="AF378" s="351"/>
      <c r="AG378" s="351"/>
      <c r="AH378" s="351"/>
      <c r="AI378" s="351"/>
      <c r="AJ378" s="351"/>
      <c r="AK378" s="352"/>
      <c r="AL378" s="351"/>
      <c r="AM378" s="351"/>
      <c r="AN378" s="351"/>
      <c r="AO378" s="351"/>
      <c r="AP378" s="351"/>
      <c r="AQ378" s="351"/>
      <c r="AR378" s="351"/>
      <c r="AS378" s="354"/>
      <c r="AT378" s="351"/>
      <c r="AU378" s="351"/>
      <c r="AV378" s="351"/>
      <c r="AW378" s="351"/>
      <c r="AX378" s="351"/>
      <c r="AY378" s="351"/>
      <c r="AZ378" s="351"/>
      <c r="BA378" s="351"/>
    </row>
    <row r="379" spans="1:53" s="349" customFormat="1">
      <c r="A379" s="351"/>
      <c r="B379" s="351"/>
      <c r="C379" s="351"/>
      <c r="D379" s="351"/>
      <c r="E379" s="351"/>
      <c r="F379" s="351"/>
      <c r="G379" s="351"/>
      <c r="H379" s="351"/>
      <c r="I379" s="351"/>
      <c r="J379" s="351"/>
      <c r="K379" s="351"/>
      <c r="L379" s="351"/>
      <c r="M379" s="351"/>
      <c r="N379" s="351"/>
      <c r="O379" s="351"/>
      <c r="P379" s="373"/>
      <c r="Q379" s="351"/>
      <c r="R379" s="351"/>
      <c r="S379" s="351"/>
      <c r="T379" s="351"/>
      <c r="U379" s="351"/>
      <c r="V379" s="351"/>
      <c r="W379" s="373"/>
      <c r="X379" s="351"/>
      <c r="Y379" s="351"/>
      <c r="Z379" s="351"/>
      <c r="AA379" s="351"/>
      <c r="AB379" s="353"/>
      <c r="AC379" s="351"/>
      <c r="AD379" s="351"/>
      <c r="AE379" s="351"/>
      <c r="AF379" s="351"/>
      <c r="AG379" s="351"/>
      <c r="AH379" s="351"/>
      <c r="AI379" s="351"/>
      <c r="AJ379" s="351"/>
      <c r="AK379" s="352"/>
      <c r="AL379" s="351"/>
      <c r="AM379" s="351"/>
      <c r="AN379" s="351"/>
      <c r="AO379" s="351"/>
      <c r="AP379" s="351"/>
      <c r="AQ379" s="351"/>
      <c r="AR379" s="351"/>
      <c r="AS379" s="354"/>
      <c r="AT379" s="351"/>
      <c r="AU379" s="351"/>
      <c r="AV379" s="351"/>
      <c r="AW379" s="351"/>
      <c r="AX379" s="351"/>
      <c r="AY379" s="351"/>
      <c r="AZ379" s="351"/>
      <c r="BA379" s="351"/>
    </row>
    <row r="380" spans="1:53" s="349" customFormat="1">
      <c r="A380" s="351"/>
      <c r="B380" s="351"/>
      <c r="C380" s="351"/>
      <c r="D380" s="351"/>
      <c r="E380" s="351"/>
      <c r="F380" s="351"/>
      <c r="G380" s="351"/>
      <c r="H380" s="351"/>
      <c r="I380" s="351"/>
      <c r="J380" s="351"/>
      <c r="K380" s="351"/>
      <c r="L380" s="351"/>
      <c r="M380" s="351"/>
      <c r="N380" s="351"/>
      <c r="O380" s="351"/>
      <c r="P380" s="373"/>
      <c r="Q380" s="351"/>
      <c r="R380" s="351"/>
      <c r="S380" s="351"/>
      <c r="T380" s="351"/>
      <c r="U380" s="351"/>
      <c r="V380" s="351"/>
      <c r="W380" s="373"/>
      <c r="X380" s="351"/>
      <c r="Y380" s="351"/>
      <c r="Z380" s="351"/>
      <c r="AA380" s="351"/>
      <c r="AB380" s="353"/>
      <c r="AC380" s="351"/>
      <c r="AD380" s="351"/>
      <c r="AE380" s="351"/>
      <c r="AF380" s="351"/>
      <c r="AG380" s="351"/>
      <c r="AH380" s="351"/>
      <c r="AI380" s="351"/>
      <c r="AJ380" s="351"/>
      <c r="AK380" s="352"/>
      <c r="AL380" s="351"/>
      <c r="AM380" s="351"/>
      <c r="AN380" s="351"/>
      <c r="AO380" s="351"/>
      <c r="AP380" s="351"/>
      <c r="AQ380" s="351"/>
      <c r="AR380" s="351"/>
      <c r="AS380" s="354"/>
      <c r="AT380" s="351"/>
      <c r="AU380" s="351"/>
      <c r="AV380" s="351"/>
      <c r="AW380" s="351"/>
      <c r="AX380" s="351"/>
      <c r="AY380" s="351"/>
      <c r="AZ380" s="351"/>
      <c r="BA380" s="351"/>
    </row>
    <row r="381" spans="1:53" s="349" customFormat="1">
      <c r="A381" s="351"/>
      <c r="B381" s="351"/>
      <c r="C381" s="351"/>
      <c r="D381" s="351"/>
      <c r="E381" s="351"/>
      <c r="F381" s="351"/>
      <c r="G381" s="351"/>
      <c r="H381" s="351"/>
      <c r="I381" s="351"/>
      <c r="J381" s="351"/>
      <c r="K381" s="351"/>
      <c r="L381" s="351"/>
      <c r="M381" s="351"/>
      <c r="N381" s="351"/>
      <c r="O381" s="351"/>
      <c r="P381" s="373"/>
      <c r="Q381" s="351"/>
      <c r="R381" s="351"/>
      <c r="S381" s="351"/>
      <c r="T381" s="351"/>
      <c r="U381" s="351"/>
      <c r="V381" s="351"/>
      <c r="W381" s="373"/>
      <c r="X381" s="351"/>
      <c r="Y381" s="351"/>
      <c r="Z381" s="351"/>
      <c r="AA381" s="351"/>
      <c r="AB381" s="353"/>
      <c r="AC381" s="351"/>
      <c r="AD381" s="351"/>
      <c r="AE381" s="351"/>
      <c r="AF381" s="351"/>
      <c r="AG381" s="351"/>
      <c r="AH381" s="351"/>
      <c r="AI381" s="351"/>
      <c r="AJ381" s="351"/>
      <c r="AK381" s="352"/>
      <c r="AL381" s="351"/>
      <c r="AM381" s="351"/>
      <c r="AN381" s="351"/>
      <c r="AO381" s="351"/>
      <c r="AP381" s="351"/>
      <c r="AQ381" s="351"/>
      <c r="AR381" s="351"/>
      <c r="AS381" s="354"/>
      <c r="AT381" s="351"/>
      <c r="AU381" s="351"/>
      <c r="AV381" s="351"/>
      <c r="AW381" s="351"/>
      <c r="AX381" s="351"/>
      <c r="AY381" s="351"/>
      <c r="AZ381" s="351"/>
      <c r="BA381" s="351"/>
    </row>
    <row r="382" spans="1:53" s="349" customFormat="1">
      <c r="A382" s="351"/>
      <c r="B382" s="351"/>
      <c r="C382" s="351"/>
      <c r="D382" s="351"/>
      <c r="E382" s="351"/>
      <c r="F382" s="351"/>
      <c r="G382" s="351"/>
      <c r="H382" s="351"/>
      <c r="I382" s="351"/>
      <c r="J382" s="351"/>
      <c r="K382" s="351"/>
      <c r="L382" s="351"/>
      <c r="M382" s="351"/>
      <c r="N382" s="351"/>
      <c r="O382" s="351"/>
      <c r="P382" s="373"/>
      <c r="Q382" s="351"/>
      <c r="R382" s="351"/>
      <c r="S382" s="351"/>
      <c r="T382" s="351"/>
      <c r="U382" s="351"/>
      <c r="V382" s="351"/>
      <c r="W382" s="373"/>
      <c r="X382" s="351"/>
      <c r="Y382" s="351"/>
      <c r="Z382" s="351"/>
      <c r="AA382" s="351"/>
      <c r="AB382" s="353"/>
      <c r="AC382" s="351"/>
      <c r="AD382" s="351"/>
      <c r="AE382" s="351"/>
      <c r="AF382" s="351"/>
      <c r="AG382" s="351"/>
      <c r="AH382" s="351"/>
      <c r="AI382" s="351"/>
      <c r="AJ382" s="351"/>
      <c r="AK382" s="352"/>
      <c r="AL382" s="351"/>
      <c r="AM382" s="351"/>
      <c r="AN382" s="351"/>
      <c r="AO382" s="351"/>
      <c r="AP382" s="351"/>
      <c r="AQ382" s="351"/>
      <c r="AR382" s="351"/>
      <c r="AS382" s="354"/>
      <c r="AT382" s="351"/>
      <c r="AU382" s="351"/>
      <c r="AV382" s="351"/>
      <c r="AW382" s="351"/>
      <c r="AX382" s="351"/>
      <c r="AY382" s="351"/>
      <c r="AZ382" s="351"/>
      <c r="BA382" s="351"/>
    </row>
    <row r="383" spans="1:53" s="349" customFormat="1">
      <c r="A383" s="351"/>
      <c r="B383" s="351"/>
      <c r="C383" s="351"/>
      <c r="D383" s="351"/>
      <c r="E383" s="351"/>
      <c r="F383" s="351"/>
      <c r="G383" s="351"/>
      <c r="H383" s="351"/>
      <c r="I383" s="351"/>
      <c r="J383" s="351"/>
      <c r="K383" s="351"/>
      <c r="L383" s="351"/>
      <c r="M383" s="351"/>
      <c r="N383" s="351"/>
      <c r="O383" s="351"/>
      <c r="P383" s="373"/>
      <c r="Q383" s="351"/>
      <c r="R383" s="351"/>
      <c r="S383" s="351"/>
      <c r="T383" s="351"/>
      <c r="U383" s="351"/>
      <c r="V383" s="351"/>
      <c r="W383" s="373"/>
      <c r="X383" s="351"/>
      <c r="Y383" s="351"/>
      <c r="Z383" s="351"/>
      <c r="AA383" s="351"/>
      <c r="AB383" s="353"/>
      <c r="AC383" s="351"/>
      <c r="AD383" s="351"/>
      <c r="AE383" s="351"/>
      <c r="AF383" s="351"/>
      <c r="AG383" s="351"/>
      <c r="AH383" s="351"/>
      <c r="AI383" s="351"/>
      <c r="AJ383" s="351"/>
      <c r="AK383" s="352"/>
      <c r="AL383" s="351"/>
      <c r="AM383" s="351"/>
      <c r="AN383" s="351"/>
      <c r="AO383" s="351"/>
      <c r="AP383" s="351"/>
      <c r="AQ383" s="351"/>
      <c r="AR383" s="351"/>
      <c r="AS383" s="354"/>
      <c r="AT383" s="351"/>
      <c r="AU383" s="351"/>
      <c r="AV383" s="351"/>
      <c r="AW383" s="351"/>
      <c r="AX383" s="351"/>
      <c r="AY383" s="351"/>
      <c r="AZ383" s="351"/>
      <c r="BA383" s="351"/>
    </row>
    <row r="384" spans="1:53" s="349" customFormat="1">
      <c r="A384" s="351"/>
      <c r="B384" s="351"/>
      <c r="C384" s="351"/>
      <c r="D384" s="351"/>
      <c r="E384" s="351"/>
      <c r="F384" s="351"/>
      <c r="G384" s="351"/>
      <c r="H384" s="351"/>
      <c r="I384" s="351"/>
      <c r="J384" s="351"/>
      <c r="K384" s="351"/>
      <c r="L384" s="351"/>
      <c r="M384" s="351"/>
      <c r="N384" s="351"/>
      <c r="O384" s="351"/>
      <c r="P384" s="373"/>
      <c r="Q384" s="351"/>
      <c r="R384" s="351"/>
      <c r="S384" s="351"/>
      <c r="T384" s="351"/>
      <c r="U384" s="351"/>
      <c r="V384" s="351"/>
      <c r="W384" s="373"/>
      <c r="X384" s="351"/>
      <c r="Y384" s="351"/>
      <c r="Z384" s="351"/>
      <c r="AA384" s="351"/>
      <c r="AB384" s="353"/>
      <c r="AC384" s="351"/>
      <c r="AD384" s="351"/>
      <c r="AE384" s="351"/>
      <c r="AF384" s="351"/>
      <c r="AG384" s="351"/>
      <c r="AH384" s="351"/>
      <c r="AI384" s="351"/>
      <c r="AJ384" s="351"/>
      <c r="AK384" s="352"/>
      <c r="AL384" s="351"/>
      <c r="AM384" s="351"/>
      <c r="AN384" s="351"/>
      <c r="AO384" s="351"/>
      <c r="AP384" s="351"/>
      <c r="AQ384" s="351"/>
      <c r="AR384" s="351"/>
      <c r="AS384" s="354"/>
      <c r="AT384" s="351"/>
      <c r="AU384" s="351"/>
      <c r="AV384" s="351"/>
      <c r="AW384" s="351"/>
      <c r="AX384" s="351"/>
      <c r="AY384" s="351"/>
      <c r="AZ384" s="351"/>
      <c r="BA384" s="351"/>
    </row>
    <row r="385" spans="1:53" s="349" customFormat="1">
      <c r="A385" s="351"/>
      <c r="B385" s="351"/>
      <c r="C385" s="351"/>
      <c r="D385" s="351"/>
      <c r="E385" s="351"/>
      <c r="F385" s="351"/>
      <c r="G385" s="351"/>
      <c r="H385" s="351"/>
      <c r="I385" s="351"/>
      <c r="J385" s="351"/>
      <c r="K385" s="351"/>
      <c r="L385" s="351"/>
      <c r="M385" s="351"/>
      <c r="N385" s="351"/>
      <c r="O385" s="351"/>
      <c r="P385" s="373"/>
      <c r="Q385" s="351"/>
      <c r="R385" s="351"/>
      <c r="S385" s="351"/>
      <c r="T385" s="351"/>
      <c r="U385" s="351"/>
      <c r="V385" s="351"/>
      <c r="W385" s="373"/>
      <c r="X385" s="351"/>
      <c r="Y385" s="351"/>
      <c r="Z385" s="351"/>
      <c r="AA385" s="351"/>
      <c r="AB385" s="353"/>
      <c r="AC385" s="351"/>
      <c r="AD385" s="351"/>
      <c r="AE385" s="351"/>
      <c r="AF385" s="351"/>
      <c r="AG385" s="351"/>
      <c r="AH385" s="351"/>
      <c r="AI385" s="351"/>
      <c r="AJ385" s="351"/>
      <c r="AK385" s="352"/>
      <c r="AL385" s="351"/>
      <c r="AM385" s="351"/>
      <c r="AN385" s="351"/>
      <c r="AO385" s="351"/>
      <c r="AP385" s="351"/>
      <c r="AQ385" s="351"/>
      <c r="AR385" s="351"/>
      <c r="AS385" s="354"/>
      <c r="AT385" s="351"/>
      <c r="AU385" s="351"/>
      <c r="AV385" s="351"/>
      <c r="AW385" s="351"/>
      <c r="AX385" s="351"/>
      <c r="AY385" s="351"/>
      <c r="AZ385" s="351"/>
      <c r="BA385" s="351"/>
    </row>
    <row r="386" spans="1:53" s="349" customFormat="1">
      <c r="A386" s="351"/>
      <c r="B386" s="351"/>
      <c r="C386" s="351"/>
      <c r="D386" s="351"/>
      <c r="E386" s="351"/>
      <c r="F386" s="351"/>
      <c r="G386" s="351"/>
      <c r="H386" s="351"/>
      <c r="I386" s="351"/>
      <c r="J386" s="351"/>
      <c r="K386" s="351"/>
      <c r="L386" s="351"/>
      <c r="M386" s="351"/>
      <c r="N386" s="351"/>
      <c r="O386" s="351"/>
      <c r="P386" s="373"/>
      <c r="Q386" s="351"/>
      <c r="R386" s="351"/>
      <c r="S386" s="351"/>
      <c r="T386" s="351"/>
      <c r="U386" s="351"/>
      <c r="V386" s="351"/>
      <c r="W386" s="373"/>
      <c r="X386" s="351"/>
      <c r="Y386" s="351"/>
      <c r="Z386" s="351"/>
      <c r="AA386" s="351"/>
      <c r="AB386" s="353"/>
      <c r="AC386" s="351"/>
      <c r="AD386" s="351"/>
      <c r="AE386" s="351"/>
      <c r="AF386" s="351"/>
      <c r="AG386" s="351"/>
      <c r="AH386" s="351"/>
      <c r="AI386" s="351"/>
      <c r="AJ386" s="351"/>
      <c r="AK386" s="352"/>
      <c r="AL386" s="351"/>
      <c r="AM386" s="351"/>
      <c r="AN386" s="351"/>
      <c r="AO386" s="351"/>
      <c r="AP386" s="351"/>
      <c r="AQ386" s="351"/>
      <c r="AR386" s="351"/>
      <c r="AS386" s="354"/>
      <c r="AT386" s="351"/>
      <c r="AU386" s="351"/>
      <c r="AV386" s="351"/>
      <c r="AW386" s="351"/>
      <c r="AX386" s="351"/>
      <c r="AY386" s="351"/>
      <c r="AZ386" s="351"/>
      <c r="BA386" s="351"/>
    </row>
    <row r="387" spans="1:53" s="349" customFormat="1">
      <c r="A387" s="351"/>
      <c r="B387" s="351"/>
      <c r="C387" s="351"/>
      <c r="D387" s="351"/>
      <c r="E387" s="351"/>
      <c r="F387" s="351"/>
      <c r="G387" s="351"/>
      <c r="H387" s="351"/>
      <c r="I387" s="351"/>
      <c r="J387" s="351"/>
      <c r="K387" s="351"/>
      <c r="L387" s="351"/>
      <c r="M387" s="351"/>
      <c r="N387" s="351"/>
      <c r="O387" s="351"/>
      <c r="P387" s="373"/>
      <c r="Q387" s="351"/>
      <c r="R387" s="351"/>
      <c r="S387" s="351"/>
      <c r="T387" s="351"/>
      <c r="U387" s="351"/>
      <c r="V387" s="351"/>
      <c r="W387" s="373"/>
      <c r="X387" s="351"/>
      <c r="Y387" s="351"/>
      <c r="Z387" s="351"/>
      <c r="AA387" s="351"/>
      <c r="AB387" s="353"/>
      <c r="AC387" s="351"/>
      <c r="AD387" s="351"/>
      <c r="AE387" s="351"/>
      <c r="AF387" s="351"/>
      <c r="AG387" s="351"/>
      <c r="AH387" s="351"/>
      <c r="AI387" s="351"/>
      <c r="AJ387" s="351"/>
      <c r="AK387" s="352"/>
      <c r="AL387" s="351"/>
      <c r="AM387" s="351"/>
      <c r="AN387" s="351"/>
      <c r="AO387" s="351"/>
      <c r="AP387" s="351"/>
      <c r="AQ387" s="351"/>
      <c r="AR387" s="351"/>
      <c r="AS387" s="354"/>
      <c r="AT387" s="351"/>
      <c r="AU387" s="351"/>
      <c r="AV387" s="351"/>
      <c r="AW387" s="351"/>
      <c r="AX387" s="351"/>
      <c r="AY387" s="351"/>
      <c r="AZ387" s="351"/>
      <c r="BA387" s="351"/>
    </row>
    <row r="388" spans="1:53" s="349" customFormat="1">
      <c r="A388" s="351"/>
      <c r="B388" s="351"/>
      <c r="C388" s="351"/>
      <c r="D388" s="351"/>
      <c r="E388" s="351"/>
      <c r="F388" s="351"/>
      <c r="G388" s="351"/>
      <c r="H388" s="351"/>
      <c r="I388" s="351"/>
      <c r="J388" s="351"/>
      <c r="K388" s="351"/>
      <c r="L388" s="351"/>
      <c r="M388" s="351"/>
      <c r="N388" s="351"/>
      <c r="O388" s="351"/>
      <c r="P388" s="373"/>
      <c r="Q388" s="351"/>
      <c r="R388" s="351"/>
      <c r="S388" s="351"/>
      <c r="T388" s="351"/>
      <c r="U388" s="351"/>
      <c r="V388" s="351"/>
      <c r="W388" s="373"/>
      <c r="X388" s="351"/>
      <c r="Y388" s="351"/>
      <c r="Z388" s="351"/>
      <c r="AA388" s="351"/>
      <c r="AB388" s="353"/>
      <c r="AC388" s="351"/>
      <c r="AD388" s="351"/>
      <c r="AE388" s="351"/>
      <c r="AF388" s="351"/>
      <c r="AG388" s="351"/>
      <c r="AH388" s="351"/>
      <c r="AI388" s="351"/>
      <c r="AJ388" s="351"/>
      <c r="AK388" s="352"/>
      <c r="AL388" s="351"/>
      <c r="AM388" s="351"/>
      <c r="AN388" s="351"/>
      <c r="AO388" s="351"/>
      <c r="AP388" s="351"/>
      <c r="AQ388" s="351"/>
      <c r="AR388" s="351"/>
      <c r="AS388" s="354"/>
      <c r="AT388" s="351"/>
      <c r="AU388" s="351"/>
      <c r="AV388" s="351"/>
      <c r="AW388" s="351"/>
      <c r="AX388" s="351"/>
      <c r="AY388" s="351"/>
      <c r="AZ388" s="351"/>
      <c r="BA388" s="351"/>
    </row>
    <row r="389" spans="1:53" s="349" customFormat="1">
      <c r="A389" s="351"/>
      <c r="B389" s="351"/>
      <c r="C389" s="351"/>
      <c r="D389" s="351"/>
      <c r="E389" s="351"/>
      <c r="F389" s="351"/>
      <c r="G389" s="351"/>
      <c r="H389" s="351"/>
      <c r="I389" s="351"/>
      <c r="J389" s="351"/>
      <c r="K389" s="351"/>
      <c r="L389" s="351"/>
      <c r="M389" s="351"/>
      <c r="N389" s="351"/>
      <c r="O389" s="351"/>
      <c r="P389" s="373"/>
      <c r="Q389" s="351"/>
      <c r="R389" s="351"/>
      <c r="S389" s="351"/>
      <c r="T389" s="351"/>
      <c r="U389" s="351"/>
      <c r="V389" s="351"/>
      <c r="W389" s="373"/>
      <c r="X389" s="351"/>
      <c r="Y389" s="351"/>
      <c r="Z389" s="351"/>
      <c r="AA389" s="351"/>
      <c r="AB389" s="353"/>
      <c r="AC389" s="351"/>
      <c r="AD389" s="351"/>
      <c r="AE389" s="351"/>
      <c r="AF389" s="351"/>
      <c r="AG389" s="351"/>
      <c r="AH389" s="351"/>
      <c r="AI389" s="351"/>
      <c r="AJ389" s="351"/>
      <c r="AK389" s="352"/>
      <c r="AL389" s="351"/>
      <c r="AM389" s="351"/>
      <c r="AN389" s="351"/>
      <c r="AO389" s="351"/>
      <c r="AP389" s="351"/>
      <c r="AQ389" s="351"/>
      <c r="AR389" s="351"/>
      <c r="AS389" s="354"/>
      <c r="AT389" s="351"/>
      <c r="AU389" s="351"/>
      <c r="AV389" s="351"/>
      <c r="AW389" s="351"/>
      <c r="AX389" s="351"/>
      <c r="AY389" s="351"/>
      <c r="AZ389" s="351"/>
      <c r="BA389" s="351"/>
    </row>
    <row r="390" spans="1:53" s="349" customFormat="1">
      <c r="A390" s="351"/>
      <c r="B390" s="351"/>
      <c r="C390" s="351"/>
      <c r="D390" s="351"/>
      <c r="E390" s="351"/>
      <c r="F390" s="351"/>
      <c r="G390" s="351"/>
      <c r="H390" s="351"/>
      <c r="I390" s="351"/>
      <c r="J390" s="351"/>
      <c r="K390" s="351"/>
      <c r="L390" s="351"/>
      <c r="M390" s="351"/>
      <c r="N390" s="351"/>
      <c r="O390" s="351"/>
      <c r="P390" s="373"/>
      <c r="Q390" s="351"/>
      <c r="R390" s="351"/>
      <c r="S390" s="351"/>
      <c r="T390" s="351"/>
      <c r="U390" s="351"/>
      <c r="V390" s="351"/>
      <c r="W390" s="373"/>
      <c r="X390" s="351"/>
      <c r="Y390" s="351"/>
      <c r="Z390" s="351"/>
      <c r="AA390" s="351"/>
      <c r="AB390" s="353"/>
      <c r="AC390" s="351"/>
      <c r="AD390" s="351"/>
      <c r="AE390" s="351"/>
      <c r="AF390" s="351"/>
      <c r="AG390" s="351"/>
      <c r="AH390" s="351"/>
      <c r="AI390" s="351"/>
      <c r="AJ390" s="351"/>
      <c r="AK390" s="352"/>
      <c r="AL390" s="351"/>
      <c r="AM390" s="351"/>
      <c r="AN390" s="351"/>
      <c r="AO390" s="351"/>
      <c r="AP390" s="351"/>
      <c r="AQ390" s="351"/>
      <c r="AR390" s="351"/>
      <c r="AS390" s="354"/>
      <c r="AT390" s="351"/>
      <c r="AU390" s="351"/>
      <c r="AV390" s="351"/>
      <c r="AW390" s="351"/>
      <c r="AX390" s="351"/>
      <c r="AY390" s="351"/>
      <c r="AZ390" s="351"/>
      <c r="BA390" s="351"/>
    </row>
    <row r="391" spans="1:53" s="349" customFormat="1">
      <c r="A391" s="351"/>
      <c r="B391" s="351"/>
      <c r="C391" s="351"/>
      <c r="D391" s="351"/>
      <c r="E391" s="351"/>
      <c r="F391" s="351"/>
      <c r="G391" s="351"/>
      <c r="H391" s="351"/>
      <c r="I391" s="351"/>
      <c r="J391" s="351"/>
      <c r="K391" s="351"/>
      <c r="L391" s="351"/>
      <c r="M391" s="351"/>
      <c r="N391" s="351"/>
      <c r="O391" s="351"/>
      <c r="P391" s="373"/>
      <c r="Q391" s="351"/>
      <c r="R391" s="351"/>
      <c r="S391" s="351"/>
      <c r="T391" s="351"/>
      <c r="U391" s="351"/>
      <c r="V391" s="351"/>
      <c r="W391" s="373"/>
      <c r="X391" s="351"/>
      <c r="Y391" s="351"/>
      <c r="Z391" s="351"/>
      <c r="AA391" s="351"/>
      <c r="AB391" s="353"/>
      <c r="AC391" s="351"/>
      <c r="AD391" s="351"/>
      <c r="AE391" s="351"/>
      <c r="AF391" s="351"/>
      <c r="AG391" s="351"/>
      <c r="AH391" s="351"/>
      <c r="AI391" s="351"/>
      <c r="AJ391" s="351"/>
      <c r="AK391" s="352"/>
      <c r="AL391" s="351"/>
      <c r="AM391" s="351"/>
      <c r="AN391" s="351"/>
      <c r="AO391" s="351"/>
      <c r="AP391" s="351"/>
      <c r="AQ391" s="351"/>
      <c r="AR391" s="351"/>
      <c r="AS391" s="354"/>
      <c r="AT391" s="351"/>
      <c r="AU391" s="351"/>
      <c r="AV391" s="351"/>
      <c r="AW391" s="351"/>
      <c r="AX391" s="351"/>
      <c r="AY391" s="351"/>
      <c r="AZ391" s="351"/>
      <c r="BA391" s="351"/>
    </row>
    <row r="392" spans="1:53" s="349" customFormat="1">
      <c r="A392" s="351"/>
      <c r="B392" s="351"/>
      <c r="C392" s="351"/>
      <c r="D392" s="351"/>
      <c r="E392" s="351"/>
      <c r="F392" s="351"/>
      <c r="G392" s="351"/>
      <c r="H392" s="351"/>
      <c r="I392" s="351"/>
      <c r="J392" s="351"/>
      <c r="K392" s="351"/>
      <c r="L392" s="351"/>
      <c r="M392" s="351"/>
      <c r="N392" s="351"/>
      <c r="O392" s="351"/>
      <c r="P392" s="373"/>
      <c r="Q392" s="351"/>
      <c r="R392" s="351"/>
      <c r="S392" s="351"/>
      <c r="T392" s="351"/>
      <c r="U392" s="351"/>
      <c r="V392" s="351"/>
      <c r="W392" s="373"/>
      <c r="X392" s="351"/>
      <c r="Y392" s="351"/>
      <c r="Z392" s="351"/>
      <c r="AA392" s="351"/>
      <c r="AB392" s="353"/>
      <c r="AC392" s="351"/>
      <c r="AD392" s="351"/>
      <c r="AE392" s="351"/>
      <c r="AF392" s="351"/>
      <c r="AG392" s="351"/>
      <c r="AH392" s="351"/>
      <c r="AI392" s="351"/>
      <c r="AJ392" s="351"/>
      <c r="AK392" s="352"/>
      <c r="AL392" s="351"/>
      <c r="AM392" s="351"/>
      <c r="AN392" s="351"/>
      <c r="AO392" s="351"/>
      <c r="AP392" s="351"/>
      <c r="AQ392" s="351"/>
      <c r="AR392" s="351"/>
      <c r="AS392" s="354"/>
      <c r="AT392" s="351"/>
      <c r="AU392" s="351"/>
      <c r="AV392" s="351"/>
      <c r="AW392" s="351"/>
      <c r="AX392" s="351"/>
      <c r="AY392" s="351"/>
      <c r="AZ392" s="351"/>
      <c r="BA392" s="351"/>
    </row>
    <row r="393" spans="1:53" s="349" customFormat="1">
      <c r="A393" s="351"/>
      <c r="B393" s="351"/>
      <c r="C393" s="351"/>
      <c r="D393" s="351"/>
      <c r="E393" s="351"/>
      <c r="F393" s="351"/>
      <c r="G393" s="351"/>
      <c r="H393" s="351"/>
      <c r="I393" s="351"/>
      <c r="J393" s="351"/>
      <c r="K393" s="351"/>
      <c r="L393" s="351"/>
      <c r="M393" s="351"/>
      <c r="N393" s="351"/>
      <c r="O393" s="351"/>
      <c r="P393" s="373"/>
      <c r="Q393" s="351"/>
      <c r="R393" s="351"/>
      <c r="S393" s="351"/>
      <c r="T393" s="351"/>
      <c r="U393" s="351"/>
      <c r="V393" s="351"/>
      <c r="W393" s="373"/>
      <c r="X393" s="351"/>
      <c r="Y393" s="351"/>
      <c r="Z393" s="351"/>
      <c r="AA393" s="351"/>
      <c r="AB393" s="353"/>
      <c r="AC393" s="351"/>
      <c r="AD393" s="351"/>
      <c r="AE393" s="351"/>
      <c r="AF393" s="351"/>
      <c r="AG393" s="351"/>
      <c r="AH393" s="351"/>
      <c r="AI393" s="351"/>
      <c r="AJ393" s="351"/>
      <c r="AK393" s="352"/>
      <c r="AL393" s="351"/>
      <c r="AM393" s="351"/>
      <c r="AN393" s="351"/>
      <c r="AO393" s="351"/>
      <c r="AP393" s="351"/>
      <c r="AQ393" s="351"/>
      <c r="AR393" s="351"/>
      <c r="AS393" s="354"/>
      <c r="AT393" s="351"/>
      <c r="AU393" s="351"/>
      <c r="AV393" s="351"/>
      <c r="AW393" s="351"/>
      <c r="AX393" s="351"/>
      <c r="AY393" s="351"/>
      <c r="AZ393" s="351"/>
      <c r="BA393" s="351"/>
    </row>
    <row r="394" spans="1:53" s="349" customFormat="1">
      <c r="A394" s="351"/>
      <c r="B394" s="351"/>
      <c r="C394" s="351"/>
      <c r="D394" s="351"/>
      <c r="E394" s="351"/>
      <c r="F394" s="351"/>
      <c r="G394" s="351"/>
      <c r="H394" s="351"/>
      <c r="I394" s="351"/>
      <c r="J394" s="351"/>
      <c r="K394" s="351"/>
      <c r="L394" s="351"/>
      <c r="M394" s="351"/>
      <c r="N394" s="351"/>
      <c r="O394" s="351"/>
      <c r="P394" s="373"/>
      <c r="Q394" s="351"/>
      <c r="R394" s="351"/>
      <c r="S394" s="351"/>
      <c r="T394" s="351"/>
      <c r="U394" s="351"/>
      <c r="V394" s="351"/>
      <c r="W394" s="373"/>
      <c r="X394" s="351"/>
      <c r="Y394" s="351"/>
      <c r="Z394" s="351"/>
      <c r="AA394" s="351"/>
      <c r="AB394" s="353"/>
      <c r="AC394" s="351"/>
      <c r="AD394" s="351"/>
      <c r="AE394" s="351"/>
      <c r="AF394" s="351"/>
      <c r="AG394" s="351"/>
      <c r="AH394" s="351"/>
      <c r="AI394" s="351"/>
      <c r="AJ394" s="351"/>
      <c r="AK394" s="352"/>
      <c r="AL394" s="351"/>
      <c r="AM394" s="351"/>
      <c r="AN394" s="351"/>
      <c r="AO394" s="351"/>
      <c r="AP394" s="351"/>
      <c r="AQ394" s="351"/>
      <c r="AR394" s="351"/>
      <c r="AS394" s="354"/>
      <c r="AT394" s="351"/>
      <c r="AU394" s="351"/>
      <c r="AV394" s="351"/>
      <c r="AW394" s="351"/>
      <c r="AX394" s="351"/>
      <c r="AY394" s="351"/>
      <c r="AZ394" s="351"/>
      <c r="BA394" s="351"/>
    </row>
    <row r="395" spans="1:53" s="349" customFormat="1">
      <c r="A395" s="351"/>
      <c r="B395" s="351"/>
      <c r="C395" s="351"/>
      <c r="D395" s="351"/>
      <c r="E395" s="351"/>
      <c r="F395" s="351"/>
      <c r="G395" s="351"/>
      <c r="H395" s="351"/>
      <c r="I395" s="351"/>
      <c r="J395" s="351"/>
      <c r="K395" s="351"/>
      <c r="L395" s="351"/>
      <c r="M395" s="351"/>
      <c r="N395" s="351"/>
      <c r="O395" s="351"/>
      <c r="P395" s="373"/>
      <c r="Q395" s="351"/>
      <c r="R395" s="351"/>
      <c r="S395" s="351"/>
      <c r="T395" s="351"/>
      <c r="U395" s="351"/>
      <c r="V395" s="351"/>
      <c r="W395" s="373"/>
      <c r="X395" s="351"/>
      <c r="Y395" s="351"/>
      <c r="Z395" s="351"/>
      <c r="AA395" s="351"/>
      <c r="AB395" s="353"/>
      <c r="AC395" s="351"/>
      <c r="AD395" s="351"/>
      <c r="AE395" s="351"/>
      <c r="AF395" s="351"/>
      <c r="AG395" s="351"/>
      <c r="AH395" s="351"/>
      <c r="AI395" s="351"/>
      <c r="AJ395" s="351"/>
      <c r="AK395" s="352"/>
      <c r="AL395" s="351"/>
      <c r="AM395" s="351"/>
      <c r="AN395" s="351"/>
      <c r="AO395" s="351"/>
      <c r="AP395" s="351"/>
      <c r="AQ395" s="351"/>
      <c r="AR395" s="351"/>
      <c r="AS395" s="354"/>
      <c r="AT395" s="351"/>
      <c r="AU395" s="351"/>
      <c r="AV395" s="351"/>
      <c r="AW395" s="351"/>
      <c r="AX395" s="351"/>
      <c r="AY395" s="351"/>
      <c r="AZ395" s="351"/>
      <c r="BA395" s="351"/>
    </row>
    <row r="396" spans="1:53" s="349" customFormat="1">
      <c r="A396" s="351"/>
      <c r="B396" s="351"/>
      <c r="C396" s="351"/>
      <c r="D396" s="351"/>
      <c r="E396" s="351"/>
      <c r="F396" s="351"/>
      <c r="G396" s="351"/>
      <c r="H396" s="351"/>
      <c r="I396" s="351"/>
      <c r="J396" s="351"/>
      <c r="K396" s="351"/>
      <c r="L396" s="351"/>
      <c r="M396" s="351"/>
      <c r="N396" s="351"/>
      <c r="O396" s="351"/>
      <c r="P396" s="373"/>
      <c r="Q396" s="351"/>
      <c r="R396" s="351"/>
      <c r="S396" s="351"/>
      <c r="T396" s="351"/>
      <c r="U396" s="351"/>
      <c r="V396" s="351"/>
      <c r="W396" s="373"/>
      <c r="X396" s="351"/>
      <c r="Y396" s="351"/>
      <c r="Z396" s="351"/>
      <c r="AA396" s="351"/>
      <c r="AB396" s="353"/>
      <c r="AC396" s="351"/>
      <c r="AD396" s="351"/>
      <c r="AE396" s="351"/>
      <c r="AF396" s="351"/>
      <c r="AG396" s="351"/>
      <c r="AH396" s="351"/>
      <c r="AI396" s="351"/>
      <c r="AJ396" s="351"/>
      <c r="AK396" s="352"/>
      <c r="AL396" s="351"/>
      <c r="AM396" s="351"/>
      <c r="AN396" s="351"/>
      <c r="AO396" s="351"/>
      <c r="AP396" s="351"/>
      <c r="AQ396" s="351"/>
      <c r="AR396" s="351"/>
      <c r="AS396" s="354"/>
      <c r="AT396" s="351"/>
      <c r="AU396" s="351"/>
      <c r="AV396" s="351"/>
      <c r="AW396" s="351"/>
      <c r="AX396" s="351"/>
      <c r="AY396" s="351"/>
      <c r="AZ396" s="351"/>
      <c r="BA396" s="351"/>
    </row>
    <row r="397" spans="1:53" s="349" customFormat="1">
      <c r="A397" s="351"/>
      <c r="B397" s="351"/>
      <c r="C397" s="351"/>
      <c r="D397" s="351"/>
      <c r="E397" s="351"/>
      <c r="F397" s="351"/>
      <c r="G397" s="351"/>
      <c r="H397" s="351"/>
      <c r="I397" s="351"/>
      <c r="J397" s="351"/>
      <c r="K397" s="351"/>
      <c r="L397" s="351"/>
      <c r="M397" s="351"/>
      <c r="N397" s="351"/>
      <c r="O397" s="351"/>
      <c r="P397" s="373"/>
      <c r="Q397" s="351"/>
      <c r="R397" s="351"/>
      <c r="S397" s="351"/>
      <c r="T397" s="351"/>
      <c r="U397" s="351"/>
      <c r="V397" s="351"/>
      <c r="W397" s="373"/>
      <c r="X397" s="351"/>
      <c r="Y397" s="351"/>
      <c r="Z397" s="351"/>
      <c r="AA397" s="351"/>
      <c r="AB397" s="353"/>
      <c r="AC397" s="351"/>
      <c r="AD397" s="351"/>
      <c r="AE397" s="351"/>
      <c r="AF397" s="351"/>
      <c r="AG397" s="351"/>
      <c r="AH397" s="351"/>
      <c r="AI397" s="351"/>
      <c r="AJ397" s="351"/>
      <c r="AK397" s="352"/>
      <c r="AL397" s="351"/>
      <c r="AM397" s="351"/>
      <c r="AN397" s="351"/>
      <c r="AO397" s="351"/>
      <c r="AP397" s="351"/>
      <c r="AQ397" s="351"/>
      <c r="AR397" s="351"/>
      <c r="AS397" s="354"/>
      <c r="AT397" s="351"/>
      <c r="AU397" s="351"/>
      <c r="AV397" s="351"/>
      <c r="AW397" s="351"/>
      <c r="AX397" s="351"/>
      <c r="AY397" s="351"/>
      <c r="AZ397" s="351"/>
      <c r="BA397" s="351"/>
    </row>
    <row r="398" spans="1:53" s="349" customFormat="1">
      <c r="A398" s="351"/>
      <c r="B398" s="351"/>
      <c r="C398" s="351"/>
      <c r="D398" s="351"/>
      <c r="E398" s="351"/>
      <c r="F398" s="351"/>
      <c r="G398" s="351"/>
      <c r="H398" s="351"/>
      <c r="I398" s="351"/>
      <c r="J398" s="351"/>
      <c r="K398" s="351"/>
      <c r="L398" s="351"/>
      <c r="M398" s="351"/>
      <c r="N398" s="351"/>
      <c r="O398" s="351"/>
      <c r="P398" s="373"/>
      <c r="Q398" s="351"/>
      <c r="R398" s="351"/>
      <c r="S398" s="351"/>
      <c r="T398" s="351"/>
      <c r="U398" s="351"/>
      <c r="V398" s="351"/>
      <c r="W398" s="373"/>
      <c r="X398" s="351"/>
      <c r="Y398" s="351"/>
      <c r="Z398" s="351"/>
      <c r="AA398" s="351"/>
      <c r="AB398" s="353"/>
      <c r="AC398" s="351"/>
      <c r="AD398" s="351"/>
      <c r="AE398" s="351"/>
      <c r="AF398" s="351"/>
      <c r="AG398" s="351"/>
      <c r="AH398" s="351"/>
      <c r="AI398" s="351"/>
      <c r="AJ398" s="351"/>
      <c r="AK398" s="352"/>
      <c r="AL398" s="351"/>
      <c r="AM398" s="351"/>
      <c r="AN398" s="351"/>
      <c r="AO398" s="351"/>
      <c r="AP398" s="351"/>
      <c r="AQ398" s="351"/>
      <c r="AR398" s="351"/>
      <c r="AS398" s="354"/>
      <c r="AT398" s="351"/>
      <c r="AU398" s="351"/>
      <c r="AV398" s="351"/>
      <c r="AW398" s="351"/>
      <c r="AX398" s="351"/>
      <c r="AY398" s="351"/>
      <c r="AZ398" s="351"/>
      <c r="BA398" s="351"/>
    </row>
    <row r="399" spans="1:53" s="349" customFormat="1">
      <c r="A399" s="351"/>
      <c r="B399" s="351"/>
      <c r="C399" s="351"/>
      <c r="D399" s="351"/>
      <c r="E399" s="351"/>
      <c r="F399" s="351"/>
      <c r="G399" s="351"/>
      <c r="H399" s="351"/>
      <c r="I399" s="351"/>
      <c r="J399" s="351"/>
      <c r="K399" s="351"/>
      <c r="L399" s="351"/>
      <c r="M399" s="351"/>
      <c r="N399" s="351"/>
      <c r="O399" s="351"/>
      <c r="P399" s="373"/>
      <c r="Q399" s="351"/>
      <c r="R399" s="351"/>
      <c r="S399" s="351"/>
      <c r="T399" s="351"/>
      <c r="U399" s="351"/>
      <c r="V399" s="351"/>
      <c r="W399" s="373"/>
      <c r="X399" s="351"/>
      <c r="Y399" s="351"/>
      <c r="Z399" s="351"/>
      <c r="AA399" s="351"/>
      <c r="AB399" s="353"/>
      <c r="AC399" s="351"/>
      <c r="AD399" s="351"/>
      <c r="AE399" s="351"/>
      <c r="AF399" s="351"/>
      <c r="AG399" s="351"/>
      <c r="AH399" s="351"/>
      <c r="AI399" s="351"/>
      <c r="AJ399" s="351"/>
      <c r="AK399" s="352"/>
      <c r="AL399" s="351"/>
      <c r="AM399" s="351"/>
      <c r="AN399" s="351"/>
      <c r="AO399" s="351"/>
      <c r="AP399" s="351"/>
      <c r="AQ399" s="351"/>
      <c r="AR399" s="351"/>
      <c r="AS399" s="354"/>
      <c r="AT399" s="351"/>
      <c r="AU399" s="351"/>
      <c r="AV399" s="351"/>
      <c r="AW399" s="351"/>
      <c r="AX399" s="351"/>
      <c r="AY399" s="351"/>
      <c r="AZ399" s="351"/>
      <c r="BA399" s="351"/>
    </row>
    <row r="400" spans="1:53" s="349" customFormat="1">
      <c r="A400" s="351"/>
      <c r="B400" s="351"/>
      <c r="C400" s="351"/>
      <c r="D400" s="351"/>
      <c r="E400" s="351"/>
      <c r="F400" s="351"/>
      <c r="G400" s="351"/>
      <c r="H400" s="351"/>
      <c r="I400" s="351"/>
      <c r="J400" s="351"/>
      <c r="K400" s="351"/>
      <c r="L400" s="351"/>
      <c r="M400" s="351"/>
      <c r="N400" s="351"/>
      <c r="O400" s="351"/>
      <c r="P400" s="373"/>
      <c r="Q400" s="351"/>
      <c r="R400" s="351"/>
      <c r="S400" s="351"/>
      <c r="T400" s="351"/>
      <c r="U400" s="351"/>
      <c r="V400" s="351"/>
      <c r="W400" s="373"/>
      <c r="X400" s="351"/>
      <c r="Y400" s="351"/>
      <c r="Z400" s="351"/>
      <c r="AA400" s="351"/>
      <c r="AB400" s="353"/>
      <c r="AC400" s="351"/>
      <c r="AD400" s="351"/>
      <c r="AE400" s="351"/>
      <c r="AF400" s="351"/>
      <c r="AG400" s="351"/>
      <c r="AH400" s="351"/>
      <c r="AI400" s="351"/>
      <c r="AJ400" s="351"/>
      <c r="AK400" s="352"/>
      <c r="AL400" s="351"/>
      <c r="AM400" s="351"/>
      <c r="AN400" s="351"/>
      <c r="AO400" s="351"/>
      <c r="AP400" s="351"/>
      <c r="AQ400" s="351"/>
      <c r="AR400" s="351"/>
      <c r="AS400" s="354"/>
      <c r="AT400" s="351"/>
      <c r="AU400" s="351"/>
      <c r="AV400" s="351"/>
      <c r="AW400" s="351"/>
      <c r="AX400" s="351"/>
      <c r="AY400" s="351"/>
      <c r="AZ400" s="351"/>
      <c r="BA400" s="351"/>
    </row>
    <row r="401" spans="1:53" s="349" customFormat="1">
      <c r="A401" s="351"/>
      <c r="B401" s="351"/>
      <c r="C401" s="351"/>
      <c r="D401" s="351"/>
      <c r="E401" s="351"/>
      <c r="F401" s="351"/>
      <c r="G401" s="351"/>
      <c r="H401" s="351"/>
      <c r="I401" s="351"/>
      <c r="J401" s="351"/>
      <c r="K401" s="351"/>
      <c r="L401" s="351"/>
      <c r="M401" s="351"/>
      <c r="N401" s="351"/>
      <c r="O401" s="351"/>
      <c r="P401" s="373"/>
      <c r="Q401" s="351"/>
      <c r="R401" s="351"/>
      <c r="S401" s="351"/>
      <c r="T401" s="351"/>
      <c r="U401" s="351"/>
      <c r="V401" s="351"/>
      <c r="W401" s="373"/>
      <c r="X401" s="351"/>
      <c r="Y401" s="351"/>
      <c r="Z401" s="351"/>
      <c r="AA401" s="351"/>
      <c r="AB401" s="353"/>
      <c r="AC401" s="351"/>
      <c r="AD401" s="351"/>
      <c r="AE401" s="351"/>
      <c r="AF401" s="351"/>
      <c r="AG401" s="351"/>
      <c r="AH401" s="351"/>
      <c r="AI401" s="351"/>
      <c r="AJ401" s="351"/>
      <c r="AK401" s="352"/>
      <c r="AL401" s="351"/>
      <c r="AM401" s="351"/>
      <c r="AN401" s="351"/>
      <c r="AO401" s="351"/>
      <c r="AP401" s="351"/>
      <c r="AQ401" s="351"/>
      <c r="AR401" s="351"/>
      <c r="AS401" s="354"/>
      <c r="AT401" s="351"/>
      <c r="AU401" s="351"/>
      <c r="AV401" s="351"/>
      <c r="AW401" s="351"/>
      <c r="AX401" s="351"/>
      <c r="AY401" s="351"/>
      <c r="AZ401" s="351"/>
      <c r="BA401" s="351"/>
    </row>
    <row r="402" spans="1:53" s="349" customFormat="1">
      <c r="A402" s="351"/>
      <c r="B402" s="351"/>
      <c r="C402" s="351"/>
      <c r="D402" s="351"/>
      <c r="E402" s="351"/>
      <c r="F402" s="351"/>
      <c r="G402" s="351"/>
      <c r="H402" s="351"/>
      <c r="I402" s="351"/>
      <c r="J402" s="351"/>
      <c r="K402" s="351"/>
      <c r="L402" s="351"/>
      <c r="M402" s="351"/>
      <c r="N402" s="351"/>
      <c r="O402" s="351"/>
      <c r="P402" s="373"/>
      <c r="Q402" s="351"/>
      <c r="R402" s="351"/>
      <c r="S402" s="351"/>
      <c r="T402" s="351"/>
      <c r="U402" s="351"/>
      <c r="V402" s="351"/>
      <c r="W402" s="373"/>
      <c r="X402" s="351"/>
      <c r="Y402" s="351"/>
      <c r="Z402" s="351"/>
      <c r="AA402" s="351"/>
      <c r="AB402" s="353"/>
      <c r="AC402" s="351"/>
      <c r="AD402" s="351"/>
      <c r="AE402" s="351"/>
      <c r="AF402" s="351"/>
      <c r="AG402" s="351"/>
      <c r="AH402" s="351"/>
      <c r="AI402" s="351"/>
      <c r="AJ402" s="351"/>
      <c r="AK402" s="352"/>
      <c r="AL402" s="351"/>
      <c r="AM402" s="351"/>
      <c r="AN402" s="351"/>
      <c r="AO402" s="351"/>
      <c r="AP402" s="351"/>
      <c r="AQ402" s="351"/>
      <c r="AR402" s="351"/>
      <c r="AS402" s="354"/>
      <c r="AT402" s="351"/>
      <c r="AU402" s="351"/>
      <c r="AV402" s="351"/>
      <c r="AW402" s="351"/>
      <c r="AX402" s="351"/>
      <c r="AY402" s="351"/>
      <c r="AZ402" s="351"/>
      <c r="BA402" s="351"/>
    </row>
    <row r="403" spans="1:53" s="349" customFormat="1">
      <c r="A403" s="351"/>
      <c r="B403" s="351"/>
      <c r="C403" s="351"/>
      <c r="D403" s="351"/>
      <c r="E403" s="351"/>
      <c r="F403" s="351"/>
      <c r="G403" s="351"/>
      <c r="H403" s="351"/>
      <c r="I403" s="351"/>
      <c r="J403" s="351"/>
      <c r="K403" s="351"/>
      <c r="L403" s="351"/>
      <c r="M403" s="351"/>
      <c r="N403" s="351"/>
      <c r="O403" s="351"/>
      <c r="P403" s="373"/>
      <c r="Q403" s="351"/>
      <c r="R403" s="351"/>
      <c r="S403" s="351"/>
      <c r="T403" s="351"/>
      <c r="U403" s="351"/>
      <c r="V403" s="351"/>
      <c r="W403" s="373"/>
      <c r="X403" s="351"/>
      <c r="Y403" s="351"/>
      <c r="Z403" s="351"/>
      <c r="AA403" s="351"/>
      <c r="AB403" s="353"/>
      <c r="AC403" s="351"/>
      <c r="AD403" s="351"/>
      <c r="AE403" s="351"/>
      <c r="AF403" s="351"/>
      <c r="AG403" s="351"/>
      <c r="AH403" s="351"/>
      <c r="AI403" s="351"/>
      <c r="AJ403" s="351"/>
      <c r="AK403" s="352"/>
      <c r="AL403" s="351"/>
      <c r="AM403" s="351"/>
      <c r="AN403" s="351"/>
      <c r="AO403" s="351"/>
      <c r="AP403" s="351"/>
      <c r="AQ403" s="351"/>
      <c r="AR403" s="351"/>
      <c r="AS403" s="354"/>
      <c r="AT403" s="351"/>
      <c r="AU403" s="351"/>
      <c r="AV403" s="351"/>
      <c r="AW403" s="351"/>
      <c r="AX403" s="351"/>
      <c r="AY403" s="351"/>
      <c r="AZ403" s="351"/>
      <c r="BA403" s="351"/>
    </row>
    <row r="404" spans="1:53" s="349" customFormat="1">
      <c r="A404" s="351"/>
      <c r="B404" s="351"/>
      <c r="C404" s="351"/>
      <c r="D404" s="351"/>
      <c r="E404" s="351"/>
      <c r="F404" s="351"/>
      <c r="G404" s="351"/>
      <c r="H404" s="351"/>
      <c r="I404" s="351"/>
      <c r="J404" s="351"/>
      <c r="K404" s="351"/>
      <c r="L404" s="351"/>
      <c r="M404" s="351"/>
      <c r="N404" s="351"/>
      <c r="O404" s="351"/>
      <c r="P404" s="373"/>
      <c r="Q404" s="351"/>
      <c r="R404" s="351"/>
      <c r="S404" s="351"/>
      <c r="T404" s="351"/>
      <c r="U404" s="351"/>
      <c r="V404" s="351"/>
      <c r="W404" s="373"/>
      <c r="X404" s="351"/>
      <c r="Y404" s="351"/>
      <c r="Z404" s="351"/>
      <c r="AA404" s="351"/>
      <c r="AB404" s="353"/>
      <c r="AC404" s="351"/>
      <c r="AD404" s="351"/>
      <c r="AE404" s="351"/>
      <c r="AF404" s="351"/>
      <c r="AG404" s="351"/>
      <c r="AH404" s="351"/>
      <c r="AI404" s="351"/>
      <c r="AJ404" s="351"/>
      <c r="AK404" s="352"/>
      <c r="AL404" s="351"/>
      <c r="AM404" s="351"/>
      <c r="AN404" s="351"/>
      <c r="AO404" s="351"/>
      <c r="AP404" s="351"/>
      <c r="AQ404" s="351"/>
      <c r="AR404" s="351"/>
      <c r="AS404" s="354"/>
      <c r="AT404" s="351"/>
      <c r="AU404" s="351"/>
      <c r="AV404" s="351"/>
      <c r="AW404" s="351"/>
      <c r="AX404" s="351"/>
      <c r="AY404" s="351"/>
      <c r="AZ404" s="351"/>
      <c r="BA404" s="351"/>
    </row>
    <row r="405" spans="1:53" s="349" customFormat="1">
      <c r="A405" s="351"/>
      <c r="B405" s="351"/>
      <c r="C405" s="351"/>
      <c r="D405" s="351"/>
      <c r="E405" s="351"/>
      <c r="F405" s="351"/>
      <c r="G405" s="351"/>
      <c r="H405" s="351"/>
      <c r="I405" s="351"/>
      <c r="J405" s="351"/>
      <c r="K405" s="351"/>
      <c r="L405" s="351"/>
      <c r="M405" s="351"/>
      <c r="N405" s="351"/>
      <c r="O405" s="351"/>
      <c r="P405" s="373"/>
      <c r="Q405" s="351"/>
      <c r="R405" s="351"/>
      <c r="S405" s="351"/>
      <c r="T405" s="351"/>
      <c r="U405" s="351"/>
      <c r="V405" s="351"/>
      <c r="W405" s="373"/>
      <c r="X405" s="351"/>
      <c r="Y405" s="351"/>
      <c r="Z405" s="351"/>
      <c r="AA405" s="351"/>
      <c r="AB405" s="353"/>
      <c r="AC405" s="351"/>
      <c r="AD405" s="351"/>
      <c r="AE405" s="351"/>
      <c r="AF405" s="351"/>
      <c r="AG405" s="351"/>
      <c r="AH405" s="351"/>
      <c r="AI405" s="351"/>
      <c r="AJ405" s="351"/>
      <c r="AK405" s="352"/>
      <c r="AL405" s="351"/>
      <c r="AM405" s="351"/>
      <c r="AN405" s="351"/>
      <c r="AO405" s="351"/>
      <c r="AP405" s="351"/>
      <c r="AQ405" s="351"/>
      <c r="AR405" s="351"/>
      <c r="AS405" s="354"/>
      <c r="AT405" s="351"/>
      <c r="AU405" s="351"/>
      <c r="AV405" s="351"/>
      <c r="AW405" s="351"/>
      <c r="AX405" s="351"/>
      <c r="AY405" s="351"/>
      <c r="AZ405" s="351"/>
      <c r="BA405" s="351"/>
    </row>
    <row r="406" spans="1:53" s="349" customFormat="1">
      <c r="A406" s="351"/>
      <c r="B406" s="351"/>
      <c r="C406" s="351"/>
      <c r="D406" s="351"/>
      <c r="E406" s="351"/>
      <c r="F406" s="351"/>
      <c r="G406" s="351"/>
      <c r="H406" s="351"/>
      <c r="I406" s="351"/>
      <c r="J406" s="351"/>
      <c r="K406" s="351"/>
      <c r="L406" s="351"/>
      <c r="M406" s="351"/>
      <c r="N406" s="351"/>
      <c r="O406" s="351"/>
      <c r="P406" s="373"/>
      <c r="Q406" s="351"/>
      <c r="R406" s="351"/>
      <c r="S406" s="351"/>
      <c r="T406" s="351"/>
      <c r="U406" s="351"/>
      <c r="V406" s="351"/>
      <c r="W406" s="373"/>
      <c r="X406" s="351"/>
      <c r="Y406" s="351"/>
      <c r="Z406" s="351"/>
      <c r="AA406" s="351"/>
      <c r="AB406" s="353"/>
      <c r="AC406" s="351"/>
      <c r="AD406" s="351"/>
      <c r="AE406" s="351"/>
      <c r="AF406" s="351"/>
      <c r="AG406" s="351"/>
      <c r="AH406" s="351"/>
      <c r="AI406" s="351"/>
      <c r="AJ406" s="351"/>
      <c r="AK406" s="352"/>
      <c r="AL406" s="351"/>
      <c r="AM406" s="351"/>
      <c r="AN406" s="351"/>
      <c r="AO406" s="351"/>
      <c r="AP406" s="351"/>
      <c r="AQ406" s="351"/>
      <c r="AR406" s="351"/>
      <c r="AS406" s="354"/>
      <c r="AT406" s="351"/>
      <c r="AU406" s="351"/>
      <c r="AV406" s="351"/>
      <c r="AW406" s="351"/>
      <c r="AX406" s="351"/>
      <c r="AY406" s="351"/>
      <c r="AZ406" s="351"/>
      <c r="BA406" s="351"/>
    </row>
    <row r="407" spans="1:53" s="349" customFormat="1">
      <c r="A407" s="351"/>
      <c r="B407" s="351"/>
      <c r="C407" s="351"/>
      <c r="D407" s="351"/>
      <c r="E407" s="351"/>
      <c r="F407" s="351"/>
      <c r="G407" s="351"/>
      <c r="H407" s="351"/>
      <c r="I407" s="351"/>
      <c r="J407" s="351"/>
      <c r="K407" s="351"/>
      <c r="L407" s="351"/>
      <c r="M407" s="351"/>
      <c r="N407" s="351"/>
      <c r="O407" s="351"/>
      <c r="P407" s="373"/>
      <c r="Q407" s="351"/>
      <c r="R407" s="351"/>
      <c r="S407" s="351"/>
      <c r="T407" s="351"/>
      <c r="U407" s="351"/>
      <c r="V407" s="351"/>
      <c r="W407" s="373"/>
      <c r="X407" s="351"/>
      <c r="Y407" s="351"/>
      <c r="Z407" s="351"/>
      <c r="AA407" s="351"/>
      <c r="AB407" s="353"/>
      <c r="AC407" s="351"/>
      <c r="AD407" s="351"/>
      <c r="AE407" s="351"/>
      <c r="AF407" s="351"/>
      <c r="AG407" s="351"/>
      <c r="AH407" s="351"/>
      <c r="AI407" s="351"/>
      <c r="AJ407" s="351"/>
      <c r="AK407" s="352"/>
      <c r="AL407" s="351"/>
      <c r="AM407" s="351"/>
      <c r="AN407" s="351"/>
      <c r="AO407" s="351"/>
      <c r="AP407" s="351"/>
      <c r="AQ407" s="351"/>
      <c r="AR407" s="351"/>
      <c r="AS407" s="354"/>
      <c r="AT407" s="351"/>
      <c r="AU407" s="351"/>
      <c r="AV407" s="351"/>
      <c r="AW407" s="351"/>
      <c r="AX407" s="351"/>
      <c r="AY407" s="351"/>
      <c r="AZ407" s="351"/>
      <c r="BA407" s="351"/>
    </row>
    <row r="408" spans="1:53" s="349" customFormat="1">
      <c r="A408" s="351"/>
      <c r="B408" s="351"/>
      <c r="C408" s="351"/>
      <c r="D408" s="351"/>
      <c r="E408" s="351"/>
      <c r="F408" s="351"/>
      <c r="G408" s="351"/>
      <c r="H408" s="351"/>
      <c r="I408" s="351"/>
      <c r="J408" s="351"/>
      <c r="K408" s="351"/>
      <c r="L408" s="351"/>
      <c r="M408" s="351"/>
      <c r="N408" s="351"/>
      <c r="O408" s="351"/>
      <c r="P408" s="373"/>
      <c r="Q408" s="351"/>
      <c r="R408" s="351"/>
      <c r="S408" s="351"/>
      <c r="T408" s="351"/>
      <c r="U408" s="351"/>
      <c r="V408" s="351"/>
      <c r="W408" s="373"/>
      <c r="X408" s="351"/>
      <c r="Y408" s="351"/>
      <c r="Z408" s="351"/>
      <c r="AA408" s="351"/>
      <c r="AB408" s="353"/>
      <c r="AC408" s="351"/>
      <c r="AD408" s="351"/>
      <c r="AE408" s="351"/>
      <c r="AF408" s="351"/>
      <c r="AG408" s="351"/>
      <c r="AH408" s="351"/>
      <c r="AI408" s="351"/>
      <c r="AJ408" s="351"/>
      <c r="AK408" s="352"/>
      <c r="AL408" s="351"/>
      <c r="AM408" s="351"/>
      <c r="AN408" s="351"/>
      <c r="AO408" s="351"/>
      <c r="AP408" s="351"/>
      <c r="AQ408" s="351"/>
      <c r="AR408" s="351"/>
      <c r="AS408" s="354"/>
      <c r="AT408" s="351"/>
      <c r="AU408" s="351"/>
      <c r="AV408" s="351"/>
      <c r="AW408" s="351"/>
      <c r="AX408" s="351"/>
      <c r="AY408" s="351"/>
      <c r="AZ408" s="351"/>
      <c r="BA408" s="351"/>
    </row>
    <row r="409" spans="1:53" s="349" customFormat="1">
      <c r="A409" s="351"/>
      <c r="B409" s="351"/>
      <c r="C409" s="351"/>
      <c r="D409" s="351"/>
      <c r="E409" s="351"/>
      <c r="F409" s="351"/>
      <c r="G409" s="351"/>
      <c r="H409" s="351"/>
      <c r="I409" s="351"/>
      <c r="J409" s="351"/>
      <c r="K409" s="351"/>
      <c r="L409" s="351"/>
      <c r="M409" s="351"/>
      <c r="N409" s="351"/>
      <c r="O409" s="351"/>
      <c r="P409" s="373"/>
      <c r="Q409" s="351"/>
      <c r="R409" s="351"/>
      <c r="S409" s="351"/>
      <c r="T409" s="351"/>
      <c r="U409" s="351"/>
      <c r="V409" s="351"/>
      <c r="W409" s="373"/>
      <c r="X409" s="351"/>
      <c r="Y409" s="351"/>
      <c r="Z409" s="351"/>
      <c r="AA409" s="351"/>
      <c r="AB409" s="353"/>
      <c r="AC409" s="351"/>
      <c r="AD409" s="351"/>
      <c r="AE409" s="351"/>
      <c r="AF409" s="351"/>
      <c r="AG409" s="351"/>
      <c r="AH409" s="351"/>
      <c r="AI409" s="351"/>
      <c r="AJ409" s="351"/>
      <c r="AK409" s="352"/>
      <c r="AL409" s="351"/>
      <c r="AM409" s="351"/>
      <c r="AN409" s="351"/>
      <c r="AO409" s="351"/>
      <c r="AP409" s="351"/>
      <c r="AQ409" s="351"/>
      <c r="AR409" s="351"/>
      <c r="AS409" s="354"/>
      <c r="AT409" s="351"/>
      <c r="AU409" s="351"/>
      <c r="AV409" s="351"/>
      <c r="AW409" s="351"/>
      <c r="AX409" s="351"/>
      <c r="AY409" s="351"/>
      <c r="AZ409" s="351"/>
      <c r="BA409" s="351"/>
    </row>
    <row r="410" spans="1:53" s="349" customFormat="1">
      <c r="A410" s="351"/>
      <c r="B410" s="351"/>
      <c r="C410" s="351"/>
      <c r="D410" s="351"/>
      <c r="E410" s="351"/>
      <c r="F410" s="351"/>
      <c r="G410" s="351"/>
      <c r="H410" s="351"/>
      <c r="I410" s="351"/>
      <c r="J410" s="351"/>
      <c r="K410" s="351"/>
      <c r="L410" s="351"/>
      <c r="M410" s="351"/>
      <c r="N410" s="351"/>
      <c r="O410" s="351"/>
      <c r="P410" s="373"/>
      <c r="Q410" s="351"/>
      <c r="R410" s="351"/>
      <c r="S410" s="351"/>
      <c r="T410" s="351"/>
      <c r="U410" s="351"/>
      <c r="V410" s="351"/>
      <c r="W410" s="373"/>
      <c r="X410" s="351"/>
      <c r="Y410" s="351"/>
      <c r="Z410" s="351"/>
      <c r="AA410" s="351"/>
      <c r="AB410" s="353"/>
      <c r="AC410" s="351"/>
      <c r="AD410" s="351"/>
      <c r="AE410" s="351"/>
      <c r="AF410" s="351"/>
      <c r="AG410" s="351"/>
      <c r="AH410" s="351"/>
      <c r="AI410" s="351"/>
      <c r="AJ410" s="351"/>
      <c r="AK410" s="352"/>
      <c r="AL410" s="351"/>
      <c r="AM410" s="351"/>
      <c r="AN410" s="351"/>
      <c r="AO410" s="351"/>
      <c r="AP410" s="351"/>
      <c r="AQ410" s="351"/>
      <c r="AR410" s="351"/>
      <c r="AS410" s="354"/>
      <c r="AT410" s="351"/>
      <c r="AU410" s="351"/>
      <c r="AV410" s="351"/>
      <c r="AW410" s="351"/>
      <c r="AX410" s="351"/>
      <c r="AY410" s="351"/>
      <c r="AZ410" s="351"/>
      <c r="BA410" s="351"/>
    </row>
    <row r="411" spans="1:53" s="349" customFormat="1">
      <c r="A411" s="351"/>
      <c r="B411" s="351"/>
      <c r="C411" s="351"/>
      <c r="D411" s="351"/>
      <c r="E411" s="351"/>
      <c r="F411" s="351"/>
      <c r="G411" s="351"/>
      <c r="H411" s="351"/>
      <c r="I411" s="351"/>
      <c r="J411" s="351"/>
      <c r="K411" s="351"/>
      <c r="L411" s="351"/>
      <c r="M411" s="351"/>
      <c r="N411" s="351"/>
      <c r="O411" s="351"/>
      <c r="P411" s="373"/>
      <c r="Q411" s="351"/>
      <c r="R411" s="351"/>
      <c r="S411" s="351"/>
      <c r="T411" s="351"/>
      <c r="U411" s="351"/>
      <c r="V411" s="351"/>
      <c r="W411" s="373"/>
      <c r="X411" s="351"/>
      <c r="Y411" s="351"/>
      <c r="Z411" s="351"/>
      <c r="AA411" s="351"/>
      <c r="AB411" s="353"/>
      <c r="AC411" s="351"/>
      <c r="AD411" s="351"/>
      <c r="AE411" s="351"/>
      <c r="AF411" s="351"/>
      <c r="AG411" s="351"/>
      <c r="AH411" s="351"/>
      <c r="AI411" s="351"/>
      <c r="AJ411" s="351"/>
      <c r="AK411" s="352"/>
      <c r="AL411" s="351"/>
      <c r="AM411" s="351"/>
      <c r="AN411" s="351"/>
      <c r="AO411" s="351"/>
      <c r="AP411" s="351"/>
      <c r="AQ411" s="351"/>
      <c r="AR411" s="351"/>
      <c r="AS411" s="354"/>
      <c r="AT411" s="351"/>
      <c r="AU411" s="351"/>
      <c r="AV411" s="351"/>
      <c r="AW411" s="351"/>
      <c r="AX411" s="351"/>
      <c r="AY411" s="351"/>
      <c r="AZ411" s="351"/>
      <c r="BA411" s="351"/>
    </row>
    <row r="412" spans="1:53" s="349" customFormat="1">
      <c r="A412" s="351"/>
      <c r="B412" s="351"/>
      <c r="C412" s="351"/>
      <c r="D412" s="351"/>
      <c r="E412" s="351"/>
      <c r="F412" s="351"/>
      <c r="G412" s="351"/>
      <c r="H412" s="351"/>
      <c r="I412" s="351"/>
      <c r="J412" s="351"/>
      <c r="K412" s="351"/>
      <c r="L412" s="351"/>
      <c r="M412" s="351"/>
      <c r="N412" s="351"/>
      <c r="O412" s="351"/>
      <c r="P412" s="373"/>
      <c r="Q412" s="351"/>
      <c r="R412" s="351"/>
      <c r="S412" s="351"/>
      <c r="T412" s="351"/>
      <c r="U412" s="351"/>
      <c r="V412" s="351"/>
      <c r="W412" s="373"/>
      <c r="X412" s="351"/>
      <c r="Y412" s="351"/>
      <c r="Z412" s="351"/>
      <c r="AA412" s="351"/>
      <c r="AB412" s="353"/>
      <c r="AC412" s="351"/>
      <c r="AD412" s="351"/>
      <c r="AE412" s="351"/>
      <c r="AF412" s="351"/>
      <c r="AG412" s="351"/>
      <c r="AH412" s="351"/>
      <c r="AI412" s="351"/>
      <c r="AJ412" s="351"/>
      <c r="AK412" s="352"/>
      <c r="AL412" s="351"/>
      <c r="AM412" s="351"/>
      <c r="AN412" s="351"/>
      <c r="AO412" s="351"/>
      <c r="AP412" s="351"/>
      <c r="AQ412" s="351"/>
      <c r="AR412" s="351"/>
      <c r="AS412" s="354"/>
      <c r="AT412" s="351"/>
      <c r="AU412" s="351"/>
      <c r="AV412" s="351"/>
      <c r="AW412" s="351"/>
      <c r="AX412" s="351"/>
      <c r="AY412" s="351"/>
      <c r="AZ412" s="351"/>
      <c r="BA412" s="351"/>
    </row>
    <row r="413" spans="1:53" s="349" customFormat="1">
      <c r="A413" s="351"/>
      <c r="B413" s="351"/>
      <c r="C413" s="351"/>
      <c r="D413" s="351"/>
      <c r="E413" s="351"/>
      <c r="F413" s="351"/>
      <c r="G413" s="351"/>
      <c r="H413" s="351"/>
      <c r="I413" s="351"/>
      <c r="J413" s="351"/>
      <c r="K413" s="351"/>
      <c r="L413" s="351"/>
      <c r="M413" s="351"/>
      <c r="N413" s="351"/>
      <c r="O413" s="351"/>
      <c r="P413" s="373"/>
      <c r="Q413" s="351"/>
      <c r="R413" s="351"/>
      <c r="S413" s="351"/>
      <c r="T413" s="351"/>
      <c r="U413" s="351"/>
      <c r="V413" s="351"/>
      <c r="W413" s="373"/>
      <c r="X413" s="351"/>
      <c r="Y413" s="351"/>
      <c r="Z413" s="351"/>
      <c r="AA413" s="351"/>
      <c r="AB413" s="353"/>
      <c r="AC413" s="351"/>
      <c r="AD413" s="351"/>
      <c r="AE413" s="351"/>
      <c r="AF413" s="351"/>
      <c r="AG413" s="351"/>
      <c r="AH413" s="351"/>
      <c r="AI413" s="351"/>
      <c r="AJ413" s="351"/>
      <c r="AK413" s="352"/>
      <c r="AL413" s="351"/>
      <c r="AM413" s="351"/>
      <c r="AN413" s="351"/>
      <c r="AO413" s="351"/>
      <c r="AP413" s="351"/>
      <c r="AQ413" s="351"/>
      <c r="AR413" s="351"/>
      <c r="AS413" s="354"/>
      <c r="AT413" s="351"/>
      <c r="AU413" s="351"/>
      <c r="AV413" s="351"/>
      <c r="AW413" s="351"/>
      <c r="AX413" s="351"/>
      <c r="AY413" s="351"/>
      <c r="AZ413" s="351"/>
      <c r="BA413" s="351"/>
    </row>
    <row r="414" spans="1:53" s="349" customFormat="1">
      <c r="A414" s="351"/>
      <c r="B414" s="351"/>
      <c r="C414" s="351"/>
      <c r="D414" s="351"/>
      <c r="E414" s="351"/>
      <c r="F414" s="351"/>
      <c r="G414" s="351"/>
      <c r="H414" s="351"/>
      <c r="I414" s="351"/>
      <c r="J414" s="351"/>
      <c r="K414" s="351"/>
      <c r="L414" s="351"/>
      <c r="M414" s="351"/>
      <c r="N414" s="351"/>
      <c r="O414" s="351"/>
      <c r="P414" s="373"/>
      <c r="Q414" s="351"/>
      <c r="R414" s="351"/>
      <c r="S414" s="351"/>
      <c r="T414" s="351"/>
      <c r="U414" s="351"/>
      <c r="V414" s="351"/>
      <c r="W414" s="373"/>
      <c r="X414" s="351"/>
      <c r="Y414" s="351"/>
      <c r="Z414" s="351"/>
      <c r="AA414" s="351"/>
      <c r="AB414" s="353"/>
      <c r="AC414" s="351"/>
      <c r="AD414" s="351"/>
      <c r="AE414" s="351"/>
      <c r="AF414" s="351"/>
      <c r="AG414" s="351"/>
      <c r="AH414" s="351"/>
      <c r="AI414" s="351"/>
      <c r="AJ414" s="351"/>
      <c r="AK414" s="352"/>
      <c r="AL414" s="351"/>
      <c r="AM414" s="351"/>
      <c r="AN414" s="351"/>
      <c r="AO414" s="351"/>
      <c r="AP414" s="351"/>
      <c r="AQ414" s="351"/>
      <c r="AR414" s="351"/>
      <c r="AS414" s="354"/>
      <c r="AT414" s="351"/>
      <c r="AU414" s="351"/>
      <c r="AV414" s="351"/>
      <c r="AW414" s="351"/>
      <c r="AX414" s="351"/>
      <c r="AY414" s="351"/>
      <c r="AZ414" s="351"/>
      <c r="BA414" s="351"/>
    </row>
    <row r="415" spans="1:53" s="349" customFormat="1">
      <c r="A415" s="351"/>
      <c r="B415" s="351"/>
      <c r="C415" s="351"/>
      <c r="D415" s="351"/>
      <c r="E415" s="351"/>
      <c r="F415" s="351"/>
      <c r="G415" s="351"/>
      <c r="H415" s="351"/>
      <c r="I415" s="351"/>
      <c r="J415" s="351"/>
      <c r="K415" s="351"/>
      <c r="L415" s="351"/>
      <c r="M415" s="351"/>
      <c r="N415" s="351"/>
      <c r="O415" s="351"/>
      <c r="P415" s="373"/>
      <c r="Q415" s="351"/>
      <c r="R415" s="351"/>
      <c r="S415" s="351"/>
      <c r="T415" s="351"/>
      <c r="U415" s="351"/>
      <c r="V415" s="351"/>
      <c r="W415" s="373"/>
      <c r="X415" s="351"/>
      <c r="Y415" s="351"/>
      <c r="Z415" s="351"/>
      <c r="AA415" s="351"/>
      <c r="AB415" s="353"/>
      <c r="AC415" s="351"/>
      <c r="AD415" s="351"/>
      <c r="AE415" s="351"/>
      <c r="AF415" s="351"/>
      <c r="AG415" s="351"/>
      <c r="AH415" s="351"/>
      <c r="AI415" s="351"/>
      <c r="AJ415" s="351"/>
      <c r="AK415" s="352"/>
      <c r="AL415" s="351"/>
      <c r="AM415" s="351"/>
      <c r="AN415" s="351"/>
      <c r="AO415" s="351"/>
      <c r="AP415" s="351"/>
      <c r="AQ415" s="351"/>
      <c r="AR415" s="351"/>
      <c r="AS415" s="354"/>
      <c r="AT415" s="351"/>
      <c r="AU415" s="351"/>
      <c r="AV415" s="351"/>
      <c r="AW415" s="351"/>
      <c r="AX415" s="351"/>
      <c r="AY415" s="351"/>
      <c r="AZ415" s="351"/>
      <c r="BA415" s="351"/>
    </row>
    <row r="416" spans="1:53" s="349" customFormat="1">
      <c r="A416" s="351"/>
      <c r="B416" s="351"/>
      <c r="C416" s="351"/>
      <c r="D416" s="351"/>
      <c r="E416" s="351"/>
      <c r="F416" s="351"/>
      <c r="G416" s="351"/>
      <c r="H416" s="351"/>
      <c r="I416" s="351"/>
      <c r="J416" s="351"/>
      <c r="K416" s="351"/>
      <c r="L416" s="351"/>
      <c r="M416" s="351"/>
      <c r="N416" s="351"/>
      <c r="O416" s="351"/>
      <c r="P416" s="373"/>
      <c r="Q416" s="351"/>
      <c r="R416" s="351"/>
      <c r="S416" s="351"/>
      <c r="T416" s="351"/>
      <c r="U416" s="351"/>
      <c r="V416" s="351"/>
      <c r="W416" s="373"/>
      <c r="X416" s="351"/>
      <c r="Y416" s="351"/>
      <c r="Z416" s="351"/>
      <c r="AA416" s="351"/>
      <c r="AB416" s="353"/>
      <c r="AC416" s="351"/>
      <c r="AD416" s="351"/>
      <c r="AE416" s="351"/>
      <c r="AF416" s="351"/>
      <c r="AG416" s="351"/>
      <c r="AH416" s="351"/>
      <c r="AI416" s="351"/>
      <c r="AJ416" s="351"/>
      <c r="AK416" s="352"/>
      <c r="AL416" s="351"/>
      <c r="AM416" s="351"/>
      <c r="AN416" s="351"/>
      <c r="AO416" s="351"/>
      <c r="AP416" s="351"/>
      <c r="AQ416" s="351"/>
      <c r="AR416" s="351"/>
      <c r="AS416" s="354"/>
      <c r="AT416" s="351"/>
      <c r="AU416" s="351"/>
      <c r="AV416" s="351"/>
      <c r="AW416" s="351"/>
      <c r="AX416" s="351"/>
      <c r="AY416" s="351"/>
      <c r="AZ416" s="351"/>
      <c r="BA416" s="351"/>
    </row>
    <row r="417" spans="1:53" s="349" customFormat="1">
      <c r="A417" s="351"/>
      <c r="B417" s="351"/>
      <c r="C417" s="351"/>
      <c r="D417" s="351"/>
      <c r="E417" s="351"/>
      <c r="F417" s="351"/>
      <c r="G417" s="351"/>
      <c r="H417" s="351"/>
      <c r="I417" s="351"/>
      <c r="J417" s="351"/>
      <c r="K417" s="351"/>
      <c r="L417" s="351"/>
      <c r="M417" s="351"/>
      <c r="N417" s="351"/>
      <c r="O417" s="351"/>
      <c r="P417" s="373"/>
      <c r="Q417" s="351"/>
      <c r="R417" s="351"/>
      <c r="S417" s="351"/>
      <c r="T417" s="351"/>
      <c r="U417" s="351"/>
      <c r="V417" s="351"/>
      <c r="W417" s="373"/>
      <c r="X417" s="351"/>
      <c r="Y417" s="351"/>
      <c r="Z417" s="351"/>
      <c r="AA417" s="351"/>
      <c r="AB417" s="353"/>
      <c r="AC417" s="351"/>
      <c r="AD417" s="351"/>
      <c r="AE417" s="351"/>
      <c r="AF417" s="351"/>
      <c r="AG417" s="351"/>
      <c r="AH417" s="351"/>
      <c r="AI417" s="351"/>
      <c r="AJ417" s="351"/>
      <c r="AK417" s="352"/>
      <c r="AL417" s="351"/>
      <c r="AM417" s="351"/>
      <c r="AN417" s="351"/>
      <c r="AO417" s="351"/>
      <c r="AP417" s="351"/>
      <c r="AQ417" s="351"/>
      <c r="AR417" s="351"/>
      <c r="AS417" s="354"/>
      <c r="AT417" s="351"/>
      <c r="AU417" s="351"/>
      <c r="AV417" s="351"/>
      <c r="AW417" s="351"/>
      <c r="AX417" s="351"/>
      <c r="AY417" s="351"/>
      <c r="AZ417" s="351"/>
      <c r="BA417" s="351"/>
    </row>
    <row r="418" spans="1:53" s="349" customFormat="1">
      <c r="A418" s="351"/>
      <c r="B418" s="351"/>
      <c r="C418" s="351"/>
      <c r="D418" s="351"/>
      <c r="E418" s="351"/>
      <c r="F418" s="351"/>
      <c r="G418" s="351"/>
      <c r="H418" s="351"/>
      <c r="I418" s="351"/>
      <c r="J418" s="351"/>
      <c r="K418" s="351"/>
      <c r="L418" s="351"/>
      <c r="M418" s="351"/>
      <c r="N418" s="351"/>
      <c r="O418" s="351"/>
      <c r="P418" s="373"/>
      <c r="Q418" s="351"/>
      <c r="R418" s="351"/>
      <c r="S418" s="351"/>
      <c r="T418" s="351"/>
      <c r="U418" s="351"/>
      <c r="V418" s="351"/>
      <c r="W418" s="373"/>
      <c r="X418" s="351"/>
      <c r="Y418" s="351"/>
      <c r="Z418" s="351"/>
      <c r="AA418" s="351"/>
      <c r="AB418" s="353"/>
      <c r="AC418" s="351"/>
      <c r="AD418" s="351"/>
      <c r="AE418" s="351"/>
      <c r="AF418" s="351"/>
      <c r="AG418" s="351"/>
      <c r="AH418" s="351"/>
      <c r="AI418" s="351"/>
      <c r="AJ418" s="351"/>
      <c r="AK418" s="352"/>
      <c r="AL418" s="351"/>
      <c r="AM418" s="351"/>
      <c r="AN418" s="351"/>
      <c r="AO418" s="351"/>
      <c r="AP418" s="351"/>
      <c r="AQ418" s="351"/>
      <c r="AR418" s="351"/>
      <c r="AS418" s="354"/>
      <c r="AT418" s="351"/>
      <c r="AU418" s="351"/>
      <c r="AV418" s="351"/>
      <c r="AW418" s="351"/>
      <c r="AX418" s="351"/>
      <c r="AY418" s="351"/>
      <c r="AZ418" s="351"/>
      <c r="BA418" s="351"/>
    </row>
    <row r="419" spans="1:53" s="349" customFormat="1">
      <c r="A419" s="351"/>
      <c r="B419" s="351"/>
      <c r="C419" s="351"/>
      <c r="D419" s="351"/>
      <c r="E419" s="351"/>
      <c r="F419" s="351"/>
      <c r="G419" s="351"/>
      <c r="H419" s="351"/>
      <c r="I419" s="351"/>
      <c r="J419" s="351"/>
      <c r="K419" s="351"/>
      <c r="L419" s="351"/>
      <c r="M419" s="351"/>
      <c r="N419" s="351"/>
      <c r="O419" s="351"/>
      <c r="P419" s="373"/>
      <c r="Q419" s="351"/>
      <c r="R419" s="351"/>
      <c r="S419" s="351"/>
      <c r="T419" s="351"/>
      <c r="U419" s="351"/>
      <c r="V419" s="351"/>
      <c r="W419" s="373"/>
      <c r="X419" s="351"/>
      <c r="Y419" s="351"/>
      <c r="Z419" s="351"/>
      <c r="AA419" s="351"/>
      <c r="AB419" s="353"/>
      <c r="AC419" s="351"/>
      <c r="AD419" s="351"/>
      <c r="AE419" s="351"/>
      <c r="AF419" s="351"/>
      <c r="AG419" s="351"/>
      <c r="AH419" s="351"/>
      <c r="AI419" s="351"/>
      <c r="AJ419" s="351"/>
      <c r="AK419" s="352"/>
      <c r="AL419" s="351"/>
      <c r="AM419" s="351"/>
      <c r="AN419" s="351"/>
      <c r="AO419" s="351"/>
      <c r="AP419" s="351"/>
      <c r="AQ419" s="351"/>
      <c r="AR419" s="351"/>
      <c r="AS419" s="354"/>
      <c r="AT419" s="351"/>
      <c r="AU419" s="351"/>
      <c r="AV419" s="351"/>
      <c r="AW419" s="351"/>
      <c r="AX419" s="351"/>
      <c r="AY419" s="351"/>
      <c r="AZ419" s="351"/>
      <c r="BA419" s="351"/>
    </row>
    <row r="420" spans="1:53" s="349" customFormat="1">
      <c r="A420" s="351"/>
      <c r="B420" s="351"/>
      <c r="C420" s="351"/>
      <c r="D420" s="351"/>
      <c r="E420" s="351"/>
      <c r="F420" s="351"/>
      <c r="G420" s="351"/>
      <c r="H420" s="351"/>
      <c r="I420" s="351"/>
      <c r="J420" s="351"/>
      <c r="K420" s="351"/>
      <c r="L420" s="351"/>
      <c r="M420" s="351"/>
      <c r="N420" s="351"/>
      <c r="O420" s="351"/>
      <c r="P420" s="373"/>
      <c r="Q420" s="351"/>
      <c r="R420" s="351"/>
      <c r="S420" s="351"/>
      <c r="T420" s="351"/>
      <c r="U420" s="351"/>
      <c r="V420" s="351"/>
      <c r="W420" s="373"/>
      <c r="X420" s="351"/>
      <c r="Y420" s="351"/>
      <c r="Z420" s="351"/>
      <c r="AA420" s="351"/>
      <c r="AB420" s="353"/>
      <c r="AC420" s="351"/>
      <c r="AD420" s="351"/>
      <c r="AE420" s="351"/>
      <c r="AF420" s="351"/>
      <c r="AG420" s="351"/>
      <c r="AH420" s="351"/>
      <c r="AI420" s="351"/>
      <c r="AJ420" s="351"/>
      <c r="AK420" s="352"/>
      <c r="AL420" s="351"/>
      <c r="AM420" s="351"/>
      <c r="AN420" s="351"/>
      <c r="AO420" s="351"/>
      <c r="AP420" s="351"/>
      <c r="AQ420" s="351"/>
      <c r="AR420" s="351"/>
      <c r="AS420" s="354"/>
      <c r="AT420" s="351"/>
      <c r="AU420" s="351"/>
      <c r="AV420" s="351"/>
      <c r="AW420" s="351"/>
      <c r="AX420" s="351"/>
      <c r="AY420" s="351"/>
      <c r="AZ420" s="351"/>
      <c r="BA420" s="351"/>
    </row>
    <row r="421" spans="1:53" s="349" customFormat="1">
      <c r="A421" s="351"/>
      <c r="B421" s="351"/>
      <c r="C421" s="351"/>
      <c r="D421" s="351"/>
      <c r="E421" s="351"/>
      <c r="F421" s="351"/>
      <c r="G421" s="351"/>
      <c r="H421" s="351"/>
      <c r="I421" s="351"/>
      <c r="J421" s="351"/>
      <c r="K421" s="351"/>
      <c r="L421" s="351"/>
      <c r="M421" s="351"/>
      <c r="N421" s="351"/>
      <c r="O421" s="351"/>
      <c r="P421" s="373"/>
      <c r="Q421" s="351"/>
      <c r="R421" s="351"/>
      <c r="S421" s="351"/>
      <c r="T421" s="351"/>
      <c r="U421" s="351"/>
      <c r="V421" s="351"/>
      <c r="W421" s="373"/>
      <c r="X421" s="351"/>
      <c r="Y421" s="351"/>
      <c r="Z421" s="351"/>
      <c r="AA421" s="351"/>
      <c r="AB421" s="353"/>
      <c r="AC421" s="351"/>
      <c r="AD421" s="351"/>
      <c r="AE421" s="351"/>
      <c r="AF421" s="351"/>
      <c r="AG421" s="351"/>
      <c r="AH421" s="351"/>
      <c r="AI421" s="351"/>
      <c r="AJ421" s="351"/>
      <c r="AK421" s="352"/>
      <c r="AL421" s="351"/>
      <c r="AM421" s="351"/>
      <c r="AN421" s="351"/>
      <c r="AO421" s="351"/>
      <c r="AP421" s="351"/>
      <c r="AQ421" s="351"/>
      <c r="AR421" s="351"/>
      <c r="AS421" s="354"/>
      <c r="AT421" s="351"/>
      <c r="AU421" s="351"/>
      <c r="AV421" s="351"/>
      <c r="AW421" s="351"/>
      <c r="AX421" s="351"/>
      <c r="AY421" s="351"/>
      <c r="AZ421" s="351"/>
      <c r="BA421" s="351"/>
    </row>
    <row r="422" spans="1:53" s="349" customFormat="1">
      <c r="A422" s="351"/>
      <c r="B422" s="351"/>
      <c r="C422" s="351"/>
      <c r="D422" s="351"/>
      <c r="E422" s="351"/>
      <c r="F422" s="351"/>
      <c r="G422" s="351"/>
      <c r="H422" s="351"/>
      <c r="I422" s="351"/>
      <c r="J422" s="351"/>
      <c r="K422" s="351"/>
      <c r="L422" s="351"/>
      <c r="M422" s="351"/>
      <c r="N422" s="351"/>
      <c r="O422" s="351"/>
      <c r="P422" s="373"/>
      <c r="Q422" s="351"/>
      <c r="R422" s="351"/>
      <c r="S422" s="351"/>
      <c r="T422" s="351"/>
      <c r="U422" s="351"/>
      <c r="V422" s="351"/>
      <c r="W422" s="373"/>
      <c r="X422" s="351"/>
      <c r="Y422" s="351"/>
      <c r="Z422" s="351"/>
      <c r="AA422" s="351"/>
      <c r="AB422" s="353"/>
      <c r="AC422" s="351"/>
      <c r="AD422" s="351"/>
      <c r="AE422" s="351"/>
      <c r="AF422" s="351"/>
      <c r="AG422" s="351"/>
      <c r="AH422" s="351"/>
      <c r="AI422" s="351"/>
      <c r="AJ422" s="351"/>
      <c r="AK422" s="352"/>
      <c r="AL422" s="351"/>
      <c r="AM422" s="351"/>
      <c r="AN422" s="351"/>
      <c r="AO422" s="351"/>
      <c r="AP422" s="351"/>
      <c r="AQ422" s="351"/>
      <c r="AR422" s="351"/>
      <c r="AS422" s="354"/>
      <c r="AT422" s="351"/>
      <c r="AU422" s="351"/>
      <c r="AV422" s="351"/>
      <c r="AW422" s="351"/>
      <c r="AX422" s="351"/>
      <c r="AY422" s="351"/>
      <c r="AZ422" s="351"/>
      <c r="BA422" s="351"/>
    </row>
    <row r="423" spans="1:53" s="349" customFormat="1">
      <c r="A423" s="351"/>
      <c r="B423" s="351"/>
      <c r="C423" s="351"/>
      <c r="D423" s="351"/>
      <c r="E423" s="351"/>
      <c r="F423" s="351"/>
      <c r="G423" s="351"/>
      <c r="H423" s="351"/>
      <c r="I423" s="351"/>
      <c r="J423" s="351"/>
      <c r="K423" s="351"/>
      <c r="L423" s="351"/>
      <c r="M423" s="351"/>
      <c r="N423" s="351"/>
      <c r="O423" s="351"/>
      <c r="P423" s="373"/>
      <c r="Q423" s="351"/>
      <c r="R423" s="351"/>
      <c r="S423" s="351"/>
      <c r="T423" s="351"/>
      <c r="U423" s="351"/>
      <c r="V423" s="351"/>
      <c r="W423" s="373"/>
      <c r="X423" s="351"/>
      <c r="Y423" s="351"/>
      <c r="Z423" s="351"/>
      <c r="AA423" s="351"/>
      <c r="AB423" s="353"/>
      <c r="AC423" s="351"/>
      <c r="AD423" s="351"/>
      <c r="AE423" s="351"/>
      <c r="AF423" s="351"/>
      <c r="AG423" s="351"/>
      <c r="AH423" s="351"/>
      <c r="AI423" s="351"/>
      <c r="AJ423" s="351"/>
      <c r="AK423" s="352"/>
      <c r="AL423" s="351"/>
      <c r="AM423" s="351"/>
      <c r="AN423" s="351"/>
      <c r="AO423" s="351"/>
      <c r="AP423" s="351"/>
      <c r="AQ423" s="351"/>
      <c r="AR423" s="351"/>
      <c r="AS423" s="354"/>
      <c r="AT423" s="351"/>
      <c r="AU423" s="351"/>
      <c r="AV423" s="351"/>
      <c r="AW423" s="351"/>
      <c r="AX423" s="351"/>
      <c r="AY423" s="351"/>
      <c r="AZ423" s="351"/>
      <c r="BA423" s="351"/>
    </row>
    <row r="424" spans="1:53" s="349" customFormat="1">
      <c r="A424" s="351"/>
      <c r="B424" s="351"/>
      <c r="C424" s="351"/>
      <c r="D424" s="351"/>
      <c r="E424" s="351"/>
      <c r="F424" s="351"/>
      <c r="G424" s="351"/>
      <c r="H424" s="351"/>
      <c r="I424" s="351"/>
      <c r="J424" s="351"/>
      <c r="K424" s="351"/>
      <c r="L424" s="351"/>
      <c r="M424" s="351"/>
      <c r="N424" s="351"/>
      <c r="O424" s="351"/>
      <c r="P424" s="373"/>
      <c r="Q424" s="351"/>
      <c r="R424" s="351"/>
      <c r="S424" s="351"/>
      <c r="T424" s="351"/>
      <c r="U424" s="351"/>
      <c r="V424" s="351"/>
      <c r="W424" s="373"/>
      <c r="X424" s="351"/>
      <c r="Y424" s="351"/>
      <c r="Z424" s="351"/>
      <c r="AA424" s="351"/>
      <c r="AB424" s="353"/>
      <c r="AC424" s="351"/>
      <c r="AD424" s="351"/>
      <c r="AE424" s="351"/>
      <c r="AF424" s="351"/>
      <c r="AG424" s="351"/>
      <c r="AH424" s="351"/>
      <c r="AI424" s="351"/>
      <c r="AJ424" s="351"/>
      <c r="AK424" s="352"/>
      <c r="AL424" s="351"/>
      <c r="AM424" s="351"/>
      <c r="AN424" s="351"/>
      <c r="AO424" s="351"/>
      <c r="AP424" s="351"/>
      <c r="AQ424" s="351"/>
      <c r="AR424" s="351"/>
      <c r="AS424" s="354"/>
      <c r="AT424" s="351"/>
      <c r="AU424" s="351"/>
      <c r="AV424" s="351"/>
      <c r="AW424" s="351"/>
      <c r="AX424" s="351"/>
      <c r="AY424" s="351"/>
      <c r="AZ424" s="351"/>
      <c r="BA424" s="351"/>
    </row>
    <row r="425" spans="1:53" s="349" customFormat="1">
      <c r="A425" s="351"/>
      <c r="B425" s="351"/>
      <c r="C425" s="351"/>
      <c r="D425" s="351"/>
      <c r="E425" s="351"/>
      <c r="F425" s="351"/>
      <c r="G425" s="351"/>
      <c r="H425" s="351"/>
      <c r="I425" s="351"/>
      <c r="J425" s="351"/>
      <c r="K425" s="351"/>
      <c r="L425" s="351"/>
      <c r="M425" s="351"/>
      <c r="N425" s="351"/>
      <c r="O425" s="351"/>
      <c r="P425" s="373"/>
      <c r="Q425" s="351"/>
      <c r="R425" s="351"/>
      <c r="S425" s="351"/>
      <c r="T425" s="351"/>
      <c r="U425" s="351"/>
      <c r="V425" s="351"/>
      <c r="W425" s="373"/>
      <c r="X425" s="351"/>
      <c r="Y425" s="351"/>
      <c r="Z425" s="351"/>
      <c r="AA425" s="351"/>
      <c r="AB425" s="353"/>
      <c r="AC425" s="351"/>
      <c r="AD425" s="351"/>
      <c r="AE425" s="351"/>
      <c r="AF425" s="351"/>
      <c r="AG425" s="351"/>
      <c r="AH425" s="351"/>
      <c r="AI425" s="351"/>
      <c r="AJ425" s="351"/>
      <c r="AK425" s="352"/>
      <c r="AL425" s="351"/>
      <c r="AM425" s="351"/>
      <c r="AN425" s="351"/>
      <c r="AO425" s="351"/>
      <c r="AP425" s="351"/>
      <c r="AQ425" s="351"/>
      <c r="AR425" s="351"/>
      <c r="AS425" s="354"/>
      <c r="AT425" s="351"/>
      <c r="AU425" s="351"/>
      <c r="AV425" s="351"/>
      <c r="AW425" s="351"/>
      <c r="AX425" s="351"/>
      <c r="AY425" s="351"/>
      <c r="AZ425" s="351"/>
      <c r="BA425" s="351"/>
    </row>
    <row r="426" spans="1:53" s="349" customFormat="1">
      <c r="A426" s="351"/>
      <c r="B426" s="351"/>
      <c r="C426" s="351"/>
      <c r="D426" s="351"/>
      <c r="E426" s="351"/>
      <c r="F426" s="351"/>
      <c r="G426" s="351"/>
      <c r="H426" s="351"/>
      <c r="I426" s="351"/>
      <c r="J426" s="351"/>
      <c r="K426" s="351"/>
      <c r="L426" s="351"/>
      <c r="M426" s="351"/>
      <c r="N426" s="351"/>
      <c r="O426" s="351"/>
      <c r="P426" s="373"/>
      <c r="Q426" s="351"/>
      <c r="R426" s="351"/>
      <c r="S426" s="351"/>
      <c r="T426" s="351"/>
      <c r="U426" s="351"/>
      <c r="V426" s="351"/>
      <c r="W426" s="373"/>
      <c r="X426" s="351"/>
      <c r="Y426" s="351"/>
      <c r="Z426" s="351"/>
      <c r="AA426" s="351"/>
      <c r="AB426" s="353"/>
      <c r="AC426" s="351"/>
      <c r="AD426" s="351"/>
      <c r="AE426" s="351"/>
      <c r="AF426" s="351"/>
      <c r="AG426" s="351"/>
      <c r="AH426" s="351"/>
      <c r="AI426" s="351"/>
      <c r="AJ426" s="351"/>
      <c r="AK426" s="352"/>
      <c r="AL426" s="351"/>
      <c r="AM426" s="351"/>
      <c r="AN426" s="351"/>
      <c r="AO426" s="351"/>
      <c r="AP426" s="351"/>
      <c r="AQ426" s="351"/>
      <c r="AR426" s="351"/>
      <c r="AS426" s="354"/>
      <c r="AT426" s="351"/>
      <c r="AU426" s="351"/>
      <c r="AV426" s="351"/>
      <c r="AW426" s="351"/>
      <c r="AX426" s="351"/>
      <c r="AY426" s="351"/>
      <c r="AZ426" s="351"/>
      <c r="BA426" s="351"/>
    </row>
    <row r="427" spans="1:53" s="349" customFormat="1">
      <c r="A427" s="351"/>
      <c r="B427" s="351"/>
      <c r="C427" s="351"/>
      <c r="D427" s="351"/>
      <c r="E427" s="351"/>
      <c r="F427" s="351"/>
      <c r="G427" s="351"/>
      <c r="H427" s="351"/>
      <c r="I427" s="351"/>
      <c r="J427" s="351"/>
      <c r="K427" s="351"/>
      <c r="L427" s="351"/>
      <c r="M427" s="351"/>
      <c r="N427" s="351"/>
      <c r="O427" s="351"/>
      <c r="P427" s="373"/>
      <c r="Q427" s="351"/>
      <c r="R427" s="351"/>
      <c r="S427" s="351"/>
      <c r="T427" s="351"/>
      <c r="U427" s="351"/>
      <c r="V427" s="351"/>
      <c r="W427" s="373"/>
      <c r="X427" s="351"/>
      <c r="Y427" s="351"/>
      <c r="Z427" s="351"/>
      <c r="AA427" s="351"/>
      <c r="AB427" s="353"/>
      <c r="AC427" s="351"/>
      <c r="AD427" s="351"/>
      <c r="AE427" s="351"/>
      <c r="AF427" s="351"/>
      <c r="AG427" s="351"/>
      <c r="AH427" s="351"/>
      <c r="AI427" s="351"/>
      <c r="AJ427" s="351"/>
      <c r="AK427" s="352"/>
      <c r="AL427" s="351"/>
      <c r="AM427" s="351"/>
      <c r="AN427" s="351"/>
      <c r="AO427" s="351"/>
      <c r="AP427" s="351"/>
      <c r="AQ427" s="351"/>
      <c r="AR427" s="351"/>
      <c r="AS427" s="354"/>
      <c r="AT427" s="351"/>
      <c r="AU427" s="351"/>
      <c r="AV427" s="351"/>
      <c r="AW427" s="351"/>
      <c r="AX427" s="351"/>
      <c r="AY427" s="351"/>
      <c r="AZ427" s="351"/>
      <c r="BA427" s="351"/>
    </row>
    <row r="428" spans="1:53" s="349" customFormat="1">
      <c r="A428" s="351"/>
      <c r="B428" s="351"/>
      <c r="C428" s="351"/>
      <c r="D428" s="351"/>
      <c r="E428" s="351"/>
      <c r="F428" s="351"/>
      <c r="G428" s="351"/>
      <c r="H428" s="351"/>
      <c r="I428" s="351"/>
      <c r="J428" s="351"/>
      <c r="K428" s="351"/>
      <c r="L428" s="351"/>
      <c r="M428" s="351"/>
      <c r="N428" s="351"/>
      <c r="O428" s="351"/>
      <c r="P428" s="373"/>
      <c r="Q428" s="351"/>
      <c r="R428" s="351"/>
      <c r="S428" s="351"/>
      <c r="T428" s="351"/>
      <c r="U428" s="351"/>
      <c r="V428" s="351"/>
      <c r="W428" s="373"/>
      <c r="X428" s="351"/>
      <c r="Y428" s="351"/>
      <c r="Z428" s="351"/>
      <c r="AA428" s="351"/>
      <c r="AB428" s="353"/>
      <c r="AC428" s="351"/>
      <c r="AD428" s="351"/>
      <c r="AE428" s="351"/>
      <c r="AF428" s="351"/>
      <c r="AG428" s="351"/>
      <c r="AH428" s="351"/>
      <c r="AI428" s="351"/>
      <c r="AJ428" s="351"/>
      <c r="AK428" s="352"/>
      <c r="AL428" s="351"/>
      <c r="AM428" s="351"/>
      <c r="AN428" s="351"/>
      <c r="AO428" s="351"/>
      <c r="AP428" s="351"/>
      <c r="AQ428" s="351"/>
      <c r="AR428" s="351"/>
      <c r="AS428" s="354"/>
      <c r="AT428" s="351"/>
      <c r="AU428" s="351"/>
      <c r="AV428" s="351"/>
      <c r="AW428" s="351"/>
      <c r="AX428" s="351"/>
      <c r="AY428" s="351"/>
      <c r="AZ428" s="351"/>
      <c r="BA428" s="351"/>
    </row>
    <row r="429" spans="1:53" s="349" customFormat="1">
      <c r="A429" s="351"/>
      <c r="B429" s="351"/>
      <c r="C429" s="351"/>
      <c r="D429" s="351"/>
      <c r="E429" s="351"/>
      <c r="F429" s="351"/>
      <c r="G429" s="351"/>
      <c r="H429" s="351"/>
      <c r="I429" s="351"/>
      <c r="J429" s="351"/>
      <c r="K429" s="351"/>
      <c r="L429" s="351"/>
      <c r="M429" s="351"/>
      <c r="N429" s="351"/>
      <c r="O429" s="351"/>
      <c r="P429" s="373"/>
      <c r="Q429" s="351"/>
      <c r="R429" s="351"/>
      <c r="S429" s="351"/>
      <c r="T429" s="351"/>
      <c r="U429" s="351"/>
      <c r="V429" s="351"/>
      <c r="W429" s="373"/>
      <c r="X429" s="351"/>
      <c r="Y429" s="351"/>
      <c r="Z429" s="351"/>
      <c r="AA429" s="351"/>
      <c r="AB429" s="353"/>
      <c r="AC429" s="351"/>
      <c r="AD429" s="351"/>
      <c r="AE429" s="351"/>
      <c r="AF429" s="351"/>
      <c r="AG429" s="351"/>
      <c r="AH429" s="351"/>
      <c r="AI429" s="351"/>
      <c r="AJ429" s="351"/>
      <c r="AK429" s="352"/>
      <c r="AL429" s="351"/>
      <c r="AM429" s="351"/>
      <c r="AN429" s="351"/>
      <c r="AO429" s="351"/>
      <c r="AP429" s="351"/>
      <c r="AQ429" s="351"/>
      <c r="AR429" s="351"/>
      <c r="AS429" s="354"/>
      <c r="AT429" s="351"/>
      <c r="AU429" s="351"/>
      <c r="AV429" s="351"/>
      <c r="AW429" s="351"/>
      <c r="AX429" s="351"/>
      <c r="AY429" s="351"/>
      <c r="AZ429" s="351"/>
      <c r="BA429" s="351"/>
    </row>
    <row r="430" spans="1:53" s="349" customFormat="1">
      <c r="A430" s="351"/>
      <c r="B430" s="351"/>
      <c r="C430" s="351"/>
      <c r="D430" s="351"/>
      <c r="E430" s="351"/>
      <c r="F430" s="351"/>
      <c r="G430" s="351"/>
      <c r="H430" s="351"/>
      <c r="I430" s="351"/>
      <c r="J430" s="351"/>
      <c r="K430" s="351"/>
      <c r="L430" s="351"/>
      <c r="M430" s="351"/>
      <c r="N430" s="351"/>
      <c r="O430" s="351"/>
      <c r="P430" s="373"/>
      <c r="Q430" s="351"/>
      <c r="R430" s="351"/>
      <c r="S430" s="351"/>
      <c r="T430" s="351"/>
      <c r="U430" s="351"/>
      <c r="V430" s="351"/>
      <c r="W430" s="373"/>
      <c r="X430" s="351"/>
      <c r="Y430" s="351"/>
      <c r="Z430" s="351"/>
      <c r="AA430" s="351"/>
      <c r="AB430" s="353"/>
      <c r="AC430" s="351"/>
      <c r="AD430" s="351"/>
      <c r="AE430" s="351"/>
      <c r="AF430" s="351"/>
      <c r="AG430" s="351"/>
      <c r="AH430" s="351"/>
      <c r="AI430" s="351"/>
      <c r="AJ430" s="351"/>
      <c r="AK430" s="352"/>
      <c r="AL430" s="351"/>
      <c r="AM430" s="351"/>
      <c r="AN430" s="351"/>
      <c r="AO430" s="351"/>
      <c r="AP430" s="351"/>
      <c r="AQ430" s="351"/>
      <c r="AR430" s="351"/>
      <c r="AS430" s="354"/>
      <c r="AT430" s="351"/>
      <c r="AU430" s="351"/>
      <c r="AV430" s="351"/>
      <c r="AW430" s="351"/>
      <c r="AX430" s="351"/>
      <c r="AY430" s="351"/>
      <c r="AZ430" s="351"/>
      <c r="BA430" s="351"/>
    </row>
    <row r="431" spans="1:53" s="349" customFormat="1">
      <c r="A431" s="351"/>
      <c r="B431" s="351"/>
      <c r="C431" s="351"/>
      <c r="D431" s="351"/>
      <c r="E431" s="351"/>
      <c r="F431" s="351"/>
      <c r="G431" s="351"/>
      <c r="H431" s="351"/>
      <c r="I431" s="351"/>
      <c r="J431" s="351"/>
      <c r="K431" s="351"/>
      <c r="L431" s="351"/>
      <c r="M431" s="351"/>
      <c r="N431" s="351"/>
      <c r="O431" s="351"/>
      <c r="P431" s="373"/>
      <c r="Q431" s="351"/>
      <c r="R431" s="351"/>
      <c r="S431" s="351"/>
      <c r="T431" s="351"/>
      <c r="U431" s="351"/>
      <c r="V431" s="351"/>
      <c r="W431" s="373"/>
      <c r="X431" s="351"/>
      <c r="Y431" s="351"/>
      <c r="Z431" s="351"/>
      <c r="AA431" s="351"/>
      <c r="AB431" s="353"/>
      <c r="AC431" s="351"/>
      <c r="AD431" s="351"/>
      <c r="AE431" s="351"/>
      <c r="AF431" s="351"/>
      <c r="AG431" s="351"/>
      <c r="AH431" s="351"/>
      <c r="AI431" s="351"/>
      <c r="AJ431" s="351"/>
      <c r="AK431" s="352"/>
      <c r="AL431" s="351"/>
      <c r="AM431" s="351"/>
      <c r="AN431" s="351"/>
      <c r="AO431" s="351"/>
      <c r="AP431" s="351"/>
      <c r="AQ431" s="351"/>
      <c r="AR431" s="351"/>
      <c r="AS431" s="354"/>
      <c r="AT431" s="351"/>
      <c r="AU431" s="351"/>
      <c r="AV431" s="351"/>
      <c r="AW431" s="351"/>
      <c r="AX431" s="351"/>
      <c r="AY431" s="351"/>
      <c r="AZ431" s="351"/>
      <c r="BA431" s="351"/>
    </row>
    <row r="432" spans="1:53" s="349" customFormat="1">
      <c r="A432" s="351"/>
      <c r="B432" s="351"/>
      <c r="C432" s="351"/>
      <c r="D432" s="351"/>
      <c r="E432" s="351"/>
      <c r="F432" s="351"/>
      <c r="G432" s="351"/>
      <c r="H432" s="351"/>
      <c r="I432" s="351"/>
      <c r="J432" s="351"/>
      <c r="K432" s="351"/>
      <c r="L432" s="351"/>
      <c r="M432" s="351"/>
      <c r="N432" s="351"/>
      <c r="O432" s="351"/>
      <c r="P432" s="373"/>
      <c r="Q432" s="351"/>
      <c r="R432" s="351"/>
      <c r="S432" s="351"/>
      <c r="T432" s="351"/>
      <c r="U432" s="351"/>
      <c r="V432" s="351"/>
      <c r="W432" s="373"/>
      <c r="X432" s="351"/>
      <c r="Y432" s="351"/>
      <c r="Z432" s="351"/>
      <c r="AA432" s="351"/>
      <c r="AB432" s="353"/>
      <c r="AC432" s="351"/>
      <c r="AD432" s="351"/>
      <c r="AE432" s="351"/>
      <c r="AF432" s="351"/>
      <c r="AG432" s="351"/>
      <c r="AH432" s="351"/>
      <c r="AI432" s="351"/>
      <c r="AJ432" s="351"/>
      <c r="AK432" s="352"/>
      <c r="AL432" s="351"/>
      <c r="AM432" s="351"/>
      <c r="AN432" s="351"/>
      <c r="AO432" s="351"/>
      <c r="AP432" s="351"/>
      <c r="AQ432" s="351"/>
      <c r="AR432" s="351"/>
      <c r="AS432" s="354"/>
      <c r="AT432" s="351"/>
      <c r="AU432" s="351"/>
      <c r="AV432" s="351"/>
      <c r="AW432" s="351"/>
      <c r="AX432" s="351"/>
      <c r="AY432" s="351"/>
      <c r="AZ432" s="351"/>
      <c r="BA432" s="351"/>
    </row>
    <row r="433" spans="1:53" s="349" customFormat="1">
      <c r="A433" s="351"/>
      <c r="B433" s="351"/>
      <c r="C433" s="351"/>
      <c r="D433" s="351"/>
      <c r="E433" s="351"/>
      <c r="F433" s="351"/>
      <c r="G433" s="351"/>
      <c r="H433" s="351"/>
      <c r="I433" s="351"/>
      <c r="J433" s="351"/>
      <c r="K433" s="351"/>
      <c r="L433" s="351"/>
      <c r="M433" s="351"/>
      <c r="N433" s="351"/>
      <c r="O433" s="351"/>
      <c r="P433" s="373"/>
      <c r="Q433" s="351"/>
      <c r="R433" s="351"/>
      <c r="S433" s="351"/>
      <c r="T433" s="351"/>
      <c r="U433" s="351"/>
      <c r="V433" s="351"/>
      <c r="W433" s="373"/>
      <c r="X433" s="351"/>
      <c r="Y433" s="351"/>
      <c r="Z433" s="351"/>
      <c r="AA433" s="351"/>
      <c r="AB433" s="353"/>
      <c r="AC433" s="351"/>
      <c r="AD433" s="351"/>
      <c r="AE433" s="351"/>
      <c r="AF433" s="351"/>
      <c r="AG433" s="351"/>
      <c r="AH433" s="351"/>
      <c r="AI433" s="351"/>
      <c r="AJ433" s="351"/>
      <c r="AK433" s="352"/>
      <c r="AL433" s="351"/>
      <c r="AM433" s="351"/>
      <c r="AN433" s="351"/>
      <c r="AO433" s="351"/>
      <c r="AP433" s="351"/>
      <c r="AQ433" s="351"/>
      <c r="AR433" s="351"/>
      <c r="AS433" s="354"/>
      <c r="AT433" s="351"/>
      <c r="AU433" s="351"/>
      <c r="AV433" s="351"/>
      <c r="AW433" s="351"/>
      <c r="AX433" s="351"/>
      <c r="AY433" s="351"/>
      <c r="AZ433" s="351"/>
      <c r="BA433" s="351"/>
    </row>
    <row r="434" spans="1:53" s="349" customFormat="1">
      <c r="A434" s="351"/>
      <c r="B434" s="351"/>
      <c r="C434" s="351"/>
      <c r="D434" s="351"/>
      <c r="E434" s="351"/>
      <c r="F434" s="351"/>
      <c r="G434" s="351"/>
      <c r="H434" s="351"/>
      <c r="I434" s="351"/>
      <c r="J434" s="351"/>
      <c r="K434" s="351"/>
      <c r="L434" s="351"/>
      <c r="M434" s="351"/>
      <c r="N434" s="351"/>
      <c r="O434" s="351"/>
      <c r="P434" s="373"/>
      <c r="Q434" s="351"/>
      <c r="R434" s="351"/>
      <c r="S434" s="351"/>
      <c r="T434" s="351"/>
      <c r="U434" s="351"/>
      <c r="V434" s="351"/>
      <c r="W434" s="373"/>
      <c r="X434" s="351"/>
      <c r="Y434" s="351"/>
      <c r="Z434" s="351"/>
      <c r="AA434" s="351"/>
      <c r="AB434" s="353"/>
      <c r="AC434" s="351"/>
      <c r="AD434" s="351"/>
      <c r="AE434" s="351"/>
      <c r="AF434" s="351"/>
      <c r="AG434" s="351"/>
      <c r="AH434" s="351"/>
      <c r="AI434" s="351"/>
      <c r="AJ434" s="351"/>
      <c r="AK434" s="352"/>
      <c r="AL434" s="351"/>
      <c r="AM434" s="351"/>
      <c r="AN434" s="351"/>
      <c r="AO434" s="351"/>
      <c r="AP434" s="351"/>
      <c r="AQ434" s="351"/>
      <c r="AR434" s="351"/>
      <c r="AS434" s="354"/>
      <c r="AT434" s="351"/>
      <c r="AU434" s="351"/>
      <c r="AV434" s="351"/>
      <c r="AW434" s="351"/>
      <c r="AX434" s="351"/>
      <c r="AY434" s="351"/>
      <c r="AZ434" s="351"/>
      <c r="BA434" s="351"/>
    </row>
    <row r="435" spans="1:53" s="349" customFormat="1">
      <c r="A435" s="351"/>
      <c r="B435" s="351"/>
      <c r="C435" s="351"/>
      <c r="D435" s="351"/>
      <c r="E435" s="351"/>
      <c r="F435" s="351"/>
      <c r="G435" s="351"/>
      <c r="H435" s="351"/>
      <c r="I435" s="351"/>
      <c r="J435" s="351"/>
      <c r="K435" s="351"/>
      <c r="L435" s="351"/>
      <c r="M435" s="351"/>
      <c r="N435" s="351"/>
      <c r="O435" s="351"/>
      <c r="P435" s="373"/>
      <c r="Q435" s="351"/>
      <c r="R435" s="351"/>
      <c r="S435" s="351"/>
      <c r="T435" s="351"/>
      <c r="U435" s="351"/>
      <c r="V435" s="351"/>
      <c r="W435" s="373"/>
      <c r="X435" s="351"/>
      <c r="Y435" s="351"/>
      <c r="Z435" s="351"/>
      <c r="AA435" s="351"/>
      <c r="AB435" s="353"/>
      <c r="AC435" s="351"/>
      <c r="AD435" s="351"/>
      <c r="AE435" s="351"/>
      <c r="AF435" s="351"/>
      <c r="AG435" s="351"/>
      <c r="AH435" s="351"/>
      <c r="AI435" s="351"/>
      <c r="AJ435" s="351"/>
      <c r="AK435" s="352"/>
      <c r="AL435" s="351"/>
      <c r="AM435" s="351"/>
      <c r="AN435" s="351"/>
      <c r="AO435" s="351"/>
      <c r="AP435" s="351"/>
      <c r="AQ435" s="351"/>
      <c r="AR435" s="351"/>
      <c r="AS435" s="354"/>
      <c r="AT435" s="351"/>
      <c r="AU435" s="351"/>
      <c r="AV435" s="351"/>
      <c r="AW435" s="351"/>
      <c r="AX435" s="351"/>
      <c r="AY435" s="351"/>
      <c r="AZ435" s="351"/>
      <c r="BA435" s="351"/>
    </row>
    <row r="436" spans="1:53" s="349" customFormat="1">
      <c r="A436" s="351"/>
      <c r="B436" s="351"/>
      <c r="C436" s="351"/>
      <c r="D436" s="351"/>
      <c r="E436" s="351"/>
      <c r="F436" s="351"/>
      <c r="G436" s="351"/>
      <c r="H436" s="351"/>
      <c r="I436" s="351"/>
      <c r="J436" s="351"/>
      <c r="K436" s="351"/>
      <c r="L436" s="351"/>
      <c r="M436" s="351"/>
      <c r="N436" s="351"/>
      <c r="O436" s="351"/>
      <c r="P436" s="373"/>
      <c r="Q436" s="351"/>
      <c r="R436" s="351"/>
      <c r="S436" s="351"/>
      <c r="T436" s="351"/>
      <c r="U436" s="351"/>
      <c r="V436" s="351"/>
      <c r="W436" s="373"/>
      <c r="X436" s="351"/>
      <c r="Y436" s="351"/>
      <c r="Z436" s="351"/>
      <c r="AA436" s="351"/>
      <c r="AB436" s="353"/>
      <c r="AC436" s="351"/>
      <c r="AD436" s="351"/>
      <c r="AE436" s="351"/>
      <c r="AF436" s="351"/>
      <c r="AG436" s="351"/>
      <c r="AH436" s="351"/>
      <c r="AI436" s="351"/>
      <c r="AJ436" s="351"/>
      <c r="AK436" s="352"/>
      <c r="AL436" s="351"/>
      <c r="AM436" s="351"/>
      <c r="AN436" s="351"/>
      <c r="AO436" s="351"/>
      <c r="AP436" s="351"/>
      <c r="AQ436" s="351"/>
      <c r="AR436" s="351"/>
      <c r="AS436" s="354"/>
      <c r="AT436" s="351"/>
      <c r="AU436" s="351"/>
      <c r="AV436" s="351"/>
      <c r="AW436" s="351"/>
      <c r="AX436" s="351"/>
      <c r="AY436" s="351"/>
      <c r="AZ436" s="351"/>
      <c r="BA436" s="351"/>
    </row>
    <row r="437" spans="1:53" s="349" customFormat="1">
      <c r="A437" s="351"/>
      <c r="B437" s="351"/>
      <c r="C437" s="351"/>
      <c r="D437" s="351"/>
      <c r="E437" s="351"/>
      <c r="F437" s="351"/>
      <c r="G437" s="351"/>
      <c r="H437" s="351"/>
      <c r="I437" s="351"/>
      <c r="J437" s="351"/>
      <c r="K437" s="351"/>
      <c r="L437" s="351"/>
      <c r="M437" s="351"/>
      <c r="N437" s="351"/>
      <c r="O437" s="351"/>
      <c r="P437" s="373"/>
      <c r="Q437" s="351"/>
      <c r="R437" s="351"/>
      <c r="S437" s="351"/>
      <c r="T437" s="351"/>
      <c r="U437" s="351"/>
      <c r="V437" s="351"/>
      <c r="W437" s="373"/>
      <c r="X437" s="351"/>
      <c r="Y437" s="351"/>
      <c r="Z437" s="351"/>
      <c r="AA437" s="351"/>
      <c r="AB437" s="353"/>
      <c r="AC437" s="351"/>
      <c r="AD437" s="351"/>
      <c r="AE437" s="351"/>
      <c r="AF437" s="351"/>
      <c r="AG437" s="351"/>
      <c r="AH437" s="351"/>
      <c r="AI437" s="351"/>
      <c r="AJ437" s="351"/>
      <c r="AK437" s="352"/>
      <c r="AL437" s="351"/>
      <c r="AM437" s="351"/>
      <c r="AN437" s="351"/>
      <c r="AO437" s="351"/>
      <c r="AP437" s="351"/>
      <c r="AQ437" s="351"/>
      <c r="AR437" s="351"/>
      <c r="AS437" s="354"/>
      <c r="AT437" s="351"/>
      <c r="AU437" s="351"/>
      <c r="AV437" s="351"/>
      <c r="AW437" s="351"/>
      <c r="AX437" s="351"/>
      <c r="AY437" s="351"/>
      <c r="AZ437" s="351"/>
      <c r="BA437" s="351"/>
    </row>
    <row r="438" spans="1:53" s="349" customFormat="1">
      <c r="A438" s="351"/>
      <c r="B438" s="351"/>
      <c r="C438" s="351"/>
      <c r="D438" s="351"/>
      <c r="E438" s="351"/>
      <c r="F438" s="351"/>
      <c r="G438" s="351"/>
      <c r="H438" s="351"/>
      <c r="I438" s="351"/>
      <c r="J438" s="351"/>
      <c r="K438" s="351"/>
      <c r="L438" s="351"/>
      <c r="M438" s="351"/>
      <c r="N438" s="351"/>
      <c r="O438" s="351"/>
      <c r="P438" s="373"/>
      <c r="Q438" s="351"/>
      <c r="R438" s="351"/>
      <c r="S438" s="351"/>
      <c r="T438" s="351"/>
      <c r="U438" s="351"/>
      <c r="V438" s="351"/>
      <c r="W438" s="373"/>
      <c r="X438" s="351"/>
      <c r="Y438" s="351"/>
      <c r="Z438" s="351"/>
      <c r="AA438" s="351"/>
      <c r="AB438" s="353"/>
      <c r="AC438" s="351"/>
      <c r="AD438" s="351"/>
      <c r="AE438" s="351"/>
      <c r="AF438" s="351"/>
      <c r="AG438" s="351"/>
      <c r="AH438" s="351"/>
      <c r="AI438" s="351"/>
      <c r="AJ438" s="351"/>
      <c r="AK438" s="352"/>
      <c r="AL438" s="351"/>
      <c r="AM438" s="351"/>
      <c r="AN438" s="351"/>
      <c r="AO438" s="351"/>
      <c r="AP438" s="351"/>
      <c r="AQ438" s="351"/>
      <c r="AR438" s="351"/>
      <c r="AS438" s="354"/>
      <c r="AT438" s="351"/>
      <c r="AU438" s="351"/>
      <c r="AV438" s="351"/>
      <c r="AW438" s="351"/>
      <c r="AX438" s="351"/>
      <c r="AY438" s="351"/>
      <c r="AZ438" s="351"/>
      <c r="BA438" s="351"/>
    </row>
    <row r="439" spans="1:53" s="349" customFormat="1">
      <c r="A439" s="351"/>
      <c r="B439" s="351"/>
      <c r="C439" s="351"/>
      <c r="D439" s="351"/>
      <c r="E439" s="351"/>
      <c r="F439" s="351"/>
      <c r="G439" s="351"/>
      <c r="H439" s="351"/>
      <c r="I439" s="351"/>
      <c r="J439" s="351"/>
      <c r="K439" s="351"/>
      <c r="L439" s="351"/>
      <c r="M439" s="351"/>
      <c r="N439" s="351"/>
      <c r="O439" s="351"/>
      <c r="P439" s="373"/>
      <c r="Q439" s="351"/>
      <c r="R439" s="351"/>
      <c r="S439" s="351"/>
      <c r="T439" s="351"/>
      <c r="U439" s="351"/>
      <c r="V439" s="351"/>
      <c r="W439" s="373"/>
      <c r="X439" s="351"/>
      <c r="Y439" s="351"/>
      <c r="Z439" s="351"/>
      <c r="AA439" s="351"/>
      <c r="AB439" s="353"/>
      <c r="AC439" s="351"/>
      <c r="AD439" s="351"/>
      <c r="AE439" s="351"/>
      <c r="AF439" s="351"/>
      <c r="AG439" s="351"/>
      <c r="AH439" s="351"/>
      <c r="AI439" s="351"/>
      <c r="AJ439" s="351"/>
      <c r="AK439" s="352"/>
      <c r="AL439" s="351"/>
      <c r="AM439" s="351"/>
      <c r="AN439" s="351"/>
      <c r="AO439" s="351"/>
      <c r="AP439" s="351"/>
      <c r="AQ439" s="351"/>
      <c r="AR439" s="351"/>
      <c r="AS439" s="354"/>
      <c r="AT439" s="351"/>
      <c r="AU439" s="351"/>
      <c r="AV439" s="351"/>
      <c r="AW439" s="351"/>
      <c r="AX439" s="351"/>
      <c r="AY439" s="351"/>
      <c r="AZ439" s="351"/>
      <c r="BA439" s="351"/>
    </row>
    <row r="440" spans="1:53" s="349" customFormat="1">
      <c r="A440" s="351"/>
      <c r="B440" s="351"/>
      <c r="C440" s="351"/>
      <c r="D440" s="351"/>
      <c r="E440" s="351"/>
      <c r="F440" s="351"/>
      <c r="G440" s="351"/>
      <c r="H440" s="351"/>
      <c r="I440" s="351"/>
      <c r="J440" s="351"/>
      <c r="K440" s="351"/>
      <c r="L440" s="351"/>
      <c r="M440" s="351"/>
      <c r="N440" s="351"/>
      <c r="O440" s="351"/>
      <c r="P440" s="373"/>
      <c r="Q440" s="351"/>
      <c r="R440" s="351"/>
      <c r="S440" s="351"/>
      <c r="T440" s="351"/>
      <c r="U440" s="351"/>
      <c r="V440" s="351"/>
      <c r="W440" s="373"/>
      <c r="X440" s="351"/>
      <c r="Y440" s="351"/>
      <c r="Z440" s="351"/>
      <c r="AA440" s="351"/>
      <c r="AB440" s="353"/>
      <c r="AC440" s="351"/>
      <c r="AD440" s="351"/>
      <c r="AE440" s="351"/>
      <c r="AF440" s="351"/>
      <c r="AG440" s="351"/>
      <c r="AH440" s="351"/>
      <c r="AI440" s="351"/>
      <c r="AJ440" s="351"/>
      <c r="AK440" s="352"/>
      <c r="AL440" s="351"/>
      <c r="AM440" s="351"/>
      <c r="AN440" s="351"/>
      <c r="AO440" s="351"/>
      <c r="AP440" s="351"/>
      <c r="AQ440" s="351"/>
      <c r="AR440" s="351"/>
      <c r="AS440" s="354"/>
      <c r="AT440" s="351"/>
      <c r="AU440" s="351"/>
      <c r="AV440" s="351"/>
      <c r="AW440" s="351"/>
      <c r="AX440" s="351"/>
      <c r="AY440" s="351"/>
      <c r="AZ440" s="351"/>
      <c r="BA440" s="351"/>
    </row>
    <row r="441" spans="1:53" s="349" customFormat="1">
      <c r="A441" s="351"/>
      <c r="B441" s="351"/>
      <c r="C441" s="351"/>
      <c r="D441" s="351"/>
      <c r="E441" s="351"/>
      <c r="F441" s="351"/>
      <c r="G441" s="351"/>
      <c r="H441" s="351"/>
      <c r="I441" s="351"/>
      <c r="J441" s="351"/>
      <c r="K441" s="351"/>
      <c r="L441" s="351"/>
      <c r="M441" s="351"/>
      <c r="N441" s="351"/>
      <c r="O441" s="351"/>
      <c r="P441" s="373"/>
      <c r="Q441" s="351"/>
      <c r="R441" s="351"/>
      <c r="S441" s="351"/>
      <c r="T441" s="351"/>
      <c r="U441" s="351"/>
      <c r="V441" s="351"/>
      <c r="W441" s="373"/>
      <c r="X441" s="351"/>
      <c r="Y441" s="351"/>
      <c r="Z441" s="351"/>
      <c r="AA441" s="351"/>
      <c r="AB441" s="353"/>
      <c r="AC441" s="351"/>
      <c r="AD441" s="351"/>
      <c r="AE441" s="351"/>
      <c r="AF441" s="351"/>
      <c r="AG441" s="351"/>
      <c r="AH441" s="351"/>
      <c r="AI441" s="351"/>
      <c r="AJ441" s="351"/>
      <c r="AK441" s="352"/>
      <c r="AL441" s="351"/>
      <c r="AM441" s="351"/>
      <c r="AN441" s="351"/>
      <c r="AO441" s="351"/>
      <c r="AP441" s="351"/>
      <c r="AQ441" s="351"/>
      <c r="AR441" s="351"/>
      <c r="AS441" s="354"/>
      <c r="AT441" s="351"/>
      <c r="AU441" s="351"/>
      <c r="AV441" s="351"/>
      <c r="AW441" s="351"/>
      <c r="AX441" s="351"/>
      <c r="AY441" s="351"/>
      <c r="AZ441" s="351"/>
      <c r="BA441" s="351"/>
    </row>
    <row r="442" spans="1:53" s="349" customFormat="1">
      <c r="A442" s="351"/>
      <c r="B442" s="351"/>
      <c r="C442" s="351"/>
      <c r="D442" s="351"/>
      <c r="E442" s="351"/>
      <c r="F442" s="351"/>
      <c r="G442" s="351"/>
      <c r="H442" s="351"/>
      <c r="I442" s="351"/>
      <c r="J442" s="351"/>
      <c r="K442" s="351"/>
      <c r="L442" s="351"/>
      <c r="M442" s="351"/>
      <c r="N442" s="351"/>
      <c r="O442" s="351"/>
      <c r="P442" s="373"/>
      <c r="Q442" s="351"/>
      <c r="R442" s="351"/>
      <c r="S442" s="351"/>
      <c r="T442" s="351"/>
      <c r="U442" s="351"/>
      <c r="V442" s="351"/>
      <c r="W442" s="373"/>
      <c r="X442" s="351"/>
      <c r="Y442" s="351"/>
      <c r="Z442" s="351"/>
      <c r="AA442" s="351"/>
      <c r="AB442" s="353"/>
      <c r="AC442" s="351"/>
      <c r="AD442" s="351"/>
      <c r="AE442" s="351"/>
      <c r="AF442" s="351"/>
      <c r="AG442" s="351"/>
      <c r="AH442" s="351"/>
      <c r="AI442" s="351"/>
      <c r="AJ442" s="351"/>
      <c r="AK442" s="352"/>
      <c r="AL442" s="351"/>
      <c r="AM442" s="351"/>
      <c r="AN442" s="351"/>
      <c r="AO442" s="351"/>
      <c r="AP442" s="351"/>
      <c r="AQ442" s="351"/>
      <c r="AR442" s="351"/>
      <c r="AS442" s="354"/>
      <c r="AT442" s="351"/>
      <c r="AU442" s="351"/>
      <c r="AV442" s="351"/>
      <c r="AW442" s="351"/>
      <c r="AX442" s="351"/>
      <c r="AY442" s="351"/>
      <c r="AZ442" s="351"/>
      <c r="BA442" s="351"/>
    </row>
    <row r="443" spans="1:53" s="349" customFormat="1">
      <c r="A443" s="351"/>
      <c r="B443" s="351"/>
      <c r="C443" s="351"/>
      <c r="D443" s="351"/>
      <c r="E443" s="351"/>
      <c r="F443" s="351"/>
      <c r="G443" s="351"/>
      <c r="H443" s="351"/>
      <c r="I443" s="351"/>
      <c r="J443" s="351"/>
      <c r="K443" s="351"/>
      <c r="L443" s="351"/>
      <c r="M443" s="351"/>
      <c r="N443" s="351"/>
      <c r="O443" s="351"/>
      <c r="P443" s="373"/>
      <c r="Q443" s="351"/>
      <c r="R443" s="351"/>
      <c r="S443" s="351"/>
      <c r="T443" s="351"/>
      <c r="U443" s="351"/>
      <c r="V443" s="351"/>
      <c r="W443" s="373"/>
      <c r="X443" s="351"/>
      <c r="Y443" s="351"/>
      <c r="Z443" s="351"/>
      <c r="AA443" s="351"/>
      <c r="AB443" s="353"/>
      <c r="AC443" s="351"/>
      <c r="AD443" s="351"/>
      <c r="AE443" s="351"/>
      <c r="AF443" s="351"/>
      <c r="AG443" s="351"/>
      <c r="AH443" s="351"/>
      <c r="AI443" s="351"/>
      <c r="AJ443" s="351"/>
      <c r="AK443" s="352"/>
      <c r="AL443" s="351"/>
      <c r="AM443" s="351"/>
      <c r="AN443" s="351"/>
      <c r="AO443" s="351"/>
      <c r="AP443" s="351"/>
      <c r="AQ443" s="351"/>
      <c r="AR443" s="351"/>
      <c r="AS443" s="354"/>
      <c r="AT443" s="351"/>
      <c r="AU443" s="351"/>
      <c r="AV443" s="351"/>
      <c r="AW443" s="351"/>
      <c r="AX443" s="351"/>
      <c r="AY443" s="351"/>
      <c r="AZ443" s="351"/>
      <c r="BA443" s="351"/>
    </row>
    <row r="444" spans="1:53" s="349" customFormat="1">
      <c r="A444" s="351"/>
      <c r="B444" s="351"/>
      <c r="C444" s="351"/>
      <c r="D444" s="351"/>
      <c r="E444" s="351"/>
      <c r="F444" s="351"/>
      <c r="G444" s="351"/>
      <c r="H444" s="351"/>
      <c r="I444" s="351"/>
      <c r="J444" s="351"/>
      <c r="K444" s="351"/>
      <c r="L444" s="351"/>
      <c r="M444" s="351"/>
      <c r="N444" s="351"/>
      <c r="O444" s="351"/>
      <c r="P444" s="373"/>
      <c r="Q444" s="351"/>
      <c r="R444" s="351"/>
      <c r="S444" s="351"/>
      <c r="T444" s="351"/>
      <c r="U444" s="351"/>
      <c r="V444" s="351"/>
      <c r="W444" s="373"/>
      <c r="X444" s="351"/>
      <c r="Y444" s="351"/>
      <c r="Z444" s="351"/>
      <c r="AA444" s="351"/>
      <c r="AB444" s="353"/>
      <c r="AC444" s="351"/>
      <c r="AD444" s="351"/>
      <c r="AE444" s="351"/>
      <c r="AF444" s="351"/>
      <c r="AG444" s="351"/>
      <c r="AH444" s="351"/>
      <c r="AI444" s="351"/>
      <c r="AJ444" s="351"/>
      <c r="AK444" s="352"/>
      <c r="AL444" s="351"/>
      <c r="AM444" s="351"/>
      <c r="AN444" s="351"/>
      <c r="AO444" s="351"/>
      <c r="AP444" s="351"/>
      <c r="AQ444" s="351"/>
      <c r="AR444" s="351"/>
      <c r="AS444" s="354"/>
      <c r="AT444" s="351"/>
      <c r="AU444" s="351"/>
      <c r="AV444" s="351"/>
      <c r="AW444" s="351"/>
      <c r="AX444" s="351"/>
      <c r="AY444" s="351"/>
      <c r="AZ444" s="351"/>
      <c r="BA444" s="351"/>
    </row>
    <row r="445" spans="1:53" s="349" customFormat="1">
      <c r="A445" s="351"/>
      <c r="B445" s="351"/>
      <c r="C445" s="351"/>
      <c r="D445" s="351"/>
      <c r="E445" s="351"/>
      <c r="F445" s="351"/>
      <c r="G445" s="351"/>
      <c r="H445" s="351"/>
      <c r="I445" s="351"/>
      <c r="J445" s="351"/>
      <c r="K445" s="351"/>
      <c r="L445" s="351"/>
      <c r="M445" s="351"/>
      <c r="N445" s="351"/>
      <c r="O445" s="351"/>
      <c r="P445" s="373"/>
      <c r="Q445" s="351"/>
      <c r="R445" s="351"/>
      <c r="S445" s="351"/>
      <c r="T445" s="351"/>
      <c r="U445" s="351"/>
      <c r="V445" s="351"/>
      <c r="W445" s="373"/>
      <c r="X445" s="351"/>
      <c r="Y445" s="351"/>
      <c r="Z445" s="351"/>
      <c r="AA445" s="351"/>
      <c r="AB445" s="353"/>
      <c r="AC445" s="351"/>
      <c r="AD445" s="351"/>
      <c r="AE445" s="351"/>
      <c r="AF445" s="351"/>
      <c r="AG445" s="351"/>
      <c r="AH445" s="351"/>
      <c r="AI445" s="351"/>
      <c r="AJ445" s="351"/>
      <c r="AK445" s="352"/>
      <c r="AL445" s="351"/>
      <c r="AM445" s="351"/>
      <c r="AN445" s="351"/>
      <c r="AO445" s="351"/>
      <c r="AP445" s="351"/>
      <c r="AQ445" s="351"/>
      <c r="AR445" s="351"/>
      <c r="AS445" s="354"/>
      <c r="AT445" s="351"/>
      <c r="AU445" s="351"/>
      <c r="AV445" s="351"/>
      <c r="AW445" s="351"/>
      <c r="AX445" s="351"/>
      <c r="AY445" s="351"/>
      <c r="AZ445" s="351"/>
      <c r="BA445" s="351"/>
    </row>
    <row r="446" spans="1:53" s="349" customFormat="1">
      <c r="A446" s="351"/>
      <c r="B446" s="351"/>
      <c r="C446" s="351"/>
      <c r="D446" s="351"/>
      <c r="E446" s="351"/>
      <c r="F446" s="351"/>
      <c r="G446" s="351"/>
      <c r="H446" s="351"/>
      <c r="I446" s="351"/>
      <c r="J446" s="351"/>
      <c r="K446" s="351"/>
      <c r="L446" s="351"/>
      <c r="M446" s="351"/>
      <c r="N446" s="351"/>
      <c r="O446" s="351"/>
      <c r="P446" s="373"/>
      <c r="Q446" s="351"/>
      <c r="R446" s="351"/>
      <c r="S446" s="351"/>
      <c r="T446" s="351"/>
      <c r="U446" s="351"/>
      <c r="V446" s="351"/>
      <c r="W446" s="373"/>
      <c r="X446" s="351"/>
      <c r="Y446" s="351"/>
      <c r="Z446" s="351"/>
      <c r="AA446" s="351"/>
      <c r="AB446" s="353"/>
      <c r="AC446" s="351"/>
      <c r="AD446" s="351"/>
      <c r="AE446" s="351"/>
      <c r="AF446" s="351"/>
      <c r="AG446" s="351"/>
      <c r="AH446" s="351"/>
      <c r="AI446" s="351"/>
      <c r="AJ446" s="351"/>
      <c r="AK446" s="352"/>
      <c r="AL446" s="351"/>
      <c r="AM446" s="351"/>
      <c r="AN446" s="351"/>
      <c r="AO446" s="351"/>
      <c r="AP446" s="351"/>
      <c r="AQ446" s="351"/>
      <c r="AR446" s="351"/>
      <c r="AS446" s="354"/>
      <c r="AT446" s="351"/>
      <c r="AU446" s="351"/>
      <c r="AV446" s="351"/>
      <c r="AW446" s="351"/>
      <c r="AX446" s="351"/>
      <c r="AY446" s="351"/>
      <c r="AZ446" s="351"/>
      <c r="BA446" s="351"/>
    </row>
    <row r="447" spans="1:53" s="349" customFormat="1">
      <c r="A447" s="351"/>
      <c r="B447" s="351"/>
      <c r="C447" s="351"/>
      <c r="D447" s="351"/>
      <c r="E447" s="351"/>
      <c r="F447" s="351"/>
      <c r="G447" s="351"/>
      <c r="H447" s="351"/>
      <c r="I447" s="351"/>
      <c r="J447" s="351"/>
      <c r="K447" s="351"/>
      <c r="L447" s="351"/>
      <c r="M447" s="351"/>
      <c r="N447" s="351"/>
      <c r="O447" s="351"/>
      <c r="P447" s="373"/>
      <c r="Q447" s="351"/>
      <c r="R447" s="351"/>
      <c r="S447" s="351"/>
      <c r="T447" s="351"/>
      <c r="U447" s="351"/>
      <c r="V447" s="351"/>
      <c r="W447" s="373"/>
      <c r="X447" s="351"/>
      <c r="Y447" s="351"/>
      <c r="Z447" s="351"/>
      <c r="AA447" s="351"/>
      <c r="AB447" s="353"/>
      <c r="AC447" s="351"/>
      <c r="AD447" s="351"/>
      <c r="AE447" s="351"/>
      <c r="AF447" s="351"/>
      <c r="AG447" s="351"/>
      <c r="AH447" s="351"/>
      <c r="AI447" s="351"/>
      <c r="AJ447" s="351"/>
      <c r="AK447" s="352"/>
      <c r="AL447" s="351"/>
      <c r="AM447" s="351"/>
      <c r="AN447" s="351"/>
      <c r="AO447" s="351"/>
      <c r="AP447" s="351"/>
      <c r="AQ447" s="351"/>
      <c r="AR447" s="351"/>
      <c r="AS447" s="354"/>
      <c r="AT447" s="351"/>
      <c r="AU447" s="351"/>
      <c r="AV447" s="351"/>
      <c r="AW447" s="351"/>
      <c r="AX447" s="351"/>
      <c r="AY447" s="351"/>
      <c r="AZ447" s="351"/>
      <c r="BA447" s="351"/>
    </row>
    <row r="448" spans="1:53" s="349" customFormat="1">
      <c r="A448" s="351"/>
      <c r="B448" s="351"/>
      <c r="C448" s="351"/>
      <c r="D448" s="351"/>
      <c r="E448" s="351"/>
      <c r="F448" s="351"/>
      <c r="G448" s="351"/>
      <c r="H448" s="351"/>
      <c r="I448" s="351"/>
      <c r="J448" s="351"/>
      <c r="K448" s="351"/>
      <c r="L448" s="351"/>
      <c r="M448" s="351"/>
      <c r="N448" s="351"/>
      <c r="O448" s="351"/>
      <c r="P448" s="373"/>
      <c r="Q448" s="351"/>
      <c r="R448" s="351"/>
      <c r="S448" s="351"/>
      <c r="T448" s="351"/>
      <c r="U448" s="351"/>
      <c r="V448" s="351"/>
      <c r="W448" s="373"/>
      <c r="X448" s="351"/>
      <c r="Y448" s="351"/>
      <c r="Z448" s="351"/>
      <c r="AA448" s="351"/>
      <c r="AB448" s="353"/>
      <c r="AC448" s="351"/>
      <c r="AD448" s="351"/>
      <c r="AE448" s="351"/>
      <c r="AF448" s="351"/>
      <c r="AG448" s="351"/>
      <c r="AH448" s="351"/>
      <c r="AI448" s="351"/>
      <c r="AJ448" s="351"/>
      <c r="AK448" s="352"/>
      <c r="AL448" s="351"/>
      <c r="AM448" s="351"/>
      <c r="AN448" s="351"/>
      <c r="AO448" s="351"/>
      <c r="AP448" s="351"/>
      <c r="AQ448" s="351"/>
      <c r="AR448" s="351"/>
      <c r="AS448" s="354"/>
      <c r="AT448" s="351"/>
      <c r="AU448" s="351"/>
      <c r="AV448" s="351"/>
      <c r="AW448" s="351"/>
      <c r="AX448" s="351"/>
      <c r="AY448" s="351"/>
      <c r="AZ448" s="351"/>
      <c r="BA448" s="351"/>
    </row>
    <row r="449" spans="1:53" s="349" customFormat="1">
      <c r="A449" s="351"/>
      <c r="B449" s="351"/>
      <c r="C449" s="351"/>
      <c r="D449" s="351"/>
      <c r="E449" s="351"/>
      <c r="F449" s="351"/>
      <c r="G449" s="351"/>
      <c r="H449" s="351"/>
      <c r="I449" s="351"/>
      <c r="J449" s="351"/>
      <c r="K449" s="351"/>
      <c r="L449" s="351"/>
      <c r="M449" s="351"/>
      <c r="N449" s="351"/>
      <c r="O449" s="351"/>
      <c r="P449" s="373"/>
      <c r="Q449" s="351"/>
      <c r="R449" s="351"/>
      <c r="S449" s="351"/>
      <c r="T449" s="351"/>
      <c r="U449" s="351"/>
      <c r="V449" s="351"/>
      <c r="W449" s="373"/>
      <c r="X449" s="351"/>
      <c r="Y449" s="351"/>
      <c r="Z449" s="351"/>
      <c r="AA449" s="351"/>
      <c r="AB449" s="353"/>
      <c r="AC449" s="351"/>
      <c r="AD449" s="351"/>
      <c r="AE449" s="351"/>
      <c r="AF449" s="351"/>
      <c r="AG449" s="351"/>
      <c r="AH449" s="351"/>
      <c r="AI449" s="351"/>
      <c r="AJ449" s="351"/>
      <c r="AK449" s="352"/>
      <c r="AL449" s="351"/>
      <c r="AM449" s="351"/>
      <c r="AN449" s="351"/>
      <c r="AO449" s="351"/>
      <c r="AP449" s="351"/>
      <c r="AQ449" s="351"/>
      <c r="AR449" s="351"/>
      <c r="AS449" s="354"/>
      <c r="AT449" s="351"/>
      <c r="AU449" s="351"/>
      <c r="AV449" s="351"/>
      <c r="AW449" s="351"/>
      <c r="AX449" s="351"/>
      <c r="AY449" s="351"/>
      <c r="AZ449" s="351"/>
      <c r="BA449" s="351"/>
    </row>
    <row r="450" spans="1:53" s="349" customFormat="1">
      <c r="A450" s="351"/>
      <c r="B450" s="351"/>
      <c r="C450" s="351"/>
      <c r="D450" s="351"/>
      <c r="E450" s="351"/>
      <c r="F450" s="351"/>
      <c r="G450" s="351"/>
      <c r="H450" s="351"/>
      <c r="I450" s="351"/>
      <c r="J450" s="351"/>
      <c r="K450" s="351"/>
      <c r="L450" s="351"/>
      <c r="M450" s="351"/>
      <c r="N450" s="351"/>
      <c r="O450" s="351"/>
      <c r="P450" s="373"/>
      <c r="Q450" s="351"/>
      <c r="R450" s="351"/>
      <c r="S450" s="351"/>
      <c r="T450" s="351"/>
      <c r="U450" s="351"/>
      <c r="V450" s="351"/>
      <c r="W450" s="373"/>
      <c r="X450" s="351"/>
      <c r="Y450" s="351"/>
      <c r="Z450" s="351"/>
      <c r="AA450" s="351"/>
      <c r="AB450" s="353"/>
      <c r="AC450" s="351"/>
      <c r="AD450" s="351"/>
      <c r="AE450" s="351"/>
      <c r="AF450" s="351"/>
      <c r="AG450" s="351"/>
      <c r="AH450" s="351"/>
      <c r="AI450" s="351"/>
      <c r="AJ450" s="351"/>
      <c r="AK450" s="352"/>
      <c r="AL450" s="351"/>
      <c r="AM450" s="351"/>
      <c r="AN450" s="351"/>
      <c r="AO450" s="351"/>
      <c r="AP450" s="351"/>
      <c r="AQ450" s="351"/>
      <c r="AR450" s="351"/>
      <c r="AS450" s="354"/>
      <c r="AT450" s="351"/>
      <c r="AU450" s="351"/>
      <c r="AV450" s="351"/>
      <c r="AW450" s="351"/>
      <c r="AX450" s="351"/>
      <c r="AY450" s="351"/>
      <c r="AZ450" s="351"/>
      <c r="BA450" s="351"/>
    </row>
    <row r="451" spans="1:53" s="349" customFormat="1">
      <c r="A451" s="351"/>
      <c r="B451" s="351"/>
      <c r="C451" s="351"/>
      <c r="D451" s="351"/>
      <c r="E451" s="351"/>
      <c r="F451" s="351"/>
      <c r="G451" s="351"/>
      <c r="H451" s="351"/>
      <c r="I451" s="351"/>
      <c r="J451" s="351"/>
      <c r="K451" s="351"/>
      <c r="L451" s="351"/>
      <c r="M451" s="351"/>
      <c r="N451" s="351"/>
      <c r="O451" s="351"/>
      <c r="P451" s="373"/>
      <c r="Q451" s="351"/>
      <c r="R451" s="351"/>
      <c r="S451" s="351"/>
      <c r="T451" s="351"/>
      <c r="U451" s="351"/>
      <c r="V451" s="351"/>
      <c r="W451" s="373"/>
      <c r="X451" s="351"/>
      <c r="Y451" s="351"/>
      <c r="Z451" s="351"/>
      <c r="AA451" s="351"/>
      <c r="AB451" s="353"/>
      <c r="AC451" s="351"/>
      <c r="AD451" s="351"/>
      <c r="AE451" s="351"/>
      <c r="AF451" s="351"/>
      <c r="AG451" s="351"/>
      <c r="AH451" s="351"/>
      <c r="AI451" s="351"/>
      <c r="AJ451" s="351"/>
      <c r="AK451" s="352"/>
      <c r="AL451" s="351"/>
      <c r="AM451" s="351"/>
      <c r="AN451" s="351"/>
      <c r="AO451" s="351"/>
      <c r="AP451" s="351"/>
      <c r="AQ451" s="351"/>
      <c r="AR451" s="351"/>
      <c r="AS451" s="354"/>
      <c r="AT451" s="351"/>
      <c r="AU451" s="351"/>
      <c r="AV451" s="351"/>
      <c r="AW451" s="351"/>
      <c r="AX451" s="351"/>
      <c r="AY451" s="351"/>
      <c r="AZ451" s="351"/>
      <c r="BA451" s="351"/>
    </row>
    <row r="452" spans="1:53" s="349" customFormat="1">
      <c r="A452" s="351"/>
      <c r="B452" s="351"/>
      <c r="C452" s="351"/>
      <c r="D452" s="351"/>
      <c r="E452" s="351"/>
      <c r="F452" s="351"/>
      <c r="G452" s="351"/>
      <c r="H452" s="351"/>
      <c r="I452" s="351"/>
      <c r="J452" s="351"/>
      <c r="K452" s="351"/>
      <c r="L452" s="351"/>
      <c r="M452" s="351"/>
      <c r="N452" s="351"/>
      <c r="O452" s="351"/>
      <c r="P452" s="373"/>
      <c r="Q452" s="351"/>
      <c r="R452" s="351"/>
      <c r="S452" s="351"/>
      <c r="T452" s="351"/>
      <c r="U452" s="351"/>
      <c r="V452" s="351"/>
      <c r="W452" s="373"/>
      <c r="X452" s="351"/>
      <c r="Y452" s="351"/>
      <c r="Z452" s="351"/>
      <c r="AA452" s="351"/>
      <c r="AB452" s="353"/>
      <c r="AC452" s="351"/>
      <c r="AD452" s="351"/>
      <c r="AE452" s="351"/>
      <c r="AF452" s="351"/>
      <c r="AG452" s="351"/>
      <c r="AH452" s="351"/>
      <c r="AI452" s="351"/>
      <c r="AJ452" s="351"/>
      <c r="AK452" s="352"/>
      <c r="AL452" s="351"/>
      <c r="AM452" s="351"/>
      <c r="AN452" s="351"/>
      <c r="AO452" s="351"/>
      <c r="AP452" s="351"/>
      <c r="AQ452" s="351"/>
      <c r="AR452" s="351"/>
      <c r="AS452" s="354"/>
      <c r="AT452" s="351"/>
      <c r="AU452" s="351"/>
      <c r="AV452" s="351"/>
      <c r="AW452" s="351"/>
      <c r="AX452" s="351"/>
      <c r="AY452" s="351"/>
      <c r="AZ452" s="351"/>
      <c r="BA452" s="351"/>
    </row>
    <row r="453" spans="1:53" s="349" customFormat="1">
      <c r="A453" s="351"/>
      <c r="B453" s="351"/>
      <c r="C453" s="351"/>
      <c r="D453" s="351"/>
      <c r="E453" s="351"/>
      <c r="F453" s="351"/>
      <c r="G453" s="351"/>
      <c r="H453" s="351"/>
      <c r="I453" s="351"/>
      <c r="J453" s="351"/>
      <c r="K453" s="351"/>
      <c r="L453" s="351"/>
      <c r="M453" s="351"/>
      <c r="N453" s="351"/>
      <c r="O453" s="351"/>
      <c r="P453" s="373"/>
      <c r="Q453" s="351"/>
      <c r="R453" s="351"/>
      <c r="S453" s="351"/>
      <c r="T453" s="351"/>
      <c r="U453" s="351"/>
      <c r="V453" s="351"/>
      <c r="W453" s="373"/>
      <c r="X453" s="351"/>
      <c r="Y453" s="351"/>
      <c r="Z453" s="351"/>
      <c r="AA453" s="351"/>
      <c r="AB453" s="353"/>
      <c r="AC453" s="351"/>
      <c r="AD453" s="351"/>
      <c r="AE453" s="351"/>
      <c r="AF453" s="351"/>
      <c r="AG453" s="351"/>
      <c r="AH453" s="351"/>
      <c r="AI453" s="351"/>
      <c r="AJ453" s="351"/>
      <c r="AK453" s="352"/>
      <c r="AL453" s="351"/>
      <c r="AM453" s="351"/>
      <c r="AN453" s="351"/>
      <c r="AO453" s="351"/>
      <c r="AP453" s="351"/>
      <c r="AQ453" s="351"/>
      <c r="AR453" s="351"/>
      <c r="AS453" s="354"/>
      <c r="AT453" s="351"/>
      <c r="AU453" s="351"/>
      <c r="AV453" s="351"/>
      <c r="AW453" s="351"/>
      <c r="AX453" s="351"/>
      <c r="AY453" s="351"/>
      <c r="AZ453" s="351"/>
      <c r="BA453" s="351"/>
    </row>
    <row r="454" spans="1:53" s="349" customFormat="1">
      <c r="A454" s="351"/>
      <c r="B454" s="351"/>
      <c r="C454" s="351"/>
      <c r="D454" s="351"/>
      <c r="E454" s="351"/>
      <c r="F454" s="351"/>
      <c r="G454" s="351"/>
      <c r="H454" s="351"/>
      <c r="I454" s="351"/>
      <c r="J454" s="351"/>
      <c r="K454" s="351"/>
      <c r="L454" s="351"/>
      <c r="M454" s="351"/>
      <c r="N454" s="351"/>
      <c r="O454" s="351"/>
      <c r="P454" s="373"/>
      <c r="Q454" s="351"/>
      <c r="R454" s="351"/>
      <c r="S454" s="351"/>
      <c r="T454" s="351"/>
      <c r="U454" s="351"/>
      <c r="V454" s="351"/>
      <c r="W454" s="373"/>
      <c r="X454" s="351"/>
      <c r="Y454" s="351"/>
      <c r="Z454" s="351"/>
      <c r="AA454" s="351"/>
      <c r="AB454" s="353"/>
      <c r="AC454" s="351"/>
      <c r="AD454" s="351"/>
      <c r="AE454" s="351"/>
      <c r="AF454" s="351"/>
      <c r="AG454" s="351"/>
      <c r="AH454" s="351"/>
      <c r="AI454" s="351"/>
      <c r="AJ454" s="351"/>
      <c r="AK454" s="352"/>
      <c r="AL454" s="351"/>
      <c r="AM454" s="351"/>
      <c r="AN454" s="351"/>
      <c r="AO454" s="351"/>
      <c r="AP454" s="351"/>
      <c r="AQ454" s="351"/>
      <c r="AR454" s="351"/>
      <c r="AS454" s="354"/>
      <c r="AT454" s="351"/>
      <c r="AU454" s="351"/>
      <c r="AV454" s="351"/>
      <c r="AW454" s="351"/>
      <c r="AX454" s="351"/>
      <c r="AY454" s="351"/>
      <c r="AZ454" s="351"/>
      <c r="BA454" s="351"/>
    </row>
    <row r="455" spans="1:53" s="349" customFormat="1">
      <c r="A455" s="351"/>
      <c r="B455" s="351"/>
      <c r="C455" s="351"/>
      <c r="D455" s="351"/>
      <c r="E455" s="351"/>
      <c r="F455" s="351"/>
      <c r="G455" s="351"/>
      <c r="H455" s="351"/>
      <c r="I455" s="351"/>
      <c r="J455" s="351"/>
      <c r="K455" s="351"/>
      <c r="L455" s="351"/>
      <c r="M455" s="351"/>
      <c r="N455" s="351"/>
      <c r="O455" s="351"/>
      <c r="P455" s="373"/>
      <c r="Q455" s="351"/>
      <c r="R455" s="351"/>
      <c r="S455" s="351"/>
      <c r="T455" s="351"/>
      <c r="U455" s="351"/>
      <c r="V455" s="351"/>
      <c r="W455" s="373"/>
      <c r="X455" s="351"/>
      <c r="Y455" s="351"/>
      <c r="Z455" s="351"/>
      <c r="AA455" s="351"/>
      <c r="AB455" s="353"/>
      <c r="AC455" s="351"/>
      <c r="AD455" s="351"/>
      <c r="AE455" s="351"/>
      <c r="AF455" s="351"/>
      <c r="AG455" s="351"/>
      <c r="AH455" s="351"/>
      <c r="AI455" s="351"/>
      <c r="AJ455" s="351"/>
      <c r="AK455" s="352"/>
      <c r="AL455" s="351"/>
      <c r="AM455" s="351"/>
      <c r="AN455" s="351"/>
      <c r="AO455" s="351"/>
      <c r="AP455" s="351"/>
      <c r="AQ455" s="351"/>
      <c r="AR455" s="351"/>
      <c r="AS455" s="354"/>
      <c r="AT455" s="351"/>
      <c r="AU455" s="351"/>
      <c r="AV455" s="351"/>
      <c r="AW455" s="351"/>
      <c r="AX455" s="351"/>
      <c r="AY455" s="351"/>
      <c r="AZ455" s="351"/>
      <c r="BA455" s="351"/>
    </row>
    <row r="456" spans="1:53" s="349" customFormat="1">
      <c r="A456" s="351"/>
      <c r="B456" s="351"/>
      <c r="C456" s="351"/>
      <c r="D456" s="351"/>
      <c r="E456" s="351"/>
      <c r="F456" s="351"/>
      <c r="G456" s="351"/>
      <c r="H456" s="351"/>
      <c r="I456" s="351"/>
      <c r="J456" s="351"/>
      <c r="K456" s="351"/>
      <c r="L456" s="351"/>
      <c r="M456" s="351"/>
      <c r="N456" s="351"/>
      <c r="O456" s="351"/>
      <c r="P456" s="373"/>
      <c r="Q456" s="351"/>
      <c r="R456" s="351"/>
      <c r="S456" s="351"/>
      <c r="T456" s="351"/>
      <c r="U456" s="351"/>
      <c r="V456" s="351"/>
      <c r="W456" s="373"/>
      <c r="X456" s="351"/>
      <c r="Y456" s="351"/>
      <c r="Z456" s="351"/>
      <c r="AA456" s="351"/>
      <c r="AB456" s="353"/>
      <c r="AC456" s="351"/>
      <c r="AD456" s="351"/>
      <c r="AE456" s="351"/>
      <c r="AF456" s="351"/>
      <c r="AG456" s="351"/>
      <c r="AH456" s="351"/>
      <c r="AI456" s="351"/>
      <c r="AJ456" s="351"/>
      <c r="AK456" s="352"/>
      <c r="AL456" s="351"/>
      <c r="AM456" s="351"/>
      <c r="AN456" s="351"/>
      <c r="AO456" s="351"/>
      <c r="AP456" s="351"/>
      <c r="AQ456" s="351"/>
      <c r="AR456" s="351"/>
      <c r="AS456" s="354"/>
      <c r="AT456" s="351"/>
      <c r="AU456" s="351"/>
      <c r="AV456" s="351"/>
      <c r="AW456" s="351"/>
      <c r="AX456" s="351"/>
      <c r="AY456" s="351"/>
      <c r="AZ456" s="351"/>
      <c r="BA456" s="351"/>
    </row>
    <row r="457" spans="1:53" s="349" customFormat="1">
      <c r="A457" s="351"/>
      <c r="B457" s="351"/>
      <c r="C457" s="351"/>
      <c r="D457" s="351"/>
      <c r="E457" s="351"/>
      <c r="F457" s="351"/>
      <c r="G457" s="351"/>
      <c r="H457" s="351"/>
      <c r="I457" s="351"/>
      <c r="J457" s="351"/>
      <c r="K457" s="351"/>
      <c r="L457" s="351"/>
      <c r="M457" s="351"/>
      <c r="N457" s="351"/>
      <c r="O457" s="351"/>
      <c r="P457" s="373"/>
      <c r="Q457" s="351"/>
      <c r="R457" s="351"/>
      <c r="S457" s="351"/>
      <c r="T457" s="351"/>
      <c r="U457" s="351"/>
      <c r="V457" s="351"/>
      <c r="W457" s="373"/>
      <c r="X457" s="351"/>
      <c r="Y457" s="351"/>
      <c r="Z457" s="351"/>
      <c r="AA457" s="351"/>
      <c r="AB457" s="353"/>
      <c r="AC457" s="351"/>
      <c r="AD457" s="351"/>
      <c r="AE457" s="351"/>
      <c r="AF457" s="351"/>
      <c r="AG457" s="351"/>
      <c r="AH457" s="351"/>
      <c r="AI457" s="351"/>
      <c r="AJ457" s="351"/>
      <c r="AK457" s="352"/>
      <c r="AL457" s="351"/>
      <c r="AM457" s="351"/>
      <c r="AN457" s="351"/>
      <c r="AO457" s="351"/>
      <c r="AP457" s="351"/>
      <c r="AQ457" s="351"/>
      <c r="AR457" s="351"/>
      <c r="AS457" s="354"/>
      <c r="AT457" s="351"/>
      <c r="AU457" s="351"/>
      <c r="AV457" s="351"/>
      <c r="AW457" s="351"/>
      <c r="AX457" s="351"/>
      <c r="AY457" s="351"/>
      <c r="AZ457" s="351"/>
      <c r="BA457" s="351"/>
    </row>
    <row r="458" spans="1:53" s="349" customFormat="1">
      <c r="A458" s="351"/>
      <c r="B458" s="351"/>
      <c r="C458" s="351"/>
      <c r="D458" s="351"/>
      <c r="E458" s="351"/>
      <c r="F458" s="351"/>
      <c r="G458" s="351"/>
      <c r="H458" s="351"/>
      <c r="I458" s="351"/>
      <c r="J458" s="351"/>
      <c r="K458" s="351"/>
      <c r="L458" s="351"/>
      <c r="M458" s="351"/>
      <c r="N458" s="351"/>
      <c r="O458" s="351"/>
      <c r="P458" s="373"/>
      <c r="Q458" s="351"/>
      <c r="R458" s="351"/>
      <c r="S458" s="351"/>
      <c r="T458" s="351"/>
      <c r="U458" s="351"/>
      <c r="V458" s="351"/>
      <c r="W458" s="373"/>
      <c r="X458" s="351"/>
      <c r="Y458" s="351"/>
      <c r="Z458" s="351"/>
      <c r="AA458" s="351"/>
      <c r="AB458" s="353"/>
      <c r="AC458" s="351"/>
      <c r="AD458" s="351"/>
      <c r="AE458" s="351"/>
      <c r="AF458" s="351"/>
      <c r="AG458" s="351"/>
      <c r="AH458" s="351"/>
      <c r="AI458" s="351"/>
      <c r="AJ458" s="351"/>
      <c r="AK458" s="352"/>
      <c r="AL458" s="351"/>
      <c r="AM458" s="351"/>
      <c r="AN458" s="351"/>
      <c r="AO458" s="351"/>
      <c r="AP458" s="351"/>
      <c r="AQ458" s="351"/>
      <c r="AR458" s="351"/>
      <c r="AS458" s="354"/>
      <c r="AT458" s="351"/>
      <c r="AU458" s="351"/>
      <c r="AV458" s="351"/>
      <c r="AW458" s="351"/>
      <c r="AX458" s="351"/>
      <c r="AY458" s="351"/>
      <c r="AZ458" s="351"/>
      <c r="BA458" s="351"/>
    </row>
    <row r="459" spans="1:53" s="349" customFormat="1">
      <c r="A459" s="351"/>
      <c r="B459" s="351"/>
      <c r="C459" s="351"/>
      <c r="D459" s="351"/>
      <c r="E459" s="351"/>
      <c r="F459" s="351"/>
      <c r="G459" s="351"/>
      <c r="H459" s="351"/>
      <c r="I459" s="351"/>
      <c r="J459" s="351"/>
      <c r="K459" s="351"/>
      <c r="L459" s="351"/>
      <c r="M459" s="351"/>
      <c r="N459" s="351"/>
      <c r="O459" s="351"/>
      <c r="P459" s="373"/>
      <c r="Q459" s="351"/>
      <c r="R459" s="351"/>
      <c r="S459" s="351"/>
      <c r="T459" s="351"/>
      <c r="U459" s="351"/>
      <c r="V459" s="351"/>
      <c r="W459" s="373"/>
      <c r="X459" s="351"/>
      <c r="Y459" s="351"/>
      <c r="Z459" s="351"/>
      <c r="AA459" s="351"/>
      <c r="AB459" s="353"/>
      <c r="AC459" s="351"/>
      <c r="AD459" s="351"/>
      <c r="AE459" s="351"/>
      <c r="AF459" s="351"/>
      <c r="AG459" s="351"/>
      <c r="AH459" s="351"/>
      <c r="AI459" s="351"/>
      <c r="AJ459" s="351"/>
      <c r="AK459" s="352"/>
      <c r="AL459" s="351"/>
      <c r="AM459" s="351"/>
      <c r="AN459" s="351"/>
      <c r="AO459" s="351"/>
      <c r="AP459" s="351"/>
      <c r="AQ459" s="351"/>
      <c r="AR459" s="351"/>
      <c r="AS459" s="354"/>
      <c r="AT459" s="351"/>
      <c r="AU459" s="351"/>
      <c r="AV459" s="351"/>
      <c r="AW459" s="351"/>
      <c r="AX459" s="351"/>
      <c r="AY459" s="351"/>
      <c r="AZ459" s="351"/>
      <c r="BA459" s="351"/>
    </row>
    <row r="460" spans="1:53" s="349" customFormat="1">
      <c r="A460" s="351"/>
      <c r="B460" s="351"/>
      <c r="C460" s="351"/>
      <c r="D460" s="351"/>
      <c r="E460" s="351"/>
      <c r="F460" s="351"/>
      <c r="G460" s="351"/>
      <c r="H460" s="351"/>
      <c r="I460" s="351"/>
      <c r="J460" s="351"/>
      <c r="K460" s="351"/>
      <c r="L460" s="351"/>
      <c r="M460" s="351"/>
      <c r="N460" s="351"/>
      <c r="O460" s="351"/>
      <c r="P460" s="373"/>
      <c r="Q460" s="351"/>
      <c r="R460" s="351"/>
      <c r="S460" s="351"/>
      <c r="T460" s="351"/>
      <c r="U460" s="351"/>
      <c r="V460" s="351"/>
      <c r="W460" s="373"/>
      <c r="X460" s="351"/>
      <c r="Y460" s="351"/>
      <c r="Z460" s="351"/>
      <c r="AA460" s="351"/>
      <c r="AB460" s="353"/>
      <c r="AC460" s="351"/>
      <c r="AD460" s="351"/>
      <c r="AE460" s="351"/>
      <c r="AF460" s="351"/>
      <c r="AG460" s="351"/>
      <c r="AH460" s="351"/>
      <c r="AI460" s="351"/>
      <c r="AJ460" s="351"/>
      <c r="AK460" s="352"/>
      <c r="AL460" s="351"/>
      <c r="AM460" s="351"/>
      <c r="AN460" s="351"/>
      <c r="AO460" s="351"/>
      <c r="AP460" s="351"/>
      <c r="AQ460" s="351"/>
      <c r="AR460" s="351"/>
      <c r="AS460" s="354"/>
      <c r="AT460" s="351"/>
      <c r="AU460" s="351"/>
      <c r="AV460" s="351"/>
      <c r="AW460" s="351"/>
      <c r="AX460" s="351"/>
      <c r="AY460" s="351"/>
      <c r="AZ460" s="351"/>
      <c r="BA460" s="351"/>
    </row>
    <row r="461" spans="1:53" s="349" customFormat="1">
      <c r="A461" s="351"/>
      <c r="B461" s="351"/>
      <c r="C461" s="351"/>
      <c r="D461" s="351"/>
      <c r="E461" s="351"/>
      <c r="F461" s="351"/>
      <c r="G461" s="351"/>
      <c r="H461" s="351"/>
      <c r="I461" s="351"/>
      <c r="J461" s="351"/>
      <c r="K461" s="351"/>
      <c r="L461" s="351"/>
      <c r="M461" s="351"/>
      <c r="N461" s="351"/>
      <c r="O461" s="351"/>
      <c r="P461" s="373"/>
      <c r="Q461" s="351"/>
      <c r="R461" s="351"/>
      <c r="S461" s="351"/>
      <c r="T461" s="351"/>
      <c r="U461" s="351"/>
      <c r="V461" s="351"/>
      <c r="W461" s="373"/>
      <c r="X461" s="351"/>
      <c r="Y461" s="351"/>
      <c r="Z461" s="351"/>
      <c r="AA461" s="351"/>
      <c r="AB461" s="353"/>
      <c r="AC461" s="351"/>
      <c r="AD461" s="351"/>
      <c r="AE461" s="351"/>
      <c r="AF461" s="351"/>
      <c r="AG461" s="351"/>
      <c r="AH461" s="351"/>
      <c r="AI461" s="351"/>
      <c r="AJ461" s="351"/>
      <c r="AK461" s="352"/>
      <c r="AL461" s="351"/>
      <c r="AM461" s="351"/>
      <c r="AN461" s="351"/>
      <c r="AO461" s="351"/>
      <c r="AP461" s="351"/>
      <c r="AQ461" s="351"/>
      <c r="AR461" s="351"/>
      <c r="AS461" s="354"/>
      <c r="AT461" s="351"/>
      <c r="AU461" s="351"/>
      <c r="AV461" s="351"/>
      <c r="AW461" s="351"/>
      <c r="AX461" s="351"/>
      <c r="AY461" s="351"/>
      <c r="AZ461" s="351"/>
      <c r="BA461" s="351"/>
    </row>
    <row r="462" spans="1:53" s="349" customFormat="1">
      <c r="A462" s="351"/>
      <c r="B462" s="351"/>
      <c r="C462" s="351"/>
      <c r="D462" s="351"/>
      <c r="E462" s="351"/>
      <c r="F462" s="351"/>
      <c r="G462" s="351"/>
      <c r="H462" s="351"/>
      <c r="I462" s="351"/>
      <c r="J462" s="351"/>
      <c r="K462" s="351"/>
      <c r="L462" s="351"/>
      <c r="M462" s="351"/>
      <c r="N462" s="351"/>
      <c r="O462" s="351"/>
      <c r="P462" s="373"/>
      <c r="Q462" s="351"/>
      <c r="R462" s="351"/>
      <c r="S462" s="351"/>
      <c r="T462" s="351"/>
      <c r="U462" s="351"/>
      <c r="V462" s="351"/>
      <c r="W462" s="373"/>
      <c r="X462" s="351"/>
      <c r="Y462" s="351"/>
      <c r="Z462" s="351"/>
      <c r="AA462" s="351"/>
      <c r="AB462" s="353"/>
      <c r="AC462" s="351"/>
      <c r="AD462" s="351"/>
      <c r="AE462" s="351"/>
      <c r="AF462" s="351"/>
      <c r="AG462" s="351"/>
      <c r="AH462" s="351"/>
      <c r="AI462" s="351"/>
      <c r="AJ462" s="351"/>
      <c r="AK462" s="352"/>
      <c r="AL462" s="351"/>
      <c r="AM462" s="351"/>
      <c r="AN462" s="351"/>
      <c r="AO462" s="351"/>
      <c r="AP462" s="351"/>
      <c r="AQ462" s="351"/>
      <c r="AR462" s="351"/>
      <c r="AS462" s="354"/>
      <c r="AT462" s="351"/>
      <c r="AU462" s="351"/>
      <c r="AV462" s="351"/>
      <c r="AW462" s="351"/>
      <c r="AX462" s="351"/>
      <c r="AY462" s="351"/>
      <c r="AZ462" s="351"/>
      <c r="BA462" s="351"/>
    </row>
    <row r="463" spans="1:53" s="349" customFormat="1">
      <c r="A463" s="351"/>
      <c r="B463" s="351"/>
      <c r="C463" s="351"/>
      <c r="D463" s="351"/>
      <c r="E463" s="351"/>
      <c r="F463" s="351"/>
      <c r="G463" s="351"/>
      <c r="H463" s="351"/>
      <c r="I463" s="351"/>
      <c r="J463" s="351"/>
      <c r="K463" s="351"/>
      <c r="L463" s="351"/>
      <c r="M463" s="351"/>
      <c r="N463" s="351"/>
      <c r="O463" s="351"/>
      <c r="P463" s="373"/>
      <c r="Q463" s="351"/>
      <c r="R463" s="351"/>
      <c r="S463" s="351"/>
      <c r="T463" s="351"/>
      <c r="U463" s="351"/>
      <c r="V463" s="351"/>
      <c r="W463" s="373"/>
      <c r="X463" s="351"/>
      <c r="Y463" s="351"/>
      <c r="Z463" s="351"/>
      <c r="AA463" s="351"/>
      <c r="AB463" s="353"/>
      <c r="AC463" s="351"/>
      <c r="AD463" s="351"/>
      <c r="AE463" s="351"/>
      <c r="AF463" s="351"/>
      <c r="AG463" s="351"/>
      <c r="AH463" s="351"/>
      <c r="AI463" s="351"/>
      <c r="AJ463" s="351"/>
      <c r="AK463" s="352"/>
      <c r="AL463" s="351"/>
      <c r="AM463" s="351"/>
      <c r="AN463" s="351"/>
      <c r="AO463" s="351"/>
      <c r="AP463" s="351"/>
      <c r="AQ463" s="351"/>
      <c r="AR463" s="351"/>
      <c r="AS463" s="354"/>
      <c r="AT463" s="351"/>
      <c r="AU463" s="351"/>
      <c r="AV463" s="351"/>
      <c r="AW463" s="351"/>
      <c r="AX463" s="351"/>
      <c r="AY463" s="351"/>
      <c r="AZ463" s="351"/>
      <c r="BA463" s="351"/>
    </row>
    <row r="464" spans="1:53" s="349" customFormat="1">
      <c r="A464" s="351"/>
      <c r="B464" s="351"/>
      <c r="C464" s="351"/>
      <c r="D464" s="351"/>
      <c r="E464" s="351"/>
      <c r="F464" s="351"/>
      <c r="G464" s="351"/>
      <c r="H464" s="351"/>
      <c r="I464" s="351"/>
      <c r="J464" s="351"/>
      <c r="K464" s="351"/>
      <c r="L464" s="351"/>
      <c r="M464" s="351"/>
      <c r="N464" s="351"/>
      <c r="O464" s="351"/>
      <c r="P464" s="373"/>
      <c r="Q464" s="351"/>
      <c r="R464" s="351"/>
      <c r="S464" s="351"/>
      <c r="T464" s="351"/>
      <c r="U464" s="351"/>
      <c r="V464" s="351"/>
      <c r="W464" s="373"/>
      <c r="X464" s="351"/>
      <c r="Y464" s="351"/>
      <c r="Z464" s="351"/>
      <c r="AA464" s="351"/>
      <c r="AB464" s="353"/>
      <c r="AC464" s="351"/>
      <c r="AD464" s="351"/>
      <c r="AE464" s="351"/>
      <c r="AF464" s="351"/>
      <c r="AG464" s="351"/>
      <c r="AH464" s="351"/>
      <c r="AI464" s="351"/>
      <c r="AJ464" s="351"/>
      <c r="AK464" s="352"/>
      <c r="AL464" s="351"/>
      <c r="AM464" s="351"/>
      <c r="AN464" s="351"/>
      <c r="AO464" s="351"/>
      <c r="AP464" s="351"/>
      <c r="AQ464" s="351"/>
      <c r="AR464" s="351"/>
      <c r="AS464" s="354"/>
      <c r="AT464" s="351"/>
      <c r="AU464" s="351"/>
      <c r="AV464" s="351"/>
      <c r="AW464" s="351"/>
      <c r="AX464" s="351"/>
      <c r="AY464" s="351"/>
      <c r="AZ464" s="351"/>
      <c r="BA464" s="351"/>
    </row>
    <row r="465" spans="1:53" s="349" customFormat="1">
      <c r="A465" s="351"/>
      <c r="B465" s="351"/>
      <c r="C465" s="351"/>
      <c r="D465" s="351"/>
      <c r="E465" s="351"/>
      <c r="F465" s="351"/>
      <c r="G465" s="351"/>
      <c r="H465" s="351"/>
      <c r="I465" s="351"/>
      <c r="J465" s="351"/>
      <c r="K465" s="351"/>
      <c r="L465" s="351"/>
      <c r="M465" s="351"/>
      <c r="N465" s="351"/>
      <c r="O465" s="351"/>
      <c r="P465" s="373"/>
      <c r="Q465" s="351"/>
      <c r="R465" s="351"/>
      <c r="S465" s="351"/>
      <c r="T465" s="351"/>
      <c r="U465" s="351"/>
      <c r="V465" s="351"/>
      <c r="W465" s="373"/>
      <c r="X465" s="351"/>
      <c r="Y465" s="351"/>
      <c r="Z465" s="351"/>
      <c r="AA465" s="351"/>
      <c r="AB465" s="353"/>
      <c r="AC465" s="351"/>
      <c r="AD465" s="351"/>
      <c r="AE465" s="351"/>
      <c r="AF465" s="351"/>
      <c r="AG465" s="351"/>
      <c r="AH465" s="351"/>
      <c r="AI465" s="351"/>
      <c r="AJ465" s="351"/>
      <c r="AK465" s="352"/>
      <c r="AL465" s="351"/>
      <c r="AM465" s="351"/>
      <c r="AN465" s="351"/>
      <c r="AO465" s="351"/>
      <c r="AP465" s="351"/>
      <c r="AQ465" s="351"/>
      <c r="AR465" s="351"/>
      <c r="AS465" s="354"/>
      <c r="AT465" s="351"/>
      <c r="AU465" s="351"/>
      <c r="AV465" s="351"/>
      <c r="AW465" s="351"/>
      <c r="AX465" s="351"/>
      <c r="AY465" s="351"/>
      <c r="AZ465" s="351"/>
      <c r="BA465" s="351"/>
    </row>
    <row r="466" spans="1:53" s="349" customFormat="1">
      <c r="A466" s="351"/>
      <c r="B466" s="351"/>
      <c r="C466" s="351"/>
      <c r="D466" s="351"/>
      <c r="E466" s="351"/>
      <c r="F466" s="351"/>
      <c r="G466" s="351"/>
      <c r="H466" s="351"/>
      <c r="I466" s="351"/>
      <c r="J466" s="351"/>
      <c r="K466" s="351"/>
      <c r="L466" s="351"/>
      <c r="M466" s="351"/>
      <c r="N466" s="351"/>
      <c r="O466" s="351"/>
      <c r="P466" s="373"/>
      <c r="Q466" s="351"/>
      <c r="R466" s="351"/>
      <c r="S466" s="351"/>
      <c r="T466" s="351"/>
      <c r="U466" s="351"/>
      <c r="V466" s="351"/>
      <c r="W466" s="373"/>
      <c r="X466" s="351"/>
      <c r="Y466" s="351"/>
      <c r="Z466" s="351"/>
      <c r="AA466" s="351"/>
      <c r="AB466" s="353"/>
      <c r="AC466" s="351"/>
      <c r="AD466" s="351"/>
      <c r="AE466" s="351"/>
      <c r="AF466" s="351"/>
      <c r="AG466" s="351"/>
      <c r="AH466" s="351"/>
      <c r="AI466" s="351"/>
      <c r="AJ466" s="351"/>
      <c r="AK466" s="352"/>
      <c r="AL466" s="351"/>
      <c r="AM466" s="351"/>
      <c r="AN466" s="351"/>
      <c r="AO466" s="351"/>
      <c r="AP466" s="351"/>
      <c r="AQ466" s="351"/>
      <c r="AR466" s="351"/>
      <c r="AS466" s="354"/>
      <c r="AT466" s="351"/>
      <c r="AU466" s="351"/>
      <c r="AV466" s="351"/>
      <c r="AW466" s="351"/>
      <c r="AX466" s="351"/>
      <c r="AY466" s="351"/>
      <c r="AZ466" s="351"/>
      <c r="BA466" s="351"/>
    </row>
    <row r="467" spans="1:53" s="349" customFormat="1">
      <c r="A467" s="351"/>
      <c r="B467" s="351"/>
      <c r="C467" s="351"/>
      <c r="D467" s="351"/>
      <c r="E467" s="351"/>
      <c r="F467" s="351"/>
      <c r="G467" s="351"/>
      <c r="H467" s="351"/>
      <c r="I467" s="351"/>
      <c r="J467" s="351"/>
      <c r="K467" s="351"/>
      <c r="L467" s="351"/>
      <c r="M467" s="351"/>
      <c r="N467" s="351"/>
      <c r="O467" s="351"/>
      <c r="P467" s="373"/>
      <c r="Q467" s="351"/>
      <c r="R467" s="351"/>
      <c r="S467" s="351"/>
      <c r="T467" s="351"/>
      <c r="U467" s="351"/>
      <c r="V467" s="351"/>
      <c r="W467" s="373"/>
      <c r="X467" s="351"/>
      <c r="Y467" s="351"/>
      <c r="Z467" s="351"/>
      <c r="AA467" s="351"/>
      <c r="AB467" s="353"/>
      <c r="AC467" s="351"/>
      <c r="AD467" s="351"/>
      <c r="AE467" s="351"/>
      <c r="AF467" s="351"/>
      <c r="AG467" s="351"/>
      <c r="AH467" s="351"/>
      <c r="AI467" s="351"/>
      <c r="AJ467" s="351"/>
      <c r="AK467" s="352"/>
      <c r="AL467" s="351"/>
      <c r="AM467" s="351"/>
      <c r="AN467" s="351"/>
      <c r="AO467" s="351"/>
      <c r="AP467" s="351"/>
      <c r="AQ467" s="351"/>
      <c r="AR467" s="351"/>
      <c r="AS467" s="354"/>
      <c r="AT467" s="351"/>
      <c r="AU467" s="351"/>
      <c r="AV467" s="351"/>
      <c r="AW467" s="351"/>
      <c r="AX467" s="351"/>
      <c r="AY467" s="351"/>
      <c r="AZ467" s="351"/>
      <c r="BA467" s="351"/>
    </row>
    <row r="468" spans="1:53" s="349" customFormat="1">
      <c r="A468" s="351"/>
      <c r="B468" s="351"/>
      <c r="C468" s="351"/>
      <c r="D468" s="351"/>
      <c r="E468" s="351"/>
      <c r="F468" s="351"/>
      <c r="G468" s="351"/>
      <c r="H468" s="351"/>
      <c r="I468" s="351"/>
      <c r="J468" s="351"/>
      <c r="K468" s="351"/>
      <c r="L468" s="351"/>
      <c r="M468" s="351"/>
      <c r="N468" s="351"/>
      <c r="O468" s="351"/>
      <c r="P468" s="373"/>
      <c r="Q468" s="351"/>
      <c r="R468" s="351"/>
      <c r="S468" s="351"/>
      <c r="T468" s="351"/>
      <c r="U468" s="351"/>
      <c r="V468" s="351"/>
      <c r="W468" s="373"/>
      <c r="X468" s="351"/>
      <c r="Y468" s="351"/>
      <c r="Z468" s="351"/>
      <c r="AA468" s="351"/>
      <c r="AB468" s="353"/>
      <c r="AC468" s="351"/>
      <c r="AD468" s="351"/>
      <c r="AE468" s="351"/>
      <c r="AF468" s="351"/>
      <c r="AG468" s="351"/>
      <c r="AH468" s="351"/>
      <c r="AI468" s="351"/>
      <c r="AJ468" s="351"/>
      <c r="AK468" s="352"/>
      <c r="AL468" s="351"/>
      <c r="AM468" s="351"/>
      <c r="AN468" s="351"/>
      <c r="AO468" s="351"/>
      <c r="AP468" s="351"/>
      <c r="AQ468" s="351"/>
      <c r="AR468" s="351"/>
      <c r="AS468" s="354"/>
      <c r="AT468" s="351"/>
      <c r="AU468" s="351"/>
      <c r="AV468" s="351"/>
      <c r="AW468" s="351"/>
      <c r="AX468" s="351"/>
      <c r="AY468" s="351"/>
      <c r="AZ468" s="351"/>
      <c r="BA468" s="351"/>
    </row>
    <row r="469" spans="1:53" s="349" customFormat="1">
      <c r="A469" s="351"/>
      <c r="B469" s="351"/>
      <c r="C469" s="351"/>
      <c r="D469" s="351"/>
      <c r="E469" s="351"/>
      <c r="F469" s="351"/>
      <c r="G469" s="351"/>
      <c r="H469" s="351"/>
      <c r="I469" s="351"/>
      <c r="J469" s="351"/>
      <c r="K469" s="351"/>
      <c r="L469" s="351"/>
      <c r="M469" s="351"/>
      <c r="N469" s="351"/>
      <c r="O469" s="351"/>
      <c r="P469" s="373"/>
      <c r="Q469" s="351"/>
      <c r="R469" s="351"/>
      <c r="S469" s="351"/>
      <c r="T469" s="351"/>
      <c r="U469" s="351"/>
      <c r="V469" s="351"/>
      <c r="W469" s="373"/>
      <c r="X469" s="351"/>
      <c r="Y469" s="351"/>
      <c r="Z469" s="351"/>
      <c r="AA469" s="351"/>
      <c r="AB469" s="353"/>
      <c r="AC469" s="351"/>
      <c r="AD469" s="351"/>
      <c r="AE469" s="351"/>
      <c r="AF469" s="351"/>
      <c r="AG469" s="351"/>
      <c r="AH469" s="351"/>
      <c r="AI469" s="351"/>
      <c r="AJ469" s="351"/>
      <c r="AK469" s="352"/>
      <c r="AL469" s="351"/>
      <c r="AM469" s="351"/>
      <c r="AN469" s="351"/>
      <c r="AO469" s="351"/>
      <c r="AP469" s="351"/>
      <c r="AQ469" s="351"/>
      <c r="AR469" s="351"/>
      <c r="AS469" s="354"/>
      <c r="AT469" s="351"/>
      <c r="AU469" s="351"/>
      <c r="AV469" s="351"/>
      <c r="AW469" s="351"/>
      <c r="AX469" s="351"/>
      <c r="AY469" s="351"/>
      <c r="AZ469" s="351"/>
      <c r="BA469" s="351"/>
    </row>
    <row r="470" spans="1:53" s="349" customFormat="1">
      <c r="A470" s="351"/>
      <c r="B470" s="351"/>
      <c r="C470" s="351"/>
      <c r="D470" s="351"/>
      <c r="E470" s="351"/>
      <c r="F470" s="351"/>
      <c r="G470" s="351"/>
      <c r="H470" s="351"/>
      <c r="I470" s="351"/>
      <c r="J470" s="351"/>
      <c r="K470" s="351"/>
      <c r="L470" s="351"/>
      <c r="M470" s="351"/>
      <c r="N470" s="351"/>
      <c r="O470" s="351"/>
      <c r="P470" s="373"/>
      <c r="Q470" s="351"/>
      <c r="R470" s="351"/>
      <c r="S470" s="351"/>
      <c r="T470" s="351"/>
      <c r="U470" s="351"/>
      <c r="V470" s="351"/>
      <c r="W470" s="373"/>
      <c r="X470" s="351"/>
      <c r="Y470" s="351"/>
      <c r="Z470" s="351"/>
      <c r="AA470" s="351"/>
      <c r="AB470" s="353"/>
      <c r="AC470" s="351"/>
      <c r="AD470" s="351"/>
      <c r="AE470" s="351"/>
      <c r="AF470" s="351"/>
      <c r="AG470" s="351"/>
      <c r="AH470" s="351"/>
      <c r="AI470" s="351"/>
      <c r="AJ470" s="351"/>
      <c r="AK470" s="352"/>
      <c r="AL470" s="351"/>
      <c r="AM470" s="351"/>
      <c r="AN470" s="351"/>
      <c r="AO470" s="351"/>
      <c r="AP470" s="351"/>
      <c r="AQ470" s="351"/>
      <c r="AR470" s="351"/>
      <c r="AS470" s="354"/>
      <c r="AT470" s="351"/>
      <c r="AU470" s="351"/>
      <c r="AV470" s="351"/>
      <c r="AW470" s="351"/>
      <c r="AX470" s="351"/>
      <c r="AY470" s="351"/>
      <c r="AZ470" s="351"/>
      <c r="BA470" s="351"/>
    </row>
    <row r="471" spans="1:53" s="349" customFormat="1">
      <c r="A471" s="351"/>
      <c r="B471" s="351"/>
      <c r="C471" s="351"/>
      <c r="D471" s="351"/>
      <c r="E471" s="351"/>
      <c r="F471" s="351"/>
      <c r="G471" s="351"/>
      <c r="H471" s="351"/>
      <c r="I471" s="351"/>
      <c r="J471" s="351"/>
      <c r="K471" s="351"/>
      <c r="L471" s="351"/>
      <c r="M471" s="351"/>
      <c r="N471" s="351"/>
      <c r="O471" s="351"/>
      <c r="P471" s="373"/>
      <c r="Q471" s="351"/>
      <c r="R471" s="351"/>
      <c r="S471" s="351"/>
      <c r="T471" s="351"/>
      <c r="U471" s="351"/>
      <c r="V471" s="351"/>
      <c r="W471" s="373"/>
      <c r="X471" s="351"/>
      <c r="Y471" s="351"/>
      <c r="Z471" s="351"/>
      <c r="AA471" s="351"/>
      <c r="AB471" s="353"/>
      <c r="AC471" s="351"/>
      <c r="AD471" s="351"/>
      <c r="AE471" s="351"/>
      <c r="AF471" s="351"/>
      <c r="AG471" s="351"/>
      <c r="AH471" s="351"/>
      <c r="AI471" s="351"/>
      <c r="AJ471" s="351"/>
      <c r="AK471" s="352"/>
      <c r="AL471" s="351"/>
      <c r="AM471" s="351"/>
      <c r="AN471" s="351"/>
      <c r="AO471" s="351"/>
      <c r="AP471" s="351"/>
      <c r="AQ471" s="351"/>
      <c r="AR471" s="351"/>
      <c r="AS471" s="354"/>
      <c r="AT471" s="351"/>
      <c r="AU471" s="351"/>
      <c r="AV471" s="351"/>
      <c r="AW471" s="351"/>
      <c r="AX471" s="351"/>
      <c r="AY471" s="351"/>
      <c r="AZ471" s="351"/>
      <c r="BA471" s="351"/>
    </row>
    <row r="472" spans="1:53" s="349" customFormat="1">
      <c r="A472" s="351"/>
      <c r="B472" s="351"/>
      <c r="C472" s="351"/>
      <c r="D472" s="351"/>
      <c r="E472" s="351"/>
      <c r="F472" s="351"/>
      <c r="G472" s="351"/>
      <c r="H472" s="351"/>
      <c r="I472" s="351"/>
      <c r="J472" s="351"/>
      <c r="K472" s="351"/>
      <c r="L472" s="351"/>
      <c r="M472" s="351"/>
      <c r="N472" s="351"/>
      <c r="O472" s="351"/>
      <c r="P472" s="373"/>
      <c r="Q472" s="351"/>
      <c r="R472" s="351"/>
      <c r="S472" s="351"/>
      <c r="T472" s="351"/>
      <c r="U472" s="351"/>
      <c r="V472" s="351"/>
      <c r="W472" s="373"/>
      <c r="X472" s="351"/>
      <c r="Y472" s="351"/>
      <c r="Z472" s="351"/>
      <c r="AA472" s="351"/>
      <c r="AB472" s="353"/>
      <c r="AC472" s="351"/>
      <c r="AD472" s="351"/>
      <c r="AE472" s="351"/>
      <c r="AF472" s="351"/>
      <c r="AG472" s="351"/>
      <c r="AH472" s="351"/>
      <c r="AI472" s="351"/>
      <c r="AJ472" s="351"/>
      <c r="AK472" s="352"/>
      <c r="AL472" s="351"/>
      <c r="AM472" s="351"/>
      <c r="AN472" s="351"/>
      <c r="AO472" s="351"/>
      <c r="AP472" s="351"/>
      <c r="AQ472" s="351"/>
      <c r="AR472" s="351"/>
      <c r="AS472" s="354"/>
      <c r="AT472" s="351"/>
      <c r="AU472" s="351"/>
      <c r="AV472" s="351"/>
      <c r="AW472" s="351"/>
      <c r="AX472" s="351"/>
      <c r="AY472" s="351"/>
      <c r="AZ472" s="351"/>
      <c r="BA472" s="351"/>
    </row>
    <row r="473" spans="1:53" s="349" customFormat="1">
      <c r="A473" s="351"/>
      <c r="B473" s="351"/>
      <c r="C473" s="351"/>
      <c r="D473" s="351"/>
      <c r="E473" s="351"/>
      <c r="F473" s="351"/>
      <c r="G473" s="351"/>
      <c r="H473" s="351"/>
      <c r="I473" s="351"/>
      <c r="J473" s="351"/>
      <c r="K473" s="351"/>
      <c r="L473" s="351"/>
      <c r="M473" s="351"/>
      <c r="N473" s="351"/>
      <c r="O473" s="351"/>
      <c r="P473" s="373"/>
      <c r="Q473" s="351"/>
      <c r="R473" s="351"/>
      <c r="S473" s="351"/>
      <c r="T473" s="351"/>
      <c r="U473" s="351"/>
      <c r="V473" s="351"/>
      <c r="W473" s="373"/>
      <c r="X473" s="351"/>
      <c r="Y473" s="351"/>
      <c r="Z473" s="351"/>
      <c r="AA473" s="351"/>
      <c r="AB473" s="353"/>
      <c r="AC473" s="351"/>
      <c r="AD473" s="351"/>
      <c r="AE473" s="351"/>
      <c r="AF473" s="351"/>
      <c r="AG473" s="351"/>
      <c r="AH473" s="351"/>
      <c r="AI473" s="351"/>
      <c r="AJ473" s="351"/>
      <c r="AK473" s="352"/>
      <c r="AL473" s="351"/>
      <c r="AM473" s="351"/>
      <c r="AN473" s="351"/>
      <c r="AO473" s="351"/>
      <c r="AP473" s="351"/>
      <c r="AQ473" s="351"/>
      <c r="AR473" s="351"/>
      <c r="AS473" s="354"/>
      <c r="AT473" s="351"/>
      <c r="AU473" s="351"/>
      <c r="AV473" s="351"/>
      <c r="AW473" s="351"/>
      <c r="AX473" s="351"/>
      <c r="AY473" s="351"/>
      <c r="AZ473" s="351"/>
      <c r="BA473" s="351"/>
    </row>
    <row r="474" spans="1:53" s="349" customFormat="1">
      <c r="A474" s="351"/>
      <c r="B474" s="351"/>
      <c r="C474" s="351"/>
      <c r="D474" s="351"/>
      <c r="E474" s="351"/>
      <c r="F474" s="351"/>
      <c r="G474" s="351"/>
      <c r="H474" s="351"/>
      <c r="I474" s="351"/>
      <c r="J474" s="351"/>
      <c r="K474" s="351"/>
      <c r="L474" s="351"/>
      <c r="M474" s="351"/>
      <c r="N474" s="351"/>
      <c r="O474" s="351"/>
      <c r="P474" s="373"/>
      <c r="Q474" s="351"/>
      <c r="R474" s="351"/>
      <c r="S474" s="351"/>
      <c r="T474" s="351"/>
      <c r="U474" s="351"/>
      <c r="V474" s="351"/>
      <c r="W474" s="373"/>
      <c r="X474" s="351"/>
      <c r="Y474" s="351"/>
      <c r="Z474" s="351"/>
      <c r="AA474" s="351"/>
      <c r="AB474" s="353"/>
      <c r="AC474" s="351"/>
      <c r="AD474" s="351"/>
      <c r="AE474" s="351"/>
      <c r="AF474" s="351"/>
      <c r="AG474" s="351"/>
      <c r="AH474" s="351"/>
      <c r="AI474" s="351"/>
      <c r="AJ474" s="351"/>
      <c r="AK474" s="352"/>
      <c r="AL474" s="351"/>
      <c r="AM474" s="351"/>
      <c r="AN474" s="351"/>
      <c r="AO474" s="351"/>
      <c r="AP474" s="351"/>
      <c r="AQ474" s="351"/>
      <c r="AR474" s="351"/>
      <c r="AS474" s="354"/>
      <c r="AT474" s="351"/>
      <c r="AU474" s="351"/>
      <c r="AV474" s="351"/>
      <c r="AW474" s="351"/>
      <c r="AX474" s="351"/>
      <c r="AY474" s="351"/>
      <c r="AZ474" s="351"/>
      <c r="BA474" s="351"/>
    </row>
    <row r="475" spans="1:53" s="349" customFormat="1">
      <c r="A475" s="351"/>
      <c r="B475" s="351"/>
      <c r="C475" s="351"/>
      <c r="D475" s="351"/>
      <c r="E475" s="351"/>
      <c r="F475" s="351"/>
      <c r="G475" s="351"/>
      <c r="H475" s="351"/>
      <c r="I475" s="351"/>
      <c r="J475" s="351"/>
      <c r="K475" s="351"/>
      <c r="L475" s="351"/>
      <c r="M475" s="351"/>
      <c r="N475" s="351"/>
      <c r="O475" s="351"/>
      <c r="P475" s="373"/>
      <c r="Q475" s="351"/>
      <c r="R475" s="351"/>
      <c r="S475" s="351"/>
      <c r="T475" s="351"/>
      <c r="U475" s="351"/>
      <c r="V475" s="351"/>
      <c r="W475" s="373"/>
      <c r="X475" s="351"/>
      <c r="Y475" s="351"/>
      <c r="Z475" s="351"/>
      <c r="AA475" s="351"/>
      <c r="AB475" s="353"/>
      <c r="AC475" s="351"/>
      <c r="AD475" s="351"/>
      <c r="AE475" s="351"/>
      <c r="AF475" s="351"/>
      <c r="AG475" s="351"/>
      <c r="AH475" s="351"/>
      <c r="AI475" s="351"/>
      <c r="AJ475" s="351"/>
      <c r="AK475" s="352"/>
      <c r="AL475" s="351"/>
      <c r="AM475" s="351"/>
      <c r="AN475" s="351"/>
      <c r="AO475" s="351"/>
      <c r="AP475" s="351"/>
      <c r="AQ475" s="351"/>
      <c r="AR475" s="351"/>
      <c r="AS475" s="354"/>
      <c r="AT475" s="351"/>
      <c r="AU475" s="351"/>
      <c r="AV475" s="351"/>
      <c r="AW475" s="351"/>
      <c r="AX475" s="351"/>
      <c r="AY475" s="351"/>
      <c r="AZ475" s="351"/>
      <c r="BA475" s="351"/>
    </row>
    <row r="476" spans="1:53" s="349" customFormat="1">
      <c r="A476" s="351"/>
      <c r="B476" s="351"/>
      <c r="C476" s="351"/>
      <c r="D476" s="351"/>
      <c r="E476" s="351"/>
      <c r="F476" s="351"/>
      <c r="G476" s="351"/>
      <c r="H476" s="351"/>
      <c r="I476" s="351"/>
      <c r="J476" s="351"/>
      <c r="K476" s="351"/>
      <c r="L476" s="351"/>
      <c r="M476" s="351"/>
      <c r="N476" s="351"/>
      <c r="O476" s="351"/>
      <c r="P476" s="373"/>
      <c r="Q476" s="351"/>
      <c r="R476" s="351"/>
      <c r="S476" s="351"/>
      <c r="T476" s="351"/>
      <c r="U476" s="351"/>
      <c r="V476" s="351"/>
      <c r="W476" s="373"/>
      <c r="X476" s="351"/>
      <c r="Y476" s="351"/>
      <c r="Z476" s="351"/>
      <c r="AA476" s="351"/>
      <c r="AB476" s="353"/>
      <c r="AC476" s="351"/>
      <c r="AD476" s="351"/>
      <c r="AE476" s="351"/>
      <c r="AF476" s="351"/>
      <c r="AG476" s="351"/>
      <c r="AH476" s="351"/>
      <c r="AI476" s="351"/>
      <c r="AJ476" s="351"/>
      <c r="AK476" s="352"/>
      <c r="AL476" s="351"/>
      <c r="AM476" s="351"/>
      <c r="AN476" s="351"/>
      <c r="AO476" s="351"/>
      <c r="AP476" s="351"/>
      <c r="AQ476" s="351"/>
      <c r="AR476" s="351"/>
      <c r="AS476" s="354"/>
      <c r="AT476" s="351"/>
      <c r="AU476" s="351"/>
      <c r="AV476" s="351"/>
      <c r="AW476" s="351"/>
      <c r="AX476" s="351"/>
      <c r="AY476" s="351"/>
      <c r="AZ476" s="351"/>
      <c r="BA476" s="351"/>
    </row>
    <row r="477" spans="1:53" s="349" customFormat="1">
      <c r="A477" s="351"/>
      <c r="B477" s="351"/>
      <c r="C477" s="351"/>
      <c r="D477" s="351"/>
      <c r="E477" s="351"/>
      <c r="F477" s="351"/>
      <c r="G477" s="351"/>
      <c r="H477" s="351"/>
      <c r="I477" s="351"/>
      <c r="J477" s="351"/>
      <c r="K477" s="351"/>
      <c r="L477" s="351"/>
      <c r="M477" s="351"/>
      <c r="N477" s="351"/>
      <c r="O477" s="351"/>
      <c r="P477" s="373"/>
      <c r="Q477" s="351"/>
      <c r="R477" s="351"/>
      <c r="S477" s="351"/>
      <c r="T477" s="351"/>
      <c r="U477" s="351"/>
      <c r="V477" s="351"/>
      <c r="W477" s="373"/>
      <c r="X477" s="351"/>
      <c r="Y477" s="351"/>
      <c r="Z477" s="351"/>
      <c r="AA477" s="351"/>
      <c r="AB477" s="353"/>
      <c r="AC477" s="351"/>
      <c r="AD477" s="351"/>
      <c r="AE477" s="351"/>
      <c r="AF477" s="351"/>
      <c r="AG477" s="351"/>
      <c r="AH477" s="351"/>
      <c r="AI477" s="351"/>
      <c r="AJ477" s="351"/>
      <c r="AK477" s="352"/>
      <c r="AL477" s="351"/>
      <c r="AM477" s="351"/>
      <c r="AN477" s="351"/>
      <c r="AO477" s="351"/>
      <c r="AP477" s="351"/>
      <c r="AQ477" s="351"/>
      <c r="AR477" s="351"/>
      <c r="AS477" s="354"/>
      <c r="AT477" s="351"/>
      <c r="AU477" s="351"/>
      <c r="AV477" s="351"/>
      <c r="AW477" s="351"/>
      <c r="AX477" s="351"/>
      <c r="AY477" s="351"/>
      <c r="AZ477" s="351"/>
      <c r="BA477" s="351"/>
    </row>
    <row r="478" spans="1:53" s="349" customFormat="1">
      <c r="A478" s="351"/>
      <c r="B478" s="351"/>
      <c r="C478" s="351"/>
      <c r="D478" s="351"/>
      <c r="E478" s="351"/>
      <c r="F478" s="351"/>
      <c r="G478" s="351"/>
      <c r="H478" s="351"/>
      <c r="I478" s="351"/>
      <c r="J478" s="351"/>
      <c r="K478" s="351"/>
      <c r="L478" s="351"/>
      <c r="M478" s="351"/>
      <c r="N478" s="351"/>
      <c r="O478" s="351"/>
      <c r="P478" s="373"/>
      <c r="Q478" s="351"/>
      <c r="R478" s="351"/>
      <c r="S478" s="351"/>
      <c r="T478" s="351"/>
      <c r="U478" s="351"/>
      <c r="V478" s="351"/>
      <c r="W478" s="373"/>
      <c r="X478" s="351"/>
      <c r="Y478" s="351"/>
      <c r="Z478" s="351"/>
      <c r="AA478" s="351"/>
      <c r="AB478" s="353"/>
      <c r="AC478" s="351"/>
      <c r="AD478" s="351"/>
      <c r="AE478" s="351"/>
      <c r="AF478" s="351"/>
      <c r="AG478" s="351"/>
      <c r="AH478" s="351"/>
      <c r="AI478" s="351"/>
      <c r="AJ478" s="351"/>
      <c r="AK478" s="352"/>
      <c r="AL478" s="351"/>
      <c r="AM478" s="351"/>
      <c r="AN478" s="351"/>
      <c r="AO478" s="351"/>
      <c r="AP478" s="351"/>
      <c r="AQ478" s="351"/>
      <c r="AR478" s="351"/>
      <c r="AS478" s="354"/>
      <c r="AT478" s="351"/>
      <c r="AU478" s="351"/>
      <c r="AV478" s="351"/>
      <c r="AW478" s="351"/>
      <c r="AX478" s="351"/>
      <c r="AY478" s="351"/>
      <c r="AZ478" s="351"/>
      <c r="BA478" s="351"/>
    </row>
    <row r="479" spans="1:53" s="349" customFormat="1">
      <c r="A479" s="351"/>
      <c r="B479" s="351"/>
      <c r="C479" s="351"/>
      <c r="D479" s="351"/>
      <c r="E479" s="351"/>
      <c r="F479" s="351"/>
      <c r="G479" s="351"/>
      <c r="H479" s="351"/>
      <c r="I479" s="351"/>
      <c r="J479" s="351"/>
      <c r="K479" s="351"/>
      <c r="L479" s="351"/>
      <c r="M479" s="351"/>
      <c r="N479" s="351"/>
      <c r="O479" s="351"/>
      <c r="P479" s="373"/>
      <c r="Q479" s="351"/>
      <c r="R479" s="351"/>
      <c r="S479" s="351"/>
      <c r="T479" s="351"/>
      <c r="U479" s="351"/>
      <c r="V479" s="351"/>
      <c r="W479" s="373"/>
      <c r="X479" s="351"/>
      <c r="Y479" s="351"/>
      <c r="Z479" s="351"/>
      <c r="AA479" s="351"/>
      <c r="AB479" s="353"/>
      <c r="AC479" s="351"/>
      <c r="AD479" s="351"/>
      <c r="AE479" s="351"/>
      <c r="AF479" s="351"/>
      <c r="AG479" s="351"/>
      <c r="AH479" s="351"/>
      <c r="AI479" s="351"/>
      <c r="AJ479" s="351"/>
      <c r="AK479" s="352"/>
      <c r="AL479" s="351"/>
      <c r="AM479" s="351"/>
      <c r="AN479" s="351"/>
      <c r="AO479" s="351"/>
      <c r="AP479" s="351"/>
      <c r="AQ479" s="351"/>
      <c r="AR479" s="351"/>
      <c r="AS479" s="354"/>
      <c r="AT479" s="351"/>
      <c r="AU479" s="351"/>
      <c r="AV479" s="351"/>
      <c r="AW479" s="351"/>
      <c r="AX479" s="351"/>
      <c r="AY479" s="351"/>
      <c r="AZ479" s="351"/>
      <c r="BA479" s="351"/>
    </row>
    <row r="480" spans="1:53" s="349" customFormat="1">
      <c r="A480" s="351"/>
      <c r="B480" s="351"/>
      <c r="C480" s="351"/>
      <c r="D480" s="351"/>
      <c r="E480" s="351"/>
      <c r="F480" s="351"/>
      <c r="G480" s="351"/>
      <c r="H480" s="351"/>
      <c r="I480" s="351"/>
      <c r="J480" s="351"/>
      <c r="K480" s="351"/>
      <c r="L480" s="351"/>
      <c r="M480" s="351"/>
      <c r="N480" s="351"/>
      <c r="O480" s="351"/>
      <c r="P480" s="373"/>
      <c r="Q480" s="351"/>
      <c r="R480" s="351"/>
      <c r="S480" s="351"/>
      <c r="T480" s="351"/>
      <c r="U480" s="351"/>
      <c r="V480" s="351"/>
      <c r="W480" s="373"/>
      <c r="X480" s="351"/>
      <c r="Y480" s="351"/>
      <c r="Z480" s="351"/>
      <c r="AA480" s="351"/>
      <c r="AB480" s="353"/>
      <c r="AC480" s="351"/>
      <c r="AD480" s="351"/>
      <c r="AE480" s="351"/>
      <c r="AF480" s="351"/>
      <c r="AG480" s="351"/>
      <c r="AH480" s="351"/>
      <c r="AI480" s="351"/>
      <c r="AJ480" s="351"/>
      <c r="AK480" s="352"/>
      <c r="AL480" s="351"/>
      <c r="AM480" s="351"/>
      <c r="AN480" s="351"/>
      <c r="AO480" s="351"/>
      <c r="AP480" s="351"/>
      <c r="AQ480" s="351"/>
      <c r="AR480" s="351"/>
      <c r="AS480" s="354"/>
      <c r="AT480" s="351"/>
      <c r="AU480" s="351"/>
      <c r="AV480" s="351"/>
      <c r="AW480" s="351"/>
      <c r="AX480" s="351"/>
      <c r="AY480" s="351"/>
      <c r="AZ480" s="351"/>
      <c r="BA480" s="351"/>
    </row>
    <row r="481" spans="1:53" s="349" customFormat="1">
      <c r="A481" s="351"/>
      <c r="B481" s="351"/>
      <c r="C481" s="351"/>
      <c r="D481" s="351"/>
      <c r="E481" s="351"/>
      <c r="F481" s="351"/>
      <c r="G481" s="351"/>
      <c r="H481" s="351"/>
      <c r="I481" s="351"/>
      <c r="J481" s="351"/>
      <c r="K481" s="351"/>
      <c r="L481" s="351"/>
      <c r="M481" s="351"/>
      <c r="N481" s="351"/>
      <c r="O481" s="351"/>
      <c r="P481" s="373"/>
      <c r="Q481" s="351"/>
      <c r="R481" s="351"/>
      <c r="S481" s="351"/>
      <c r="T481" s="351"/>
      <c r="U481" s="351"/>
      <c r="V481" s="351"/>
      <c r="W481" s="373"/>
      <c r="X481" s="351"/>
      <c r="Y481" s="351"/>
      <c r="Z481" s="351"/>
      <c r="AA481" s="351"/>
      <c r="AB481" s="353"/>
      <c r="AC481" s="351"/>
      <c r="AD481" s="351"/>
      <c r="AE481" s="351"/>
      <c r="AF481" s="351"/>
      <c r="AG481" s="351"/>
      <c r="AH481" s="351"/>
      <c r="AI481" s="351"/>
      <c r="AJ481" s="351"/>
      <c r="AK481" s="352"/>
      <c r="AL481" s="351"/>
      <c r="AM481" s="351"/>
      <c r="AN481" s="351"/>
      <c r="AO481" s="351"/>
      <c r="AP481" s="351"/>
      <c r="AQ481" s="351"/>
      <c r="AR481" s="351"/>
      <c r="AS481" s="354"/>
      <c r="AT481" s="351"/>
      <c r="AU481" s="351"/>
      <c r="AV481" s="351"/>
      <c r="AW481" s="351"/>
      <c r="AX481" s="351"/>
      <c r="AY481" s="351"/>
      <c r="AZ481" s="351"/>
      <c r="BA481" s="351"/>
    </row>
    <row r="482" spans="1:53" s="349" customFormat="1">
      <c r="A482" s="351"/>
      <c r="B482" s="351"/>
      <c r="C482" s="351"/>
      <c r="D482" s="351"/>
      <c r="E482" s="351"/>
      <c r="F482" s="351"/>
      <c r="G482" s="351"/>
      <c r="H482" s="351"/>
      <c r="I482" s="351"/>
      <c r="J482" s="351"/>
      <c r="K482" s="351"/>
      <c r="L482" s="351"/>
      <c r="M482" s="351"/>
      <c r="N482" s="351"/>
      <c r="O482" s="351"/>
      <c r="P482" s="373"/>
      <c r="Q482" s="351"/>
      <c r="R482" s="351"/>
      <c r="S482" s="351"/>
      <c r="T482" s="351"/>
      <c r="U482" s="351"/>
      <c r="V482" s="351"/>
      <c r="W482" s="373"/>
      <c r="X482" s="351"/>
      <c r="Y482" s="351"/>
      <c r="Z482" s="351"/>
      <c r="AA482" s="351"/>
      <c r="AB482" s="353"/>
      <c r="AC482" s="351"/>
      <c r="AD482" s="351"/>
      <c r="AE482" s="351"/>
      <c r="AF482" s="351"/>
      <c r="AG482" s="351"/>
      <c r="AH482" s="351"/>
      <c r="AI482" s="351"/>
      <c r="AJ482" s="351"/>
      <c r="AK482" s="352"/>
      <c r="AL482" s="351"/>
      <c r="AM482" s="351"/>
      <c r="AN482" s="351"/>
      <c r="AO482" s="351"/>
      <c r="AP482" s="351"/>
      <c r="AQ482" s="351"/>
      <c r="AR482" s="351"/>
      <c r="AS482" s="354"/>
      <c r="AT482" s="351"/>
      <c r="AU482" s="351"/>
      <c r="AV482" s="351"/>
      <c r="AW482" s="351"/>
      <c r="AX482" s="351"/>
      <c r="AY482" s="351"/>
      <c r="AZ482" s="351"/>
      <c r="BA482" s="351"/>
    </row>
    <row r="483" spans="1:53" s="349" customFormat="1">
      <c r="A483" s="351"/>
      <c r="B483" s="351"/>
      <c r="C483" s="351"/>
      <c r="D483" s="351"/>
      <c r="E483" s="351"/>
      <c r="F483" s="351"/>
      <c r="G483" s="351"/>
      <c r="H483" s="351"/>
      <c r="I483" s="351"/>
      <c r="J483" s="351"/>
      <c r="K483" s="351"/>
      <c r="L483" s="351"/>
      <c r="M483" s="351"/>
      <c r="N483" s="351"/>
      <c r="O483" s="351"/>
      <c r="P483" s="373"/>
      <c r="Q483" s="351"/>
      <c r="R483" s="351"/>
      <c r="S483" s="351"/>
      <c r="T483" s="351"/>
      <c r="U483" s="351"/>
      <c r="V483" s="351"/>
      <c r="W483" s="373"/>
      <c r="X483" s="351"/>
      <c r="Y483" s="351"/>
      <c r="Z483" s="351"/>
      <c r="AA483" s="351"/>
      <c r="AB483" s="353"/>
      <c r="AC483" s="351"/>
      <c r="AD483" s="351"/>
      <c r="AE483" s="351"/>
      <c r="AF483" s="351"/>
      <c r="AG483" s="351"/>
      <c r="AH483" s="351"/>
      <c r="AI483" s="351"/>
      <c r="AJ483" s="351"/>
      <c r="AK483" s="352"/>
      <c r="AL483" s="351"/>
      <c r="AM483" s="351"/>
      <c r="AN483" s="351"/>
      <c r="AO483" s="351"/>
      <c r="AP483" s="351"/>
      <c r="AQ483" s="351"/>
      <c r="AR483" s="351"/>
      <c r="AS483" s="354"/>
      <c r="AT483" s="351"/>
      <c r="AU483" s="351"/>
      <c r="AV483" s="351"/>
      <c r="AW483" s="351"/>
      <c r="AX483" s="351"/>
      <c r="AY483" s="351"/>
      <c r="AZ483" s="351"/>
      <c r="BA483" s="351"/>
    </row>
    <row r="484" spans="1:53" s="349" customFormat="1">
      <c r="A484" s="351"/>
      <c r="B484" s="351"/>
      <c r="C484" s="351"/>
      <c r="D484" s="351"/>
      <c r="E484" s="351"/>
      <c r="F484" s="351"/>
      <c r="G484" s="351"/>
      <c r="H484" s="351"/>
      <c r="I484" s="351"/>
      <c r="J484" s="351"/>
      <c r="K484" s="351"/>
      <c r="L484" s="351"/>
      <c r="M484" s="351"/>
      <c r="N484" s="351"/>
      <c r="O484" s="351"/>
      <c r="P484" s="373"/>
      <c r="Q484" s="351"/>
      <c r="R484" s="351"/>
      <c r="S484" s="351"/>
      <c r="T484" s="351"/>
      <c r="U484" s="351"/>
      <c r="V484" s="351"/>
      <c r="W484" s="373"/>
      <c r="X484" s="351"/>
      <c r="Y484" s="351"/>
      <c r="Z484" s="351"/>
      <c r="AA484" s="351"/>
      <c r="AB484" s="353"/>
      <c r="AC484" s="351"/>
      <c r="AD484" s="351"/>
      <c r="AE484" s="351"/>
      <c r="AF484" s="351"/>
      <c r="AG484" s="351"/>
      <c r="AH484" s="351"/>
      <c r="AI484" s="351"/>
      <c r="AJ484" s="351"/>
      <c r="AK484" s="352"/>
      <c r="AL484" s="351"/>
      <c r="AM484" s="351"/>
      <c r="AN484" s="351"/>
      <c r="AO484" s="351"/>
      <c r="AP484" s="351"/>
      <c r="AQ484" s="351"/>
      <c r="AR484" s="351"/>
      <c r="AS484" s="354"/>
      <c r="AT484" s="351"/>
      <c r="AU484" s="351"/>
      <c r="AV484" s="351"/>
      <c r="AW484" s="351"/>
      <c r="AX484" s="351"/>
      <c r="AY484" s="351"/>
      <c r="AZ484" s="351"/>
      <c r="BA484" s="351"/>
    </row>
    <row r="485" spans="1:53" s="349" customFormat="1">
      <c r="A485" s="351"/>
      <c r="B485" s="351"/>
      <c r="C485" s="351"/>
      <c r="D485" s="351"/>
      <c r="E485" s="351"/>
      <c r="F485" s="351"/>
      <c r="G485" s="351"/>
      <c r="H485" s="351"/>
      <c r="I485" s="351"/>
      <c r="J485" s="351"/>
      <c r="K485" s="351"/>
      <c r="L485" s="351"/>
      <c r="M485" s="351"/>
      <c r="N485" s="351"/>
      <c r="O485" s="351"/>
      <c r="P485" s="373"/>
      <c r="Q485" s="351"/>
      <c r="R485" s="351"/>
      <c r="S485" s="351"/>
      <c r="T485" s="351"/>
      <c r="U485" s="351"/>
      <c r="V485" s="351"/>
      <c r="W485" s="373"/>
      <c r="X485" s="351"/>
      <c r="Y485" s="351"/>
      <c r="Z485" s="351"/>
      <c r="AA485" s="351"/>
      <c r="AB485" s="353"/>
      <c r="AC485" s="351"/>
      <c r="AD485" s="351"/>
      <c r="AE485" s="351"/>
      <c r="AF485" s="351"/>
      <c r="AG485" s="351"/>
      <c r="AH485" s="351"/>
      <c r="AI485" s="351"/>
      <c r="AJ485" s="351"/>
      <c r="AK485" s="352"/>
      <c r="AL485" s="351"/>
      <c r="AM485" s="351"/>
      <c r="AN485" s="351"/>
      <c r="AO485" s="351"/>
      <c r="AP485" s="351"/>
      <c r="AQ485" s="351"/>
      <c r="AR485" s="351"/>
      <c r="AS485" s="354"/>
      <c r="AT485" s="351"/>
      <c r="AU485" s="351"/>
      <c r="AV485" s="351"/>
      <c r="AW485" s="351"/>
      <c r="AX485" s="351"/>
      <c r="AY485" s="351"/>
      <c r="AZ485" s="351"/>
      <c r="BA485" s="351"/>
    </row>
    <row r="486" spans="1:53" s="349" customFormat="1">
      <c r="A486" s="351"/>
      <c r="B486" s="351"/>
      <c r="C486" s="351"/>
      <c r="D486" s="351"/>
      <c r="E486" s="351"/>
      <c r="F486" s="351"/>
      <c r="G486" s="351"/>
      <c r="H486" s="351"/>
      <c r="I486" s="351"/>
      <c r="J486" s="351"/>
      <c r="K486" s="351"/>
      <c r="L486" s="351"/>
      <c r="M486" s="351"/>
      <c r="N486" s="351"/>
      <c r="O486" s="351"/>
      <c r="P486" s="373"/>
      <c r="Q486" s="351"/>
      <c r="R486" s="351"/>
      <c r="S486" s="351"/>
      <c r="T486" s="351"/>
      <c r="U486" s="351"/>
      <c r="V486" s="351"/>
      <c r="W486" s="373"/>
      <c r="X486" s="351"/>
      <c r="Y486" s="351"/>
      <c r="Z486" s="351"/>
      <c r="AA486" s="351"/>
      <c r="AB486" s="353"/>
      <c r="AC486" s="351"/>
      <c r="AD486" s="351"/>
      <c r="AE486" s="351"/>
      <c r="AF486" s="351"/>
      <c r="AG486" s="351"/>
      <c r="AH486" s="351"/>
      <c r="AI486" s="351"/>
      <c r="AJ486" s="351"/>
      <c r="AK486" s="352"/>
      <c r="AL486" s="351"/>
      <c r="AM486" s="351"/>
      <c r="AN486" s="351"/>
      <c r="AO486" s="351"/>
      <c r="AP486" s="351"/>
      <c r="AQ486" s="351"/>
      <c r="AR486" s="351"/>
      <c r="AS486" s="354"/>
      <c r="AT486" s="351"/>
      <c r="AU486" s="351"/>
      <c r="AV486" s="351"/>
      <c r="AW486" s="351"/>
      <c r="AX486" s="351"/>
      <c r="AY486" s="351"/>
      <c r="AZ486" s="351"/>
      <c r="BA486" s="351"/>
    </row>
    <row r="487" spans="1:53" s="349" customFormat="1">
      <c r="A487" s="351"/>
      <c r="B487" s="351"/>
      <c r="C487" s="351"/>
      <c r="D487" s="351"/>
      <c r="E487" s="351"/>
      <c r="F487" s="351"/>
      <c r="G487" s="351"/>
      <c r="H487" s="351"/>
      <c r="I487" s="351"/>
      <c r="J487" s="351"/>
      <c r="K487" s="351"/>
      <c r="L487" s="351"/>
      <c r="M487" s="351"/>
      <c r="N487" s="351"/>
      <c r="O487" s="351"/>
      <c r="P487" s="373"/>
      <c r="Q487" s="351"/>
      <c r="R487" s="351"/>
      <c r="S487" s="351"/>
      <c r="T487" s="351"/>
      <c r="U487" s="351"/>
      <c r="V487" s="351"/>
      <c r="W487" s="373"/>
      <c r="X487" s="351"/>
      <c r="Y487" s="351"/>
      <c r="Z487" s="351"/>
      <c r="AA487" s="351"/>
      <c r="AB487" s="353"/>
      <c r="AC487" s="351"/>
      <c r="AD487" s="351"/>
      <c r="AE487" s="351"/>
      <c r="AF487" s="351"/>
      <c r="AG487" s="351"/>
      <c r="AH487" s="351"/>
      <c r="AI487" s="351"/>
      <c r="AJ487" s="351"/>
      <c r="AK487" s="352"/>
      <c r="AL487" s="351"/>
      <c r="AM487" s="351"/>
      <c r="AN487" s="351"/>
      <c r="AO487" s="351"/>
      <c r="AP487" s="351"/>
      <c r="AQ487" s="351"/>
      <c r="AR487" s="351"/>
      <c r="AS487" s="354"/>
      <c r="AT487" s="351"/>
      <c r="AU487" s="351"/>
      <c r="AV487" s="351"/>
      <c r="AW487" s="351"/>
      <c r="AX487" s="351"/>
      <c r="AY487" s="351"/>
      <c r="AZ487" s="351"/>
      <c r="BA487" s="351"/>
    </row>
    <row r="488" spans="1:53" s="349" customFormat="1">
      <c r="A488" s="351"/>
      <c r="B488" s="351"/>
      <c r="C488" s="351"/>
      <c r="D488" s="351"/>
      <c r="E488" s="351"/>
      <c r="F488" s="351"/>
      <c r="G488" s="351"/>
      <c r="H488" s="351"/>
      <c r="I488" s="351"/>
      <c r="J488" s="351"/>
      <c r="K488" s="351"/>
      <c r="L488" s="351"/>
      <c r="M488" s="351"/>
      <c r="N488" s="351"/>
      <c r="O488" s="351"/>
      <c r="P488" s="373"/>
      <c r="Q488" s="351"/>
      <c r="R488" s="351"/>
      <c r="S488" s="351"/>
      <c r="T488" s="351"/>
      <c r="U488" s="351"/>
      <c r="V488" s="351"/>
      <c r="W488" s="373"/>
      <c r="X488" s="351"/>
      <c r="Y488" s="351"/>
      <c r="Z488" s="351"/>
      <c r="AA488" s="351"/>
      <c r="AB488" s="353"/>
      <c r="AC488" s="351"/>
      <c r="AD488" s="351"/>
      <c r="AE488" s="351"/>
      <c r="AF488" s="351"/>
      <c r="AG488" s="351"/>
      <c r="AH488" s="351"/>
      <c r="AI488" s="351"/>
      <c r="AJ488" s="351"/>
      <c r="AK488" s="352"/>
      <c r="AL488" s="351"/>
      <c r="AM488" s="351"/>
      <c r="AN488" s="351"/>
      <c r="AO488" s="351"/>
      <c r="AP488" s="351"/>
      <c r="AQ488" s="351"/>
      <c r="AR488" s="351"/>
      <c r="AS488" s="354"/>
      <c r="AT488" s="351"/>
      <c r="AU488" s="351"/>
      <c r="AV488" s="351"/>
      <c r="AW488" s="351"/>
      <c r="AX488" s="351"/>
      <c r="AY488" s="351"/>
      <c r="AZ488" s="351"/>
      <c r="BA488" s="351"/>
    </row>
    <row r="489" spans="1:53" s="349" customFormat="1">
      <c r="A489" s="351"/>
      <c r="B489" s="351"/>
      <c r="C489" s="351"/>
      <c r="D489" s="351"/>
      <c r="E489" s="351"/>
      <c r="F489" s="351"/>
      <c r="G489" s="351"/>
      <c r="H489" s="351"/>
      <c r="I489" s="351"/>
      <c r="J489" s="351"/>
      <c r="K489" s="351"/>
      <c r="L489" s="351"/>
      <c r="M489" s="351"/>
      <c r="N489" s="351"/>
      <c r="O489" s="351"/>
      <c r="P489" s="373"/>
      <c r="Q489" s="351"/>
      <c r="R489" s="351"/>
      <c r="S489" s="351"/>
      <c r="T489" s="351"/>
      <c r="U489" s="351"/>
      <c r="V489" s="351"/>
      <c r="W489" s="373"/>
      <c r="X489" s="351"/>
      <c r="Y489" s="351"/>
      <c r="Z489" s="351"/>
      <c r="AA489" s="351"/>
      <c r="AB489" s="353"/>
      <c r="AC489" s="351"/>
      <c r="AD489" s="351"/>
      <c r="AE489" s="351"/>
      <c r="AF489" s="351"/>
      <c r="AG489" s="351"/>
      <c r="AH489" s="351"/>
      <c r="AI489" s="351"/>
      <c r="AJ489" s="351"/>
      <c r="AK489" s="352"/>
      <c r="AL489" s="351"/>
      <c r="AM489" s="351"/>
      <c r="AN489" s="351"/>
      <c r="AO489" s="351"/>
      <c r="AP489" s="351"/>
      <c r="AQ489" s="351"/>
      <c r="AR489" s="351"/>
      <c r="AS489" s="354"/>
      <c r="AT489" s="351"/>
      <c r="AU489" s="351"/>
      <c r="AV489" s="351"/>
      <c r="AW489" s="351"/>
      <c r="AX489" s="351"/>
      <c r="AY489" s="351"/>
      <c r="AZ489" s="351"/>
      <c r="BA489" s="351"/>
    </row>
    <row r="490" spans="1:53" s="349" customFormat="1">
      <c r="A490" s="351"/>
      <c r="B490" s="351"/>
      <c r="C490" s="351"/>
      <c r="D490" s="351"/>
      <c r="E490" s="351"/>
      <c r="F490" s="351"/>
      <c r="G490" s="351"/>
      <c r="H490" s="351"/>
      <c r="I490" s="351"/>
      <c r="J490" s="351"/>
      <c r="K490" s="351"/>
      <c r="L490" s="351"/>
      <c r="M490" s="351"/>
      <c r="N490" s="351"/>
      <c r="O490" s="351"/>
      <c r="P490" s="373"/>
      <c r="Q490" s="351"/>
      <c r="R490" s="351"/>
      <c r="S490" s="351"/>
      <c r="T490" s="351"/>
      <c r="U490" s="351"/>
      <c r="V490" s="351"/>
      <c r="W490" s="373"/>
      <c r="X490" s="351"/>
      <c r="Y490" s="351"/>
      <c r="Z490" s="351"/>
      <c r="AA490" s="351"/>
      <c r="AB490" s="353"/>
      <c r="AC490" s="351"/>
      <c r="AD490" s="351"/>
      <c r="AE490" s="351"/>
      <c r="AF490" s="351"/>
      <c r="AG490" s="351"/>
      <c r="AH490" s="351"/>
      <c r="AI490" s="351"/>
      <c r="AJ490" s="351"/>
      <c r="AK490" s="352"/>
      <c r="AL490" s="351"/>
      <c r="AM490" s="351"/>
      <c r="AN490" s="351"/>
      <c r="AO490" s="351"/>
      <c r="AP490" s="351"/>
      <c r="AQ490" s="351"/>
      <c r="AR490" s="351"/>
      <c r="AS490" s="354"/>
      <c r="AT490" s="351"/>
      <c r="AU490" s="351"/>
      <c r="AV490" s="351"/>
      <c r="AW490" s="351"/>
      <c r="AX490" s="351"/>
      <c r="AY490" s="351"/>
      <c r="AZ490" s="351"/>
      <c r="BA490" s="351"/>
    </row>
    <row r="491" spans="1:53" s="349" customFormat="1">
      <c r="A491" s="351"/>
      <c r="B491" s="351"/>
      <c r="C491" s="351"/>
      <c r="D491" s="351"/>
      <c r="E491" s="351"/>
      <c r="F491" s="351"/>
      <c r="G491" s="351"/>
      <c r="H491" s="351"/>
      <c r="I491" s="351"/>
      <c r="J491" s="351"/>
      <c r="K491" s="351"/>
      <c r="L491" s="351"/>
      <c r="M491" s="351"/>
      <c r="N491" s="351"/>
      <c r="O491" s="351"/>
      <c r="P491" s="373"/>
      <c r="Q491" s="351"/>
      <c r="R491" s="351"/>
      <c r="S491" s="351"/>
      <c r="T491" s="351"/>
      <c r="U491" s="351"/>
      <c r="V491" s="351"/>
      <c r="W491" s="373"/>
      <c r="X491" s="351"/>
      <c r="Y491" s="351"/>
      <c r="Z491" s="351"/>
      <c r="AA491" s="351"/>
      <c r="AB491" s="353"/>
      <c r="AC491" s="351"/>
      <c r="AD491" s="351"/>
      <c r="AE491" s="351"/>
      <c r="AF491" s="351"/>
      <c r="AG491" s="351"/>
      <c r="AH491" s="351"/>
      <c r="AI491" s="351"/>
      <c r="AJ491" s="351"/>
      <c r="AK491" s="352"/>
      <c r="AL491" s="351"/>
      <c r="AM491" s="351"/>
      <c r="AN491" s="351"/>
      <c r="AO491" s="351"/>
      <c r="AP491" s="351"/>
      <c r="AQ491" s="351"/>
      <c r="AR491" s="351"/>
      <c r="AS491" s="354"/>
      <c r="AT491" s="351"/>
      <c r="AU491" s="351"/>
      <c r="AV491" s="351"/>
      <c r="AW491" s="351"/>
      <c r="AX491" s="351"/>
      <c r="AY491" s="351"/>
      <c r="AZ491" s="351"/>
      <c r="BA491" s="351"/>
    </row>
    <row r="492" spans="1:53" s="349" customFormat="1">
      <c r="A492" s="351"/>
      <c r="B492" s="351"/>
      <c r="C492" s="351"/>
      <c r="D492" s="351"/>
      <c r="E492" s="351"/>
      <c r="F492" s="351"/>
      <c r="G492" s="351"/>
      <c r="H492" s="351"/>
      <c r="I492" s="351"/>
      <c r="J492" s="351"/>
      <c r="K492" s="351"/>
      <c r="L492" s="351"/>
      <c r="M492" s="351"/>
      <c r="N492" s="351"/>
      <c r="O492" s="351"/>
      <c r="P492" s="373"/>
      <c r="Q492" s="351"/>
      <c r="R492" s="351"/>
      <c r="S492" s="351"/>
      <c r="T492" s="351"/>
      <c r="U492" s="351"/>
      <c r="V492" s="351"/>
      <c r="W492" s="373"/>
      <c r="X492" s="351"/>
      <c r="Y492" s="351"/>
      <c r="Z492" s="351"/>
      <c r="AA492" s="351"/>
      <c r="AB492" s="353"/>
      <c r="AC492" s="351"/>
      <c r="AD492" s="351"/>
      <c r="AE492" s="351"/>
      <c r="AF492" s="351"/>
      <c r="AG492" s="351"/>
      <c r="AH492" s="351"/>
      <c r="AI492" s="351"/>
      <c r="AJ492" s="351"/>
      <c r="AK492" s="352"/>
      <c r="AL492" s="351"/>
      <c r="AM492" s="351"/>
      <c r="AN492" s="351"/>
      <c r="AO492" s="351"/>
      <c r="AP492" s="351"/>
      <c r="AQ492" s="351"/>
      <c r="AR492" s="351"/>
      <c r="AS492" s="354"/>
      <c r="AT492" s="351"/>
      <c r="AU492" s="351"/>
      <c r="AV492" s="351"/>
      <c r="AW492" s="351"/>
      <c r="AX492" s="351"/>
      <c r="AY492" s="351"/>
      <c r="AZ492" s="351"/>
      <c r="BA492" s="351"/>
    </row>
    <row r="493" spans="1:53" s="349" customFormat="1">
      <c r="A493" s="351"/>
      <c r="B493" s="351"/>
      <c r="C493" s="351"/>
      <c r="D493" s="351"/>
      <c r="E493" s="351"/>
      <c r="F493" s="351"/>
      <c r="G493" s="351"/>
      <c r="H493" s="351"/>
      <c r="I493" s="351"/>
      <c r="J493" s="351"/>
      <c r="K493" s="351"/>
      <c r="L493" s="351"/>
      <c r="M493" s="351"/>
      <c r="N493" s="351"/>
      <c r="O493" s="351"/>
      <c r="P493" s="373"/>
      <c r="Q493" s="351"/>
      <c r="R493" s="351"/>
      <c r="S493" s="351"/>
      <c r="T493" s="351"/>
      <c r="U493" s="351"/>
      <c r="V493" s="351"/>
      <c r="W493" s="373"/>
      <c r="X493" s="351"/>
      <c r="Y493" s="351"/>
      <c r="Z493" s="351"/>
      <c r="AA493" s="351"/>
      <c r="AB493" s="353"/>
      <c r="AC493" s="351"/>
      <c r="AD493" s="351"/>
      <c r="AE493" s="351"/>
      <c r="AF493" s="351"/>
      <c r="AG493" s="351"/>
      <c r="AH493" s="351"/>
      <c r="AI493" s="351"/>
      <c r="AJ493" s="351"/>
      <c r="AK493" s="352"/>
      <c r="AL493" s="351"/>
      <c r="AM493" s="351"/>
      <c r="AN493" s="351"/>
      <c r="AO493" s="351"/>
      <c r="AP493" s="351"/>
      <c r="AQ493" s="351"/>
      <c r="AR493" s="351"/>
      <c r="AS493" s="354"/>
      <c r="AT493" s="351"/>
      <c r="AU493" s="351"/>
      <c r="AV493" s="351"/>
      <c r="AW493" s="351"/>
      <c r="AX493" s="351"/>
      <c r="AY493" s="351"/>
      <c r="AZ493" s="351"/>
      <c r="BA493" s="351"/>
    </row>
    <row r="494" spans="1:53" s="349" customFormat="1">
      <c r="A494" s="351"/>
      <c r="B494" s="351"/>
      <c r="C494" s="351"/>
      <c r="D494" s="351"/>
      <c r="E494" s="351"/>
      <c r="F494" s="351"/>
      <c r="G494" s="351"/>
      <c r="H494" s="351"/>
      <c r="I494" s="351"/>
      <c r="J494" s="351"/>
      <c r="K494" s="351"/>
      <c r="L494" s="351"/>
      <c r="M494" s="351"/>
      <c r="N494" s="351"/>
      <c r="O494" s="351"/>
      <c r="P494" s="373"/>
      <c r="Q494" s="351"/>
      <c r="R494" s="351"/>
      <c r="S494" s="351"/>
      <c r="T494" s="351"/>
      <c r="U494" s="351"/>
      <c r="V494" s="351"/>
      <c r="W494" s="373"/>
      <c r="X494" s="351"/>
      <c r="Y494" s="351"/>
      <c r="Z494" s="351"/>
      <c r="AA494" s="351"/>
      <c r="AB494" s="353"/>
      <c r="AC494" s="351"/>
      <c r="AD494" s="351"/>
      <c r="AE494" s="351"/>
      <c r="AF494" s="351"/>
      <c r="AG494" s="351"/>
      <c r="AH494" s="351"/>
      <c r="AI494" s="351"/>
      <c r="AJ494" s="351"/>
      <c r="AK494" s="352"/>
      <c r="AL494" s="351"/>
      <c r="AM494" s="351"/>
      <c r="AN494" s="351"/>
      <c r="AO494" s="351"/>
      <c r="AP494" s="351"/>
      <c r="AQ494" s="351"/>
      <c r="AR494" s="351"/>
      <c r="AS494" s="354"/>
      <c r="AT494" s="351"/>
      <c r="AU494" s="351"/>
      <c r="AV494" s="351"/>
      <c r="AW494" s="351"/>
      <c r="AX494" s="351"/>
      <c r="AY494" s="351"/>
      <c r="AZ494" s="351"/>
      <c r="BA494" s="351"/>
    </row>
    <row r="495" spans="1:53" s="349" customFormat="1">
      <c r="A495" s="351"/>
      <c r="B495" s="351"/>
      <c r="C495" s="351"/>
      <c r="D495" s="351"/>
      <c r="E495" s="351"/>
      <c r="F495" s="351"/>
      <c r="G495" s="351"/>
      <c r="H495" s="351"/>
      <c r="I495" s="351"/>
      <c r="J495" s="351"/>
      <c r="K495" s="351"/>
      <c r="L495" s="351"/>
      <c r="M495" s="351"/>
      <c r="N495" s="351"/>
      <c r="O495" s="351"/>
      <c r="P495" s="373"/>
      <c r="Q495" s="351"/>
      <c r="R495" s="351"/>
      <c r="S495" s="351"/>
      <c r="T495" s="351"/>
      <c r="U495" s="351"/>
      <c r="V495" s="351"/>
      <c r="W495" s="373"/>
      <c r="X495" s="351"/>
      <c r="Y495" s="351"/>
      <c r="Z495" s="351"/>
      <c r="AA495" s="351"/>
      <c r="AB495" s="353"/>
      <c r="AC495" s="351"/>
      <c r="AD495" s="351"/>
      <c r="AE495" s="351"/>
      <c r="AF495" s="351"/>
      <c r="AG495" s="351"/>
      <c r="AH495" s="351"/>
      <c r="AI495" s="351"/>
      <c r="AJ495" s="351"/>
      <c r="AK495" s="352"/>
      <c r="AL495" s="351"/>
      <c r="AM495" s="351"/>
      <c r="AN495" s="351"/>
      <c r="AO495" s="351"/>
      <c r="AP495" s="351"/>
      <c r="AQ495" s="351"/>
      <c r="AR495" s="351"/>
      <c r="AS495" s="354"/>
      <c r="AT495" s="351"/>
      <c r="AU495" s="351"/>
      <c r="AV495" s="351"/>
      <c r="AW495" s="351"/>
      <c r="AX495" s="351"/>
      <c r="AY495" s="351"/>
      <c r="AZ495" s="351"/>
      <c r="BA495" s="351"/>
    </row>
    <row r="496" spans="1:53" s="349" customFormat="1">
      <c r="A496" s="351"/>
      <c r="B496" s="351"/>
      <c r="C496" s="351"/>
      <c r="D496" s="351"/>
      <c r="E496" s="351"/>
      <c r="F496" s="351"/>
      <c r="G496" s="351"/>
      <c r="H496" s="351"/>
      <c r="I496" s="351"/>
      <c r="J496" s="351"/>
      <c r="K496" s="351"/>
      <c r="L496" s="351"/>
      <c r="M496" s="351"/>
      <c r="N496" s="351"/>
      <c r="O496" s="351"/>
      <c r="P496" s="373"/>
      <c r="Q496" s="351"/>
      <c r="R496" s="351"/>
      <c r="S496" s="351"/>
      <c r="T496" s="351"/>
      <c r="U496" s="351"/>
      <c r="V496" s="351"/>
      <c r="W496" s="373"/>
      <c r="X496" s="351"/>
      <c r="Y496" s="351"/>
      <c r="Z496" s="351"/>
      <c r="AA496" s="351"/>
      <c r="AB496" s="353"/>
      <c r="AC496" s="351"/>
      <c r="AD496" s="351"/>
      <c r="AE496" s="351"/>
      <c r="AF496" s="351"/>
      <c r="AG496" s="351"/>
      <c r="AH496" s="351"/>
      <c r="AI496" s="351"/>
      <c r="AJ496" s="351"/>
      <c r="AK496" s="352"/>
      <c r="AL496" s="351"/>
      <c r="AM496" s="351"/>
      <c r="AN496" s="351"/>
      <c r="AO496" s="351"/>
      <c r="AP496" s="351"/>
      <c r="AQ496" s="351"/>
      <c r="AR496" s="351"/>
      <c r="AS496" s="354"/>
      <c r="AT496" s="351"/>
      <c r="AU496" s="351"/>
      <c r="AV496" s="351"/>
      <c r="AW496" s="351"/>
      <c r="AX496" s="351"/>
      <c r="AY496" s="351"/>
      <c r="AZ496" s="351"/>
      <c r="BA496" s="351"/>
    </row>
    <row r="497" spans="1:53" s="349" customFormat="1">
      <c r="A497" s="351"/>
      <c r="B497" s="351"/>
      <c r="C497" s="351"/>
      <c r="D497" s="351"/>
      <c r="E497" s="351"/>
      <c r="F497" s="351"/>
      <c r="G497" s="351"/>
      <c r="H497" s="351"/>
      <c r="I497" s="351"/>
      <c r="J497" s="351"/>
      <c r="K497" s="351"/>
      <c r="L497" s="351"/>
      <c r="M497" s="351"/>
      <c r="N497" s="351"/>
      <c r="O497" s="351"/>
      <c r="P497" s="373"/>
      <c r="Q497" s="351"/>
      <c r="R497" s="351"/>
      <c r="S497" s="351"/>
      <c r="T497" s="351"/>
      <c r="U497" s="351"/>
      <c r="V497" s="351"/>
      <c r="W497" s="373"/>
      <c r="X497" s="351"/>
      <c r="Y497" s="351"/>
      <c r="Z497" s="351"/>
      <c r="AA497" s="351"/>
      <c r="AB497" s="353"/>
      <c r="AC497" s="351"/>
      <c r="AD497" s="351"/>
      <c r="AE497" s="351"/>
      <c r="AF497" s="351"/>
      <c r="AG497" s="351"/>
      <c r="AH497" s="351"/>
      <c r="AI497" s="351"/>
      <c r="AJ497" s="351"/>
      <c r="AK497" s="352"/>
      <c r="AL497" s="351"/>
      <c r="AM497" s="351"/>
      <c r="AN497" s="351"/>
      <c r="AO497" s="351"/>
      <c r="AP497" s="351"/>
      <c r="AQ497" s="351"/>
      <c r="AR497" s="351"/>
      <c r="AS497" s="354"/>
      <c r="AT497" s="351"/>
      <c r="AU497" s="351"/>
      <c r="AV497" s="351"/>
      <c r="AW497" s="351"/>
      <c r="AX497" s="351"/>
      <c r="AY497" s="351"/>
      <c r="AZ497" s="351"/>
      <c r="BA497" s="351"/>
    </row>
    <row r="498" spans="1:53" s="349" customFormat="1">
      <c r="A498" s="351"/>
      <c r="B498" s="351"/>
      <c r="C498" s="351"/>
      <c r="D498" s="351"/>
      <c r="E498" s="351"/>
      <c r="F498" s="351"/>
      <c r="G498" s="351"/>
      <c r="H498" s="351"/>
      <c r="I498" s="351"/>
      <c r="J498" s="351"/>
      <c r="K498" s="351"/>
      <c r="L498" s="351"/>
      <c r="M498" s="351"/>
      <c r="N498" s="351"/>
      <c r="O498" s="351"/>
      <c r="P498" s="373"/>
      <c r="Q498" s="351"/>
      <c r="R498" s="351"/>
      <c r="S498" s="351"/>
      <c r="T498" s="351"/>
      <c r="U498" s="351"/>
      <c r="V498" s="351"/>
      <c r="W498" s="373"/>
      <c r="X498" s="351"/>
      <c r="Y498" s="351"/>
      <c r="Z498" s="351"/>
      <c r="AA498" s="351"/>
      <c r="AB498" s="353"/>
      <c r="AC498" s="351"/>
      <c r="AD498" s="351"/>
      <c r="AE498" s="351"/>
      <c r="AF498" s="351"/>
      <c r="AG498" s="351"/>
      <c r="AH498" s="351"/>
      <c r="AI498" s="351"/>
      <c r="AJ498" s="351"/>
      <c r="AK498" s="352"/>
      <c r="AL498" s="351"/>
      <c r="AM498" s="351"/>
      <c r="AN498" s="351"/>
      <c r="AO498" s="351"/>
      <c r="AP498" s="351"/>
      <c r="AQ498" s="351"/>
      <c r="AR498" s="351"/>
      <c r="AS498" s="354"/>
      <c r="AT498" s="351"/>
      <c r="AU498" s="351"/>
      <c r="AV498" s="351"/>
      <c r="AW498" s="351"/>
      <c r="AX498" s="351"/>
      <c r="AY498" s="351"/>
      <c r="AZ498" s="351"/>
      <c r="BA498" s="351"/>
    </row>
    <row r="499" spans="1:53" s="349" customFormat="1">
      <c r="A499" s="351"/>
      <c r="B499" s="351"/>
      <c r="C499" s="351"/>
      <c r="D499" s="351"/>
      <c r="E499" s="351"/>
      <c r="F499" s="351"/>
      <c r="G499" s="351"/>
      <c r="H499" s="351"/>
      <c r="I499" s="351"/>
      <c r="J499" s="351"/>
      <c r="K499" s="351"/>
      <c r="L499" s="351"/>
      <c r="M499" s="351"/>
      <c r="N499" s="351"/>
      <c r="O499" s="351"/>
      <c r="P499" s="373"/>
      <c r="Q499" s="351"/>
      <c r="R499" s="351"/>
      <c r="S499" s="351"/>
      <c r="T499" s="351"/>
      <c r="U499" s="351"/>
      <c r="V499" s="351"/>
      <c r="W499" s="373"/>
      <c r="X499" s="351"/>
      <c r="Y499" s="351"/>
      <c r="Z499" s="351"/>
      <c r="AA499" s="351"/>
      <c r="AB499" s="353"/>
      <c r="AC499" s="351"/>
      <c r="AD499" s="351"/>
      <c r="AE499" s="351"/>
      <c r="AF499" s="351"/>
      <c r="AG499" s="351"/>
      <c r="AH499" s="351"/>
      <c r="AI499" s="351"/>
      <c r="AJ499" s="351"/>
      <c r="AK499" s="352"/>
      <c r="AL499" s="351"/>
      <c r="AM499" s="351"/>
      <c r="AN499" s="351"/>
      <c r="AO499" s="351"/>
      <c r="AP499" s="351"/>
      <c r="AQ499" s="351"/>
      <c r="AR499" s="351"/>
      <c r="AS499" s="354"/>
      <c r="AT499" s="351"/>
      <c r="AU499" s="351"/>
      <c r="AV499" s="351"/>
      <c r="AW499" s="351"/>
      <c r="AX499" s="351"/>
      <c r="AY499" s="351"/>
      <c r="AZ499" s="351"/>
      <c r="BA499" s="351"/>
    </row>
    <row r="500" spans="1:53" s="349" customFormat="1">
      <c r="A500" s="351"/>
      <c r="B500" s="351"/>
      <c r="C500" s="351"/>
      <c r="D500" s="351"/>
      <c r="E500" s="351"/>
      <c r="F500" s="351"/>
      <c r="G500" s="351"/>
      <c r="H500" s="351"/>
      <c r="I500" s="351"/>
      <c r="J500" s="351"/>
      <c r="K500" s="351"/>
      <c r="L500" s="351"/>
      <c r="M500" s="351"/>
      <c r="N500" s="351"/>
      <c r="O500" s="351"/>
      <c r="P500" s="373"/>
      <c r="Q500" s="351"/>
      <c r="R500" s="351"/>
      <c r="S500" s="351"/>
      <c r="T500" s="351"/>
      <c r="U500" s="351"/>
      <c r="V500" s="351"/>
      <c r="W500" s="373"/>
      <c r="X500" s="351"/>
      <c r="Y500" s="351"/>
      <c r="Z500" s="351"/>
      <c r="AA500" s="351"/>
      <c r="AB500" s="353"/>
      <c r="AC500" s="351"/>
      <c r="AD500" s="351"/>
      <c r="AE500" s="351"/>
      <c r="AF500" s="351"/>
      <c r="AG500" s="351"/>
      <c r="AH500" s="351"/>
      <c r="AI500" s="351"/>
      <c r="AJ500" s="351"/>
      <c r="AK500" s="352"/>
      <c r="AL500" s="351"/>
      <c r="AM500" s="351"/>
      <c r="AN500" s="351"/>
      <c r="AO500" s="351"/>
      <c r="AP500" s="351"/>
      <c r="AQ500" s="351"/>
      <c r="AR500" s="351"/>
      <c r="AS500" s="354"/>
      <c r="AT500" s="351"/>
      <c r="AU500" s="351"/>
      <c r="AV500" s="351"/>
      <c r="AW500" s="351"/>
      <c r="AX500" s="351"/>
      <c r="AY500" s="351"/>
      <c r="AZ500" s="351"/>
      <c r="BA500" s="351"/>
    </row>
    <row r="501" spans="1:53" s="349" customFormat="1">
      <c r="A501" s="351"/>
      <c r="B501" s="351"/>
      <c r="C501" s="351"/>
      <c r="D501" s="351"/>
      <c r="E501" s="351"/>
      <c r="F501" s="351"/>
      <c r="G501" s="351"/>
      <c r="H501" s="351"/>
      <c r="I501" s="351"/>
      <c r="J501" s="351"/>
      <c r="K501" s="351"/>
      <c r="L501" s="351"/>
      <c r="M501" s="351"/>
      <c r="N501" s="351"/>
      <c r="O501" s="351"/>
      <c r="P501" s="373"/>
      <c r="Q501" s="351"/>
      <c r="R501" s="351"/>
      <c r="S501" s="351"/>
      <c r="T501" s="351"/>
      <c r="U501" s="351"/>
      <c r="V501" s="351"/>
      <c r="W501" s="373"/>
      <c r="X501" s="351"/>
      <c r="Y501" s="351"/>
      <c r="Z501" s="351"/>
      <c r="AA501" s="351"/>
      <c r="AB501" s="353"/>
      <c r="AC501" s="351"/>
      <c r="AD501" s="351"/>
      <c r="AE501" s="351"/>
      <c r="AF501" s="351"/>
      <c r="AG501" s="351"/>
      <c r="AH501" s="351"/>
      <c r="AI501" s="351"/>
      <c r="AJ501" s="351"/>
      <c r="AK501" s="352"/>
      <c r="AL501" s="351"/>
      <c r="AM501" s="351"/>
      <c r="AN501" s="351"/>
      <c r="AO501" s="351"/>
      <c r="AP501" s="351"/>
      <c r="AQ501" s="351"/>
      <c r="AR501" s="351"/>
      <c r="AS501" s="354"/>
      <c r="AT501" s="351"/>
      <c r="AU501" s="351"/>
      <c r="AV501" s="351"/>
      <c r="AW501" s="351"/>
      <c r="AX501" s="351"/>
      <c r="AY501" s="351"/>
      <c r="AZ501" s="351"/>
      <c r="BA501" s="351"/>
    </row>
    <row r="502" spans="1:53" s="349" customFormat="1">
      <c r="A502" s="351"/>
      <c r="B502" s="351"/>
      <c r="C502" s="351"/>
      <c r="D502" s="351"/>
      <c r="E502" s="351"/>
      <c r="F502" s="351"/>
      <c r="G502" s="351"/>
      <c r="H502" s="351"/>
      <c r="I502" s="351"/>
      <c r="J502" s="351"/>
      <c r="K502" s="351"/>
      <c r="L502" s="351"/>
      <c r="M502" s="351"/>
      <c r="N502" s="351"/>
      <c r="O502" s="351"/>
      <c r="P502" s="373"/>
      <c r="Q502" s="351"/>
      <c r="R502" s="351"/>
      <c r="S502" s="351"/>
      <c r="T502" s="351"/>
      <c r="U502" s="351"/>
      <c r="V502" s="351"/>
      <c r="W502" s="373"/>
      <c r="X502" s="351"/>
      <c r="Y502" s="351"/>
      <c r="Z502" s="351"/>
      <c r="AA502" s="351"/>
      <c r="AB502" s="353"/>
      <c r="AC502" s="351"/>
      <c r="AD502" s="351"/>
      <c r="AE502" s="351"/>
      <c r="AF502" s="351"/>
      <c r="AG502" s="351"/>
      <c r="AH502" s="351"/>
      <c r="AI502" s="351"/>
      <c r="AJ502" s="351"/>
      <c r="AK502" s="352"/>
      <c r="AL502" s="351"/>
      <c r="AM502" s="351"/>
      <c r="AN502" s="351"/>
      <c r="AO502" s="351"/>
      <c r="AP502" s="351"/>
      <c r="AQ502" s="351"/>
      <c r="AR502" s="351"/>
      <c r="AS502" s="354"/>
      <c r="AT502" s="351"/>
      <c r="AU502" s="351"/>
      <c r="AV502" s="351"/>
      <c r="AW502" s="351"/>
      <c r="AX502" s="351"/>
      <c r="AY502" s="351"/>
      <c r="AZ502" s="351"/>
      <c r="BA502" s="351"/>
    </row>
    <row r="503" spans="1:53" s="349" customFormat="1">
      <c r="A503" s="351"/>
      <c r="B503" s="351"/>
      <c r="C503" s="351"/>
      <c r="D503" s="351"/>
      <c r="E503" s="351"/>
      <c r="F503" s="351"/>
      <c r="G503" s="351"/>
      <c r="H503" s="351"/>
      <c r="I503" s="351"/>
      <c r="J503" s="351"/>
      <c r="K503" s="351"/>
      <c r="L503" s="351"/>
      <c r="M503" s="351"/>
      <c r="N503" s="351"/>
      <c r="O503" s="351"/>
      <c r="P503" s="373"/>
      <c r="Q503" s="351"/>
      <c r="R503" s="351"/>
      <c r="S503" s="351"/>
      <c r="T503" s="351"/>
      <c r="U503" s="351"/>
      <c r="V503" s="351"/>
      <c r="W503" s="373"/>
      <c r="X503" s="351"/>
      <c r="Y503" s="351"/>
      <c r="Z503" s="351"/>
      <c r="AA503" s="351"/>
      <c r="AB503" s="353"/>
      <c r="AC503" s="351"/>
      <c r="AD503" s="351"/>
      <c r="AE503" s="351"/>
      <c r="AF503" s="351"/>
      <c r="AG503" s="351"/>
      <c r="AH503" s="351"/>
      <c r="AI503" s="351"/>
      <c r="AJ503" s="351"/>
      <c r="AK503" s="352"/>
      <c r="AL503" s="351"/>
      <c r="AM503" s="351"/>
      <c r="AN503" s="351"/>
      <c r="AO503" s="351"/>
      <c r="AP503" s="351"/>
      <c r="AQ503" s="351"/>
      <c r="AR503" s="351"/>
      <c r="AS503" s="354"/>
      <c r="AT503" s="351"/>
      <c r="AU503" s="351"/>
      <c r="AV503" s="351"/>
      <c r="AW503" s="351"/>
      <c r="AX503" s="351"/>
      <c r="AY503" s="351"/>
      <c r="AZ503" s="351"/>
      <c r="BA503" s="351"/>
    </row>
    <row r="504" spans="1:53" s="349" customFormat="1">
      <c r="A504" s="351"/>
      <c r="B504" s="351"/>
      <c r="C504" s="351"/>
      <c r="D504" s="351"/>
      <c r="E504" s="351"/>
      <c r="F504" s="351"/>
      <c r="G504" s="351"/>
      <c r="H504" s="351"/>
      <c r="I504" s="351"/>
      <c r="J504" s="351"/>
      <c r="K504" s="351"/>
      <c r="L504" s="351"/>
      <c r="M504" s="351"/>
      <c r="N504" s="351"/>
      <c r="O504" s="351"/>
      <c r="P504" s="373"/>
      <c r="Q504" s="351"/>
      <c r="R504" s="351"/>
      <c r="S504" s="351"/>
      <c r="T504" s="351"/>
      <c r="U504" s="351"/>
      <c r="V504" s="351"/>
      <c r="W504" s="373"/>
      <c r="X504" s="351"/>
      <c r="Y504" s="351"/>
      <c r="Z504" s="351"/>
      <c r="AA504" s="351"/>
      <c r="AB504" s="353"/>
      <c r="AC504" s="351"/>
      <c r="AD504" s="351"/>
      <c r="AE504" s="351"/>
      <c r="AF504" s="351"/>
      <c r="AG504" s="351"/>
      <c r="AH504" s="351"/>
      <c r="AI504" s="351"/>
      <c r="AJ504" s="351"/>
      <c r="AK504" s="352"/>
      <c r="AL504" s="351"/>
      <c r="AM504" s="351"/>
      <c r="AN504" s="351"/>
      <c r="AO504" s="351"/>
      <c r="AP504" s="351"/>
      <c r="AQ504" s="351"/>
      <c r="AR504" s="351"/>
      <c r="AS504" s="354"/>
      <c r="AT504" s="351"/>
      <c r="AU504" s="351"/>
      <c r="AV504" s="351"/>
      <c r="AW504" s="351"/>
      <c r="AX504" s="351"/>
      <c r="AY504" s="351"/>
      <c r="AZ504" s="351"/>
      <c r="BA504" s="351"/>
    </row>
    <row r="505" spans="1:53" s="349" customFormat="1">
      <c r="A505" s="351"/>
      <c r="B505" s="351"/>
      <c r="C505" s="351"/>
      <c r="D505" s="351"/>
      <c r="E505" s="351"/>
      <c r="F505" s="351"/>
      <c r="G505" s="351"/>
      <c r="H505" s="351"/>
      <c r="I505" s="351"/>
      <c r="J505" s="351"/>
      <c r="K505" s="351"/>
      <c r="L505" s="351"/>
      <c r="M505" s="351"/>
      <c r="N505" s="351"/>
      <c r="O505" s="351"/>
      <c r="P505" s="373"/>
      <c r="Q505" s="351"/>
      <c r="R505" s="351"/>
      <c r="S505" s="351"/>
      <c r="T505" s="351"/>
      <c r="U505" s="351"/>
      <c r="V505" s="351"/>
      <c r="W505" s="373"/>
      <c r="X505" s="351"/>
      <c r="Y505" s="351"/>
      <c r="Z505" s="351"/>
      <c r="AA505" s="351"/>
      <c r="AB505" s="353"/>
      <c r="AC505" s="351"/>
      <c r="AD505" s="351"/>
      <c r="AE505" s="351"/>
      <c r="AF505" s="351"/>
      <c r="AG505" s="351"/>
      <c r="AH505" s="351"/>
      <c r="AI505" s="351"/>
      <c r="AJ505" s="351"/>
      <c r="AK505" s="352"/>
      <c r="AL505" s="351"/>
      <c r="AM505" s="351"/>
      <c r="AN505" s="351"/>
      <c r="AO505" s="351"/>
      <c r="AP505" s="351"/>
      <c r="AQ505" s="351"/>
      <c r="AR505" s="351"/>
      <c r="AS505" s="354"/>
      <c r="AT505" s="351"/>
      <c r="AU505" s="351"/>
      <c r="AV505" s="351"/>
      <c r="AW505" s="351"/>
      <c r="AX505" s="351"/>
      <c r="AY505" s="351"/>
      <c r="AZ505" s="351"/>
      <c r="BA505" s="351"/>
    </row>
    <row r="506" spans="1:53" s="349" customFormat="1">
      <c r="A506" s="351"/>
      <c r="B506" s="351"/>
      <c r="C506" s="351"/>
      <c r="D506" s="351"/>
      <c r="E506" s="351"/>
      <c r="F506" s="351"/>
      <c r="G506" s="351"/>
      <c r="H506" s="351"/>
      <c r="I506" s="351"/>
      <c r="J506" s="351"/>
      <c r="K506" s="351"/>
      <c r="L506" s="351"/>
      <c r="M506" s="351"/>
      <c r="N506" s="351"/>
      <c r="O506" s="351"/>
      <c r="P506" s="373"/>
      <c r="Q506" s="351"/>
      <c r="R506" s="351"/>
      <c r="S506" s="351"/>
      <c r="T506" s="351"/>
      <c r="U506" s="351"/>
      <c r="V506" s="351"/>
      <c r="W506" s="373"/>
      <c r="X506" s="351"/>
      <c r="Y506" s="351"/>
      <c r="Z506" s="351"/>
      <c r="AA506" s="351"/>
      <c r="AB506" s="353"/>
      <c r="AC506" s="351"/>
      <c r="AD506" s="351"/>
      <c r="AE506" s="351"/>
      <c r="AF506" s="351"/>
      <c r="AG506" s="351"/>
      <c r="AH506" s="351"/>
      <c r="AI506" s="351"/>
      <c r="AJ506" s="351"/>
      <c r="AK506" s="352"/>
      <c r="AL506" s="351"/>
      <c r="AM506" s="351"/>
      <c r="AN506" s="351"/>
      <c r="AO506" s="351"/>
      <c r="AP506" s="351"/>
      <c r="AQ506" s="351"/>
      <c r="AR506" s="351"/>
      <c r="AS506" s="354"/>
      <c r="AT506" s="351"/>
      <c r="AU506" s="351"/>
      <c r="AV506" s="351"/>
      <c r="AW506" s="351"/>
      <c r="AX506" s="351"/>
      <c r="AY506" s="351"/>
      <c r="AZ506" s="351"/>
      <c r="BA506" s="351"/>
    </row>
    <row r="507" spans="1:53" s="349" customFormat="1">
      <c r="A507" s="351"/>
      <c r="B507" s="351"/>
      <c r="C507" s="351"/>
      <c r="D507" s="351"/>
      <c r="E507" s="351"/>
      <c r="F507" s="351"/>
      <c r="G507" s="351"/>
      <c r="H507" s="351"/>
      <c r="I507" s="351"/>
      <c r="J507" s="351"/>
      <c r="K507" s="351"/>
      <c r="L507" s="351"/>
      <c r="M507" s="351"/>
      <c r="N507" s="351"/>
      <c r="O507" s="351"/>
      <c r="P507" s="373"/>
      <c r="Q507" s="351"/>
      <c r="R507" s="351"/>
      <c r="S507" s="351"/>
      <c r="T507" s="351"/>
      <c r="U507" s="351"/>
      <c r="V507" s="351"/>
      <c r="W507" s="373"/>
      <c r="X507" s="351"/>
      <c r="Y507" s="351"/>
      <c r="Z507" s="351"/>
      <c r="AA507" s="351"/>
      <c r="AB507" s="353"/>
      <c r="AC507" s="351"/>
      <c r="AD507" s="351"/>
      <c r="AE507" s="351"/>
      <c r="AF507" s="351"/>
      <c r="AG507" s="351"/>
      <c r="AH507" s="351"/>
      <c r="AI507" s="351"/>
      <c r="AJ507" s="351"/>
      <c r="AK507" s="352"/>
      <c r="AL507" s="351"/>
      <c r="AM507" s="351"/>
      <c r="AN507" s="351"/>
      <c r="AO507" s="351"/>
      <c r="AP507" s="351"/>
      <c r="AQ507" s="351"/>
      <c r="AR507" s="351"/>
      <c r="AS507" s="354"/>
      <c r="AT507" s="351"/>
      <c r="AU507" s="351"/>
      <c r="AV507" s="351"/>
      <c r="AW507" s="351"/>
      <c r="AX507" s="351"/>
      <c r="AY507" s="351"/>
      <c r="AZ507" s="351"/>
      <c r="BA507" s="351"/>
    </row>
    <row r="508" spans="1:53" s="349" customFormat="1">
      <c r="A508" s="351"/>
      <c r="B508" s="351"/>
      <c r="C508" s="351"/>
      <c r="D508" s="351"/>
      <c r="E508" s="351"/>
      <c r="F508" s="351"/>
      <c r="G508" s="351"/>
      <c r="H508" s="351"/>
      <c r="I508" s="351"/>
      <c r="J508" s="351"/>
      <c r="K508" s="351"/>
      <c r="L508" s="351"/>
      <c r="M508" s="351"/>
      <c r="N508" s="351"/>
      <c r="O508" s="351"/>
      <c r="P508" s="373"/>
      <c r="Q508" s="351"/>
      <c r="R508" s="351"/>
      <c r="S508" s="351"/>
      <c r="T508" s="351"/>
      <c r="U508" s="351"/>
      <c r="V508" s="351"/>
      <c r="W508" s="373"/>
      <c r="X508" s="351"/>
      <c r="Y508" s="351"/>
      <c r="Z508" s="351"/>
      <c r="AA508" s="351"/>
      <c r="AB508" s="353"/>
      <c r="AC508" s="351"/>
      <c r="AD508" s="351"/>
      <c r="AE508" s="351"/>
      <c r="AF508" s="351"/>
      <c r="AG508" s="351"/>
      <c r="AH508" s="351"/>
      <c r="AI508" s="351"/>
      <c r="AJ508" s="351"/>
      <c r="AK508" s="352"/>
      <c r="AL508" s="351"/>
      <c r="AM508" s="351"/>
      <c r="AN508" s="351"/>
      <c r="AO508" s="351"/>
      <c r="AP508" s="351"/>
      <c r="AQ508" s="351"/>
      <c r="AR508" s="351"/>
      <c r="AS508" s="354"/>
      <c r="AT508" s="351"/>
      <c r="AU508" s="351"/>
      <c r="AV508" s="351"/>
      <c r="AW508" s="351"/>
      <c r="AX508" s="351"/>
      <c r="AY508" s="351"/>
      <c r="AZ508" s="351"/>
      <c r="BA508" s="351"/>
    </row>
    <row r="509" spans="1:53" s="349" customFormat="1">
      <c r="A509" s="351"/>
      <c r="B509" s="351"/>
      <c r="C509" s="351"/>
      <c r="D509" s="351"/>
      <c r="E509" s="351"/>
      <c r="F509" s="351"/>
      <c r="G509" s="351"/>
      <c r="H509" s="351"/>
      <c r="I509" s="351"/>
      <c r="J509" s="351"/>
      <c r="K509" s="351"/>
      <c r="L509" s="351"/>
      <c r="M509" s="351"/>
      <c r="N509" s="351"/>
      <c r="O509" s="351"/>
      <c r="P509" s="373"/>
      <c r="Q509" s="351"/>
      <c r="R509" s="351"/>
      <c r="S509" s="351"/>
      <c r="T509" s="351"/>
      <c r="U509" s="351"/>
      <c r="V509" s="351"/>
      <c r="W509" s="373"/>
      <c r="X509" s="351"/>
      <c r="Y509" s="351"/>
      <c r="Z509" s="351"/>
      <c r="AA509" s="351"/>
      <c r="AB509" s="353"/>
      <c r="AC509" s="351"/>
      <c r="AD509" s="351"/>
      <c r="AE509" s="351"/>
      <c r="AF509" s="351"/>
      <c r="AG509" s="351"/>
      <c r="AH509" s="351"/>
      <c r="AI509" s="351"/>
      <c r="AJ509" s="351"/>
      <c r="AK509" s="352"/>
      <c r="AL509" s="351"/>
      <c r="AM509" s="351"/>
      <c r="AN509" s="351"/>
      <c r="AO509" s="351"/>
      <c r="AP509" s="351"/>
      <c r="AQ509" s="351"/>
      <c r="AR509" s="351"/>
      <c r="AS509" s="354"/>
      <c r="AT509" s="351"/>
      <c r="AU509" s="351"/>
      <c r="AV509" s="351"/>
      <c r="AW509" s="351"/>
      <c r="AX509" s="351"/>
      <c r="AY509" s="351"/>
      <c r="AZ509" s="351"/>
      <c r="BA509" s="351"/>
    </row>
    <row r="510" spans="1:53" s="349" customFormat="1">
      <c r="A510" s="351"/>
      <c r="B510" s="351"/>
      <c r="C510" s="351"/>
      <c r="D510" s="351"/>
      <c r="E510" s="351"/>
      <c r="F510" s="351"/>
      <c r="G510" s="351"/>
      <c r="H510" s="351"/>
      <c r="I510" s="351"/>
      <c r="J510" s="351"/>
      <c r="K510" s="351"/>
      <c r="L510" s="351"/>
      <c r="M510" s="351"/>
      <c r="N510" s="351"/>
      <c r="O510" s="351"/>
      <c r="P510" s="373"/>
      <c r="Q510" s="351"/>
      <c r="R510" s="351"/>
      <c r="S510" s="351"/>
      <c r="T510" s="351"/>
      <c r="U510" s="351"/>
      <c r="V510" s="351"/>
      <c r="W510" s="373"/>
      <c r="X510" s="351"/>
      <c r="Y510" s="351"/>
      <c r="Z510" s="351"/>
      <c r="AA510" s="351"/>
      <c r="AB510" s="353"/>
      <c r="AC510" s="351"/>
      <c r="AD510" s="351"/>
      <c r="AE510" s="351"/>
      <c r="AF510" s="351"/>
      <c r="AG510" s="351"/>
      <c r="AH510" s="351"/>
      <c r="AI510" s="351"/>
      <c r="AJ510" s="351"/>
      <c r="AK510" s="352"/>
      <c r="AL510" s="351"/>
      <c r="AM510" s="351"/>
      <c r="AN510" s="351"/>
      <c r="AO510" s="351"/>
      <c r="AP510" s="351"/>
      <c r="AQ510" s="351"/>
      <c r="AR510" s="351"/>
      <c r="AS510" s="354"/>
      <c r="AT510" s="351"/>
      <c r="AU510" s="351"/>
      <c r="AV510" s="351"/>
      <c r="AW510" s="351"/>
      <c r="AX510" s="351"/>
      <c r="AY510" s="351"/>
      <c r="AZ510" s="351"/>
      <c r="BA510" s="351"/>
    </row>
    <row r="511" spans="1:53" s="349" customFormat="1">
      <c r="A511" s="351"/>
      <c r="B511" s="351"/>
      <c r="C511" s="351"/>
      <c r="D511" s="351"/>
      <c r="E511" s="351"/>
      <c r="F511" s="351"/>
      <c r="G511" s="351"/>
      <c r="H511" s="351"/>
      <c r="I511" s="351"/>
      <c r="J511" s="351"/>
      <c r="K511" s="351"/>
      <c r="L511" s="351"/>
      <c r="M511" s="351"/>
      <c r="N511" s="351"/>
      <c r="O511" s="351"/>
      <c r="P511" s="373"/>
      <c r="Q511" s="351"/>
      <c r="R511" s="351"/>
      <c r="S511" s="351"/>
      <c r="T511" s="351"/>
      <c r="U511" s="351"/>
      <c r="V511" s="351"/>
      <c r="W511" s="373"/>
      <c r="X511" s="351"/>
      <c r="Y511" s="351"/>
      <c r="Z511" s="351"/>
      <c r="AA511" s="351"/>
      <c r="AB511" s="353"/>
      <c r="AC511" s="351"/>
      <c r="AD511" s="351"/>
      <c r="AE511" s="351"/>
      <c r="AF511" s="351"/>
      <c r="AG511" s="351"/>
      <c r="AH511" s="351"/>
      <c r="AI511" s="351"/>
      <c r="AJ511" s="351"/>
      <c r="AK511" s="352"/>
      <c r="AL511" s="351"/>
      <c r="AM511" s="351"/>
      <c r="AN511" s="351"/>
      <c r="AO511" s="351"/>
      <c r="AP511" s="351"/>
      <c r="AQ511" s="351"/>
      <c r="AR511" s="351"/>
      <c r="AS511" s="354"/>
      <c r="AT511" s="351"/>
      <c r="AU511" s="351"/>
      <c r="AV511" s="351"/>
      <c r="AW511" s="351"/>
      <c r="AX511" s="351"/>
      <c r="AY511" s="351"/>
      <c r="AZ511" s="351"/>
      <c r="BA511" s="351"/>
    </row>
    <row r="512" spans="1:53" s="349" customFormat="1">
      <c r="A512" s="351"/>
      <c r="B512" s="351"/>
      <c r="C512" s="351"/>
      <c r="D512" s="351"/>
      <c r="E512" s="351"/>
      <c r="F512" s="351"/>
      <c r="G512" s="351"/>
      <c r="H512" s="351"/>
      <c r="I512" s="351"/>
      <c r="J512" s="351"/>
      <c r="K512" s="351"/>
      <c r="L512" s="351"/>
      <c r="M512" s="351"/>
      <c r="N512" s="351"/>
      <c r="O512" s="351"/>
      <c r="P512" s="373"/>
      <c r="Q512" s="351"/>
      <c r="R512" s="351"/>
      <c r="S512" s="351"/>
      <c r="T512" s="351"/>
      <c r="U512" s="351"/>
      <c r="V512" s="351"/>
      <c r="W512" s="373"/>
      <c r="X512" s="351"/>
      <c r="Y512" s="351"/>
      <c r="Z512" s="351"/>
      <c r="AA512" s="351"/>
      <c r="AB512" s="353"/>
      <c r="AC512" s="351"/>
      <c r="AD512" s="351"/>
      <c r="AE512" s="351"/>
      <c r="AF512" s="351"/>
      <c r="AG512" s="351"/>
      <c r="AH512" s="351"/>
      <c r="AI512" s="351"/>
      <c r="AJ512" s="351"/>
      <c r="AK512" s="352"/>
      <c r="AL512" s="351"/>
      <c r="AM512" s="351"/>
      <c r="AN512" s="351"/>
      <c r="AO512" s="351"/>
      <c r="AP512" s="351"/>
      <c r="AQ512" s="351"/>
      <c r="AR512" s="351"/>
      <c r="AS512" s="354"/>
      <c r="AT512" s="351"/>
      <c r="AU512" s="351"/>
      <c r="AV512" s="351"/>
      <c r="AW512" s="351"/>
      <c r="AX512" s="351"/>
      <c r="AY512" s="351"/>
      <c r="AZ512" s="351"/>
      <c r="BA512" s="351"/>
    </row>
    <row r="513" spans="16:45" s="349" customFormat="1">
      <c r="P513" s="374"/>
      <c r="W513" s="374"/>
      <c r="AB513" s="356"/>
      <c r="AK513" s="355"/>
      <c r="AS513" s="357"/>
    </row>
    <row r="514" spans="16:45" s="349" customFormat="1">
      <c r="P514" s="374"/>
      <c r="W514" s="374"/>
      <c r="AB514" s="356"/>
      <c r="AK514" s="355"/>
      <c r="AS514" s="357"/>
    </row>
    <row r="515" spans="16:45" s="349" customFormat="1">
      <c r="P515" s="374"/>
      <c r="W515" s="374"/>
      <c r="AB515" s="356"/>
      <c r="AK515" s="355"/>
      <c r="AS515" s="357"/>
    </row>
    <row r="516" spans="16:45" s="349" customFormat="1">
      <c r="P516" s="374"/>
      <c r="W516" s="374"/>
      <c r="AB516" s="356"/>
      <c r="AK516" s="355"/>
      <c r="AS516" s="357"/>
    </row>
    <row r="517" spans="16:45" s="349" customFormat="1">
      <c r="P517" s="374"/>
      <c r="W517" s="374"/>
      <c r="AB517" s="356"/>
      <c r="AK517" s="355"/>
      <c r="AS517" s="357"/>
    </row>
    <row r="518" spans="16:45" s="349" customFormat="1">
      <c r="P518" s="374"/>
      <c r="W518" s="374"/>
      <c r="AB518" s="356"/>
      <c r="AK518" s="355"/>
      <c r="AS518" s="357"/>
    </row>
    <row r="519" spans="16:45" s="349" customFormat="1">
      <c r="P519" s="374"/>
      <c r="W519" s="374"/>
      <c r="AB519" s="356"/>
      <c r="AK519" s="355"/>
      <c r="AS519" s="357"/>
    </row>
    <row r="520" spans="16:45" s="349" customFormat="1">
      <c r="P520" s="374"/>
      <c r="W520" s="374"/>
      <c r="AB520" s="356"/>
      <c r="AK520" s="355"/>
      <c r="AS520" s="357"/>
    </row>
    <row r="521" spans="16:45" s="349" customFormat="1">
      <c r="P521" s="374"/>
      <c r="W521" s="374"/>
      <c r="AB521" s="356"/>
      <c r="AK521" s="355"/>
      <c r="AS521" s="357"/>
    </row>
    <row r="522" spans="16:45" s="349" customFormat="1">
      <c r="P522" s="374"/>
      <c r="W522" s="374"/>
      <c r="AB522" s="356"/>
      <c r="AK522" s="355"/>
      <c r="AS522" s="357"/>
    </row>
    <row r="523" spans="16:45" s="349" customFormat="1">
      <c r="P523" s="374"/>
      <c r="W523" s="374"/>
      <c r="AB523" s="356"/>
      <c r="AK523" s="355"/>
      <c r="AS523" s="357"/>
    </row>
    <row r="524" spans="16:45" s="349" customFormat="1">
      <c r="P524" s="374"/>
      <c r="W524" s="374"/>
      <c r="AB524" s="356"/>
      <c r="AK524" s="355"/>
      <c r="AS524" s="357"/>
    </row>
    <row r="525" spans="16:45" s="349" customFormat="1">
      <c r="P525" s="374"/>
      <c r="W525" s="374"/>
      <c r="AB525" s="356"/>
      <c r="AK525" s="355"/>
      <c r="AS525" s="357"/>
    </row>
    <row r="526" spans="16:45" s="349" customFormat="1">
      <c r="P526" s="374"/>
      <c r="W526" s="374"/>
      <c r="AB526" s="356"/>
      <c r="AK526" s="355"/>
      <c r="AS526" s="357"/>
    </row>
    <row r="527" spans="16:45" s="349" customFormat="1">
      <c r="P527" s="374"/>
      <c r="W527" s="374"/>
      <c r="AB527" s="356"/>
      <c r="AK527" s="355"/>
      <c r="AS527" s="357"/>
    </row>
    <row r="528" spans="16:45" s="349" customFormat="1">
      <c r="P528" s="374"/>
      <c r="W528" s="374"/>
      <c r="AB528" s="356"/>
      <c r="AK528" s="355"/>
      <c r="AS528" s="357"/>
    </row>
    <row r="529" spans="16:45" s="349" customFormat="1">
      <c r="P529" s="374"/>
      <c r="W529" s="374"/>
      <c r="AB529" s="356"/>
      <c r="AK529" s="355"/>
      <c r="AS529" s="357"/>
    </row>
    <row r="530" spans="16:45" s="349" customFormat="1">
      <c r="P530" s="374"/>
      <c r="W530" s="374"/>
      <c r="AB530" s="356"/>
      <c r="AK530" s="355"/>
      <c r="AS530" s="357"/>
    </row>
    <row r="531" spans="16:45" s="349" customFormat="1">
      <c r="P531" s="374"/>
      <c r="W531" s="374"/>
      <c r="AB531" s="356"/>
      <c r="AK531" s="355"/>
      <c r="AS531" s="357"/>
    </row>
    <row r="532" spans="16:45" s="349" customFormat="1">
      <c r="P532" s="374"/>
      <c r="W532" s="374"/>
      <c r="AB532" s="356"/>
      <c r="AK532" s="355"/>
      <c r="AS532" s="357"/>
    </row>
    <row r="533" spans="16:45" s="349" customFormat="1">
      <c r="P533" s="374"/>
      <c r="W533" s="374"/>
      <c r="AB533" s="356"/>
      <c r="AK533" s="355"/>
      <c r="AS533" s="357"/>
    </row>
    <row r="534" spans="16:45" s="349" customFormat="1">
      <c r="P534" s="374"/>
      <c r="W534" s="374"/>
      <c r="AB534" s="356"/>
      <c r="AK534" s="355"/>
      <c r="AS534" s="357"/>
    </row>
    <row r="535" spans="16:45" s="349" customFormat="1">
      <c r="P535" s="374"/>
      <c r="W535" s="374"/>
      <c r="AB535" s="356"/>
      <c r="AK535" s="355"/>
      <c r="AS535" s="357"/>
    </row>
    <row r="536" spans="16:45" s="349" customFormat="1">
      <c r="P536" s="374"/>
      <c r="W536" s="374"/>
      <c r="AB536" s="356"/>
      <c r="AK536" s="355"/>
      <c r="AS536" s="357"/>
    </row>
    <row r="537" spans="16:45" s="349" customFormat="1">
      <c r="P537" s="374"/>
      <c r="W537" s="374"/>
      <c r="AB537" s="356"/>
      <c r="AK537" s="355"/>
      <c r="AS537" s="357"/>
    </row>
    <row r="538" spans="16:45" s="349" customFormat="1">
      <c r="P538" s="374"/>
      <c r="W538" s="374"/>
      <c r="AB538" s="356"/>
      <c r="AK538" s="355"/>
      <c r="AS538" s="357"/>
    </row>
    <row r="539" spans="16:45" s="349" customFormat="1">
      <c r="P539" s="374"/>
      <c r="W539" s="374"/>
      <c r="AB539" s="356"/>
      <c r="AK539" s="355"/>
      <c r="AS539" s="357"/>
    </row>
    <row r="540" spans="16:45" s="349" customFormat="1">
      <c r="P540" s="374"/>
      <c r="W540" s="374"/>
      <c r="AB540" s="356"/>
      <c r="AK540" s="355"/>
      <c r="AS540" s="357"/>
    </row>
    <row r="541" spans="16:45" s="349" customFormat="1">
      <c r="P541" s="374"/>
      <c r="W541" s="374"/>
      <c r="AB541" s="356"/>
      <c r="AK541" s="355"/>
      <c r="AS541" s="357"/>
    </row>
    <row r="542" spans="16:45" s="349" customFormat="1">
      <c r="P542" s="374"/>
      <c r="W542" s="374"/>
      <c r="AB542" s="356"/>
      <c r="AK542" s="355"/>
      <c r="AS542" s="357"/>
    </row>
    <row r="543" spans="16:45" s="349" customFormat="1">
      <c r="P543" s="374"/>
      <c r="W543" s="374"/>
      <c r="AB543" s="356"/>
      <c r="AK543" s="355"/>
      <c r="AS543" s="357"/>
    </row>
    <row r="544" spans="16:45" s="349" customFormat="1">
      <c r="P544" s="374"/>
      <c r="W544" s="374"/>
      <c r="AB544" s="356"/>
      <c r="AK544" s="355"/>
      <c r="AS544" s="357"/>
    </row>
    <row r="545" spans="16:45" s="349" customFormat="1">
      <c r="P545" s="374"/>
      <c r="W545" s="374"/>
      <c r="AB545" s="356"/>
      <c r="AK545" s="355"/>
      <c r="AS545" s="357"/>
    </row>
    <row r="546" spans="16:45" s="349" customFormat="1">
      <c r="P546" s="374"/>
      <c r="W546" s="374"/>
      <c r="AB546" s="356"/>
      <c r="AK546" s="355"/>
      <c r="AS546" s="357"/>
    </row>
    <row r="547" spans="16:45" s="349" customFormat="1">
      <c r="P547" s="374"/>
      <c r="W547" s="374"/>
      <c r="AB547" s="356"/>
      <c r="AK547" s="355"/>
      <c r="AS547" s="357"/>
    </row>
    <row r="548" spans="16:45" s="349" customFormat="1">
      <c r="P548" s="374"/>
      <c r="W548" s="374"/>
      <c r="AB548" s="356"/>
      <c r="AK548" s="355"/>
      <c r="AS548" s="357"/>
    </row>
    <row r="549" spans="16:45" s="349" customFormat="1">
      <c r="P549" s="374"/>
      <c r="W549" s="374"/>
      <c r="AB549" s="356"/>
      <c r="AK549" s="355"/>
      <c r="AS549" s="357"/>
    </row>
    <row r="550" spans="16:45" s="349" customFormat="1">
      <c r="P550" s="374"/>
      <c r="W550" s="374"/>
      <c r="AB550" s="356"/>
      <c r="AK550" s="355"/>
      <c r="AS550" s="357"/>
    </row>
    <row r="551" spans="16:45" s="349" customFormat="1">
      <c r="P551" s="374"/>
      <c r="W551" s="374"/>
      <c r="AB551" s="356"/>
      <c r="AK551" s="355"/>
      <c r="AS551" s="357"/>
    </row>
    <row r="552" spans="16:45" s="349" customFormat="1">
      <c r="P552" s="374"/>
      <c r="W552" s="374"/>
      <c r="AB552" s="356"/>
      <c r="AK552" s="355"/>
      <c r="AS552" s="357"/>
    </row>
    <row r="553" spans="16:45" s="349" customFormat="1">
      <c r="P553" s="374"/>
      <c r="W553" s="374"/>
      <c r="AB553" s="356"/>
      <c r="AK553" s="355"/>
      <c r="AS553" s="357"/>
    </row>
    <row r="554" spans="16:45" s="349" customFormat="1">
      <c r="P554" s="374"/>
      <c r="W554" s="374"/>
      <c r="AB554" s="356"/>
      <c r="AK554" s="355"/>
      <c r="AS554" s="357"/>
    </row>
    <row r="555" spans="16:45" s="349" customFormat="1">
      <c r="P555" s="374"/>
      <c r="W555" s="374"/>
      <c r="AB555" s="356"/>
      <c r="AK555" s="355"/>
      <c r="AS555" s="357"/>
    </row>
    <row r="556" spans="16:45" s="349" customFormat="1">
      <c r="P556" s="374"/>
      <c r="W556" s="374"/>
      <c r="AB556" s="356"/>
      <c r="AK556" s="355"/>
      <c r="AS556" s="357"/>
    </row>
    <row r="557" spans="16:45" s="349" customFormat="1">
      <c r="P557" s="374"/>
      <c r="W557" s="374"/>
      <c r="AB557" s="356"/>
      <c r="AK557" s="355"/>
      <c r="AS557" s="357"/>
    </row>
    <row r="558" spans="16:45" s="349" customFormat="1">
      <c r="P558" s="374"/>
      <c r="W558" s="374"/>
      <c r="AB558" s="356"/>
      <c r="AK558" s="355"/>
      <c r="AS558" s="357"/>
    </row>
    <row r="559" spans="16:45" s="349" customFormat="1">
      <c r="P559" s="374"/>
      <c r="W559" s="374"/>
      <c r="AB559" s="356"/>
      <c r="AK559" s="355"/>
      <c r="AS559" s="357"/>
    </row>
    <row r="560" spans="16:45" s="349" customFormat="1">
      <c r="P560" s="374"/>
      <c r="W560" s="374"/>
      <c r="AB560" s="356"/>
      <c r="AK560" s="355"/>
      <c r="AS560" s="357"/>
    </row>
    <row r="561" spans="16:45" s="349" customFormat="1">
      <c r="P561" s="374"/>
      <c r="W561" s="374"/>
      <c r="AB561" s="356"/>
      <c r="AK561" s="355"/>
      <c r="AS561" s="357"/>
    </row>
    <row r="562" spans="16:45" s="349" customFormat="1">
      <c r="P562" s="374"/>
      <c r="W562" s="374"/>
      <c r="AB562" s="356"/>
      <c r="AK562" s="355"/>
      <c r="AS562" s="357"/>
    </row>
    <row r="563" spans="16:45" s="349" customFormat="1">
      <c r="P563" s="374"/>
      <c r="W563" s="374"/>
      <c r="AB563" s="356"/>
      <c r="AK563" s="355"/>
      <c r="AS563" s="357"/>
    </row>
    <row r="564" spans="16:45" s="349" customFormat="1">
      <c r="P564" s="374"/>
      <c r="W564" s="374"/>
      <c r="AB564" s="356"/>
      <c r="AK564" s="355"/>
      <c r="AS564" s="357"/>
    </row>
    <row r="565" spans="16:45" s="349" customFormat="1">
      <c r="P565" s="374"/>
      <c r="W565" s="374"/>
      <c r="AB565" s="356"/>
      <c r="AK565" s="355"/>
      <c r="AS565" s="357"/>
    </row>
    <row r="566" spans="16:45" s="349" customFormat="1">
      <c r="P566" s="374"/>
      <c r="W566" s="374"/>
      <c r="AB566" s="356"/>
      <c r="AK566" s="355"/>
      <c r="AS566" s="357"/>
    </row>
    <row r="567" spans="16:45" s="349" customFormat="1">
      <c r="P567" s="374"/>
      <c r="W567" s="374"/>
      <c r="AB567" s="356"/>
      <c r="AK567" s="355"/>
      <c r="AS567" s="357"/>
    </row>
    <row r="568" spans="16:45" s="349" customFormat="1">
      <c r="P568" s="374"/>
      <c r="W568" s="374"/>
      <c r="AB568" s="356"/>
      <c r="AK568" s="355"/>
      <c r="AS568" s="357"/>
    </row>
    <row r="569" spans="16:45" s="349" customFormat="1">
      <c r="P569" s="374"/>
      <c r="W569" s="374"/>
      <c r="AB569" s="356"/>
      <c r="AK569" s="355"/>
      <c r="AS569" s="357"/>
    </row>
    <row r="570" spans="16:45" s="349" customFormat="1">
      <c r="P570" s="374"/>
      <c r="W570" s="374"/>
      <c r="AB570" s="356"/>
      <c r="AK570" s="355"/>
      <c r="AS570" s="357"/>
    </row>
    <row r="571" spans="16:45" s="349" customFormat="1">
      <c r="P571" s="374"/>
      <c r="W571" s="374"/>
      <c r="AB571" s="356"/>
      <c r="AK571" s="355"/>
      <c r="AS571" s="357"/>
    </row>
    <row r="572" spans="16:45" s="349" customFormat="1">
      <c r="P572" s="374"/>
      <c r="W572" s="374"/>
      <c r="AB572" s="356"/>
      <c r="AK572" s="355"/>
      <c r="AS572" s="357"/>
    </row>
    <row r="573" spans="16:45" s="349" customFormat="1">
      <c r="P573" s="374"/>
      <c r="W573" s="374"/>
      <c r="AB573" s="356"/>
      <c r="AK573" s="355"/>
      <c r="AS573" s="357"/>
    </row>
    <row r="574" spans="16:45" s="349" customFormat="1">
      <c r="P574" s="374"/>
      <c r="W574" s="374"/>
      <c r="AB574" s="356"/>
      <c r="AK574" s="355"/>
      <c r="AS574" s="357"/>
    </row>
    <row r="575" spans="16:45" s="349" customFormat="1">
      <c r="P575" s="374"/>
      <c r="W575" s="374"/>
      <c r="AB575" s="356"/>
      <c r="AK575" s="355"/>
      <c r="AS575" s="357"/>
    </row>
    <row r="576" spans="16:45" s="349" customFormat="1">
      <c r="P576" s="374"/>
      <c r="W576" s="374"/>
      <c r="AB576" s="356"/>
      <c r="AK576" s="355"/>
      <c r="AS576" s="357"/>
    </row>
    <row r="577" spans="16:45" s="349" customFormat="1">
      <c r="P577" s="374"/>
      <c r="W577" s="374"/>
      <c r="AB577" s="356"/>
      <c r="AK577" s="355"/>
      <c r="AS577" s="357"/>
    </row>
    <row r="578" spans="16:45" s="349" customFormat="1">
      <c r="P578" s="374"/>
      <c r="W578" s="374"/>
      <c r="AB578" s="356"/>
      <c r="AK578" s="355"/>
      <c r="AS578" s="357"/>
    </row>
    <row r="579" spans="16:45" s="349" customFormat="1">
      <c r="P579" s="374"/>
      <c r="W579" s="374"/>
      <c r="AB579" s="356"/>
      <c r="AK579" s="355"/>
      <c r="AS579" s="357"/>
    </row>
    <row r="580" spans="16:45" s="349" customFormat="1">
      <c r="P580" s="374"/>
      <c r="W580" s="374"/>
      <c r="AB580" s="356"/>
      <c r="AK580" s="355"/>
      <c r="AS580" s="357"/>
    </row>
    <row r="581" spans="16:45" s="349" customFormat="1">
      <c r="P581" s="374"/>
      <c r="W581" s="374"/>
      <c r="AB581" s="356"/>
      <c r="AK581" s="355"/>
      <c r="AS581" s="357"/>
    </row>
    <row r="582" spans="16:45" s="349" customFormat="1">
      <c r="P582" s="374"/>
      <c r="W582" s="374"/>
      <c r="AB582" s="356"/>
      <c r="AK582" s="355"/>
      <c r="AS582" s="357"/>
    </row>
    <row r="583" spans="16:45" s="349" customFormat="1">
      <c r="P583" s="374"/>
      <c r="W583" s="374"/>
      <c r="AB583" s="356"/>
      <c r="AK583" s="355"/>
      <c r="AS583" s="357"/>
    </row>
    <row r="584" spans="16:45" s="349" customFormat="1">
      <c r="P584" s="374"/>
      <c r="W584" s="374"/>
      <c r="AB584" s="356"/>
      <c r="AK584" s="355"/>
      <c r="AS584" s="357"/>
    </row>
    <row r="585" spans="16:45" s="349" customFormat="1">
      <c r="P585" s="374"/>
      <c r="W585" s="374"/>
      <c r="AB585" s="356"/>
      <c r="AK585" s="355"/>
      <c r="AS585" s="357"/>
    </row>
    <row r="586" spans="16:45" s="349" customFormat="1">
      <c r="P586" s="374"/>
      <c r="W586" s="374"/>
      <c r="AB586" s="356"/>
      <c r="AK586" s="355"/>
      <c r="AS586" s="357"/>
    </row>
    <row r="587" spans="16:45" s="349" customFormat="1">
      <c r="P587" s="374"/>
      <c r="W587" s="374"/>
      <c r="AB587" s="356"/>
      <c r="AK587" s="355"/>
      <c r="AS587" s="357"/>
    </row>
    <row r="588" spans="16:45" s="349" customFormat="1">
      <c r="P588" s="374"/>
      <c r="W588" s="374"/>
      <c r="AB588" s="356"/>
      <c r="AK588" s="355"/>
      <c r="AS588" s="357"/>
    </row>
    <row r="589" spans="16:45" s="349" customFormat="1">
      <c r="P589" s="374"/>
      <c r="W589" s="374"/>
      <c r="AB589" s="356"/>
      <c r="AK589" s="355"/>
      <c r="AS589" s="357"/>
    </row>
    <row r="590" spans="16:45" s="349" customFormat="1">
      <c r="P590" s="374"/>
      <c r="W590" s="374"/>
      <c r="AB590" s="356"/>
      <c r="AK590" s="355"/>
      <c r="AS590" s="357"/>
    </row>
    <row r="591" spans="16:45" s="349" customFormat="1">
      <c r="P591" s="374"/>
      <c r="W591" s="374"/>
      <c r="AB591" s="356"/>
      <c r="AK591" s="355"/>
      <c r="AS591" s="357"/>
    </row>
    <row r="592" spans="16:45" s="349" customFormat="1">
      <c r="P592" s="374"/>
      <c r="W592" s="374"/>
      <c r="AB592" s="356"/>
      <c r="AK592" s="355"/>
      <c r="AS592" s="357"/>
    </row>
    <row r="593" spans="16:45" s="349" customFormat="1">
      <c r="P593" s="374"/>
      <c r="W593" s="374"/>
      <c r="AB593" s="356"/>
      <c r="AK593" s="355"/>
      <c r="AS593" s="357"/>
    </row>
    <row r="594" spans="16:45" s="349" customFormat="1">
      <c r="P594" s="374"/>
      <c r="W594" s="374"/>
      <c r="AB594" s="356"/>
      <c r="AK594" s="355"/>
      <c r="AS594" s="357"/>
    </row>
    <row r="595" spans="16:45" s="349" customFormat="1">
      <c r="P595" s="374"/>
      <c r="W595" s="374"/>
      <c r="AB595" s="356"/>
      <c r="AK595" s="355"/>
      <c r="AS595" s="357"/>
    </row>
    <row r="596" spans="16:45" s="349" customFormat="1">
      <c r="P596" s="374"/>
      <c r="W596" s="374"/>
      <c r="AB596" s="356"/>
      <c r="AK596" s="355"/>
      <c r="AS596" s="357"/>
    </row>
    <row r="597" spans="16:45" s="349" customFormat="1">
      <c r="P597" s="374"/>
      <c r="W597" s="374"/>
      <c r="AB597" s="356"/>
      <c r="AK597" s="355"/>
      <c r="AS597" s="357"/>
    </row>
    <row r="598" spans="16:45" s="349" customFormat="1">
      <c r="P598" s="374"/>
      <c r="W598" s="374"/>
      <c r="AB598" s="356"/>
      <c r="AK598" s="355"/>
      <c r="AS598" s="357"/>
    </row>
    <row r="599" spans="16:45" s="349" customFormat="1">
      <c r="P599" s="374"/>
      <c r="W599" s="374"/>
      <c r="AB599" s="356"/>
      <c r="AK599" s="355"/>
      <c r="AS599" s="357"/>
    </row>
    <row r="600" spans="16:45" s="349" customFormat="1">
      <c r="P600" s="374"/>
      <c r="W600" s="374"/>
      <c r="AB600" s="356"/>
      <c r="AK600" s="355"/>
      <c r="AS600" s="357"/>
    </row>
    <row r="601" spans="16:45" s="349" customFormat="1">
      <c r="P601" s="374"/>
      <c r="W601" s="374"/>
      <c r="AB601" s="356"/>
      <c r="AK601" s="355"/>
      <c r="AS601" s="357"/>
    </row>
    <row r="602" spans="16:45" s="349" customFormat="1">
      <c r="P602" s="374"/>
      <c r="W602" s="374"/>
      <c r="AB602" s="356"/>
      <c r="AK602" s="355"/>
      <c r="AS602" s="357"/>
    </row>
    <row r="603" spans="16:45" s="349" customFormat="1">
      <c r="P603" s="374"/>
      <c r="W603" s="374"/>
      <c r="AB603" s="356"/>
      <c r="AK603" s="355"/>
      <c r="AS603" s="357"/>
    </row>
    <row r="604" spans="16:45" s="349" customFormat="1">
      <c r="P604" s="374"/>
      <c r="W604" s="374"/>
      <c r="AB604" s="356"/>
      <c r="AK604" s="355"/>
      <c r="AS604" s="357"/>
    </row>
    <row r="605" spans="16:45" s="349" customFormat="1">
      <c r="P605" s="374"/>
      <c r="W605" s="374"/>
      <c r="AB605" s="356"/>
      <c r="AK605" s="355"/>
      <c r="AS605" s="357"/>
    </row>
    <row r="606" spans="16:45" s="349" customFormat="1">
      <c r="P606" s="374"/>
      <c r="W606" s="374"/>
      <c r="AB606" s="356"/>
      <c r="AK606" s="355"/>
      <c r="AS606" s="357"/>
    </row>
    <row r="607" spans="16:45" s="349" customFormat="1">
      <c r="P607" s="374"/>
      <c r="W607" s="374"/>
      <c r="AB607" s="356"/>
      <c r="AK607" s="355"/>
      <c r="AS607" s="357"/>
    </row>
    <row r="608" spans="16:45" s="349" customFormat="1">
      <c r="P608" s="374"/>
      <c r="W608" s="374"/>
      <c r="AB608" s="356"/>
      <c r="AK608" s="355"/>
      <c r="AS608" s="357"/>
    </row>
    <row r="609" spans="16:45" s="349" customFormat="1">
      <c r="P609" s="374"/>
      <c r="W609" s="374"/>
      <c r="AB609" s="356"/>
      <c r="AK609" s="355"/>
      <c r="AS609" s="357"/>
    </row>
    <row r="610" spans="16:45" s="349" customFormat="1">
      <c r="P610" s="374"/>
      <c r="W610" s="374"/>
      <c r="AB610" s="356"/>
      <c r="AK610" s="355"/>
      <c r="AS610" s="357"/>
    </row>
    <row r="611" spans="16:45" s="349" customFormat="1">
      <c r="P611" s="374"/>
      <c r="W611" s="374"/>
      <c r="AB611" s="356"/>
      <c r="AK611" s="355"/>
      <c r="AS611" s="357"/>
    </row>
    <row r="612" spans="16:45" s="349" customFormat="1">
      <c r="P612" s="374"/>
      <c r="W612" s="374"/>
      <c r="AB612" s="356"/>
      <c r="AK612" s="355"/>
      <c r="AS612" s="357"/>
    </row>
    <row r="613" spans="16:45" s="349" customFormat="1">
      <c r="P613" s="374"/>
      <c r="W613" s="374"/>
      <c r="AB613" s="356"/>
      <c r="AK613" s="355"/>
      <c r="AS613" s="357"/>
    </row>
    <row r="614" spans="16:45" s="349" customFormat="1">
      <c r="P614" s="374"/>
      <c r="W614" s="374"/>
      <c r="AB614" s="356"/>
      <c r="AK614" s="355"/>
      <c r="AS614" s="357"/>
    </row>
    <row r="615" spans="16:45" s="349" customFormat="1">
      <c r="P615" s="374"/>
      <c r="W615" s="374"/>
      <c r="AB615" s="356"/>
      <c r="AK615" s="355"/>
      <c r="AS615" s="357"/>
    </row>
    <row r="616" spans="16:45" s="349" customFormat="1">
      <c r="P616" s="374"/>
      <c r="W616" s="374"/>
      <c r="AB616" s="356"/>
      <c r="AK616" s="355"/>
      <c r="AS616" s="357"/>
    </row>
    <row r="617" spans="16:45" s="349" customFormat="1">
      <c r="P617" s="374"/>
      <c r="W617" s="374"/>
      <c r="AB617" s="356"/>
      <c r="AK617" s="355"/>
      <c r="AS617" s="357"/>
    </row>
    <row r="618" spans="16:45" s="349" customFormat="1">
      <c r="P618" s="374"/>
      <c r="W618" s="374"/>
      <c r="AB618" s="356"/>
      <c r="AK618" s="355"/>
      <c r="AS618" s="357"/>
    </row>
    <row r="619" spans="16:45" s="349" customFormat="1">
      <c r="P619" s="374"/>
      <c r="W619" s="374"/>
      <c r="AB619" s="356"/>
      <c r="AK619" s="355"/>
      <c r="AS619" s="357"/>
    </row>
    <row r="620" spans="16:45" s="349" customFormat="1">
      <c r="P620" s="374"/>
      <c r="W620" s="374"/>
      <c r="AB620" s="356"/>
      <c r="AK620" s="355"/>
      <c r="AS620" s="357"/>
    </row>
    <row r="621" spans="16:45" s="349" customFormat="1">
      <c r="P621" s="374"/>
      <c r="W621" s="374"/>
      <c r="AB621" s="356"/>
      <c r="AK621" s="355"/>
      <c r="AS621" s="357"/>
    </row>
    <row r="622" spans="16:45" s="349" customFormat="1">
      <c r="P622" s="374"/>
      <c r="W622" s="374"/>
      <c r="AB622" s="356"/>
      <c r="AK622" s="355"/>
      <c r="AS622" s="357"/>
    </row>
    <row r="623" spans="16:45" s="349" customFormat="1">
      <c r="P623" s="374"/>
      <c r="W623" s="374"/>
      <c r="AB623" s="356"/>
      <c r="AK623" s="355"/>
      <c r="AS623" s="357"/>
    </row>
    <row r="624" spans="16:45" s="349" customFormat="1">
      <c r="P624" s="374"/>
      <c r="W624" s="374"/>
      <c r="AB624" s="356"/>
      <c r="AK624" s="355"/>
      <c r="AS624" s="357"/>
    </row>
    <row r="625" spans="16:45" s="349" customFormat="1">
      <c r="P625" s="374"/>
      <c r="W625" s="374"/>
      <c r="AB625" s="356"/>
      <c r="AK625" s="355"/>
      <c r="AS625" s="357"/>
    </row>
    <row r="626" spans="16:45" s="349" customFormat="1">
      <c r="P626" s="374"/>
      <c r="W626" s="374"/>
      <c r="AB626" s="356"/>
      <c r="AK626" s="355"/>
      <c r="AS626" s="357"/>
    </row>
    <row r="627" spans="16:45" s="349" customFormat="1">
      <c r="P627" s="374"/>
      <c r="W627" s="374"/>
      <c r="AB627" s="356"/>
      <c r="AK627" s="355"/>
      <c r="AS627" s="357"/>
    </row>
    <row r="628" spans="16:45" s="349" customFormat="1">
      <c r="P628" s="374"/>
      <c r="W628" s="374"/>
      <c r="AB628" s="356"/>
      <c r="AK628" s="355"/>
      <c r="AS628" s="357"/>
    </row>
    <row r="629" spans="16:45" s="349" customFormat="1">
      <c r="P629" s="374"/>
      <c r="W629" s="374"/>
      <c r="AB629" s="356"/>
      <c r="AK629" s="355"/>
      <c r="AS629" s="357"/>
    </row>
    <row r="630" spans="16:45" s="349" customFormat="1">
      <c r="P630" s="374"/>
      <c r="W630" s="374"/>
      <c r="AB630" s="356"/>
      <c r="AK630" s="355"/>
      <c r="AS630" s="357"/>
    </row>
    <row r="631" spans="16:45" s="349" customFormat="1">
      <c r="P631" s="374"/>
      <c r="W631" s="374"/>
      <c r="AB631" s="356"/>
      <c r="AK631" s="355"/>
      <c r="AS631" s="357"/>
    </row>
    <row r="632" spans="16:45" s="349" customFormat="1">
      <c r="P632" s="374"/>
      <c r="W632" s="374"/>
      <c r="AB632" s="356"/>
      <c r="AK632" s="355"/>
      <c r="AS632" s="357"/>
    </row>
    <row r="633" spans="16:45" s="349" customFormat="1">
      <c r="P633" s="374"/>
      <c r="W633" s="374"/>
      <c r="AB633" s="356"/>
      <c r="AK633" s="355"/>
      <c r="AS633" s="357"/>
    </row>
    <row r="634" spans="16:45" s="349" customFormat="1">
      <c r="P634" s="374"/>
      <c r="W634" s="374"/>
      <c r="AB634" s="356"/>
      <c r="AK634" s="355"/>
      <c r="AS634" s="357"/>
    </row>
    <row r="635" spans="16:45" s="349" customFormat="1">
      <c r="P635" s="374"/>
      <c r="W635" s="374"/>
      <c r="AB635" s="356"/>
      <c r="AK635" s="355"/>
      <c r="AS635" s="357"/>
    </row>
    <row r="636" spans="16:45" s="349" customFormat="1">
      <c r="P636" s="374"/>
      <c r="W636" s="374"/>
      <c r="AB636" s="356"/>
      <c r="AK636" s="355"/>
      <c r="AS636" s="357"/>
    </row>
    <row r="637" spans="16:45" s="349" customFormat="1">
      <c r="P637" s="374"/>
      <c r="W637" s="374"/>
      <c r="AB637" s="356"/>
      <c r="AK637" s="355"/>
      <c r="AS637" s="357"/>
    </row>
    <row r="638" spans="16:45" s="349" customFormat="1">
      <c r="P638" s="374"/>
      <c r="W638" s="374"/>
      <c r="AB638" s="356"/>
      <c r="AK638" s="355"/>
      <c r="AS638" s="357"/>
    </row>
    <row r="639" spans="16:45" s="349" customFormat="1">
      <c r="P639" s="374"/>
      <c r="W639" s="374"/>
      <c r="AB639" s="356"/>
      <c r="AK639" s="355"/>
      <c r="AS639" s="357"/>
    </row>
    <row r="640" spans="16:45" s="349" customFormat="1">
      <c r="P640" s="374"/>
      <c r="W640" s="374"/>
      <c r="AB640" s="356"/>
      <c r="AK640" s="355"/>
      <c r="AS640" s="357"/>
    </row>
    <row r="641" spans="16:45" s="349" customFormat="1">
      <c r="P641" s="374"/>
      <c r="W641" s="374"/>
      <c r="AB641" s="356"/>
      <c r="AK641" s="355"/>
      <c r="AS641" s="357"/>
    </row>
    <row r="642" spans="16:45" s="349" customFormat="1">
      <c r="P642" s="374"/>
      <c r="W642" s="374"/>
      <c r="AB642" s="356"/>
      <c r="AK642" s="355"/>
      <c r="AS642" s="357"/>
    </row>
  </sheetData>
  <sheetProtection password="B48E" sheet="1" objects="1" scenarios="1" selectLockedCells="1" selectUnlockedCells="1"/>
  <conditionalFormatting sqref="A3:BA4 A5:AX26">
    <cfRule type="containsBlanks" dxfId="55" priority="48">
      <formula>LEN(TRIM(A3))=0</formula>
    </cfRule>
  </conditionalFormatting>
  <conditionalFormatting sqref="A5:AX5">
    <cfRule type="containsBlanks" dxfId="54" priority="47">
      <formula>LEN(TRIM(A5))=0</formula>
    </cfRule>
  </conditionalFormatting>
  <conditionalFormatting sqref="M6:M15 AY16:BA26 A5:L15 N5:BA15">
    <cfRule type="containsBlanks" dxfId="53" priority="46">
      <formula>LEN(TRIM(A5))=0</formula>
    </cfRule>
  </conditionalFormatting>
  <conditionalFormatting sqref="AQ6">
    <cfRule type="containsBlanks" dxfId="52" priority="45">
      <formula>LEN(TRIM(AQ6))=0</formula>
    </cfRule>
  </conditionalFormatting>
  <conditionalFormatting sqref="C16">
    <cfRule type="containsBlanks" dxfId="51" priority="44">
      <formula>LEN(TRIM(C16))=0</formula>
    </cfRule>
  </conditionalFormatting>
  <conditionalFormatting sqref="F16">
    <cfRule type="containsBlanks" dxfId="50" priority="43">
      <formula>LEN(TRIM(F16))=0</formula>
    </cfRule>
  </conditionalFormatting>
  <conditionalFormatting sqref="AL9:AL11">
    <cfRule type="containsBlanks" dxfId="49" priority="42">
      <formula>LEN(TRIM(AL9))=0</formula>
    </cfRule>
  </conditionalFormatting>
  <conditionalFormatting sqref="C18">
    <cfRule type="containsBlanks" dxfId="48" priority="41">
      <formula>LEN(TRIM(C18))=0</formula>
    </cfRule>
  </conditionalFormatting>
  <conditionalFormatting sqref="E18">
    <cfRule type="containsBlanks" dxfId="47" priority="40">
      <formula>LEN(TRIM(E18))=0</formula>
    </cfRule>
  </conditionalFormatting>
  <conditionalFormatting sqref="E18">
    <cfRule type="containsBlanks" dxfId="46" priority="39">
      <formula>LEN(TRIM(E18))=0</formula>
    </cfRule>
  </conditionalFormatting>
  <conditionalFormatting sqref="AP18">
    <cfRule type="containsBlanks" dxfId="45" priority="38">
      <formula>LEN(TRIM(AP18))=0</formula>
    </cfRule>
  </conditionalFormatting>
  <conditionalFormatting sqref="AL18:AM18">
    <cfRule type="containsBlanks" dxfId="44" priority="37">
      <formula>LEN(TRIM(AL18))=0</formula>
    </cfRule>
  </conditionalFormatting>
  <conditionalFormatting sqref="AL18">
    <cfRule type="containsBlanks" dxfId="43" priority="36">
      <formula>LEN(TRIM(AL18))=0</formula>
    </cfRule>
  </conditionalFormatting>
  <conditionalFormatting sqref="AJ18">
    <cfRule type="containsBlanks" dxfId="42" priority="35">
      <formula>LEN(TRIM(AJ18))=0</formula>
    </cfRule>
  </conditionalFormatting>
  <conditionalFormatting sqref="AE18">
    <cfRule type="containsBlanks" dxfId="41" priority="34">
      <formula>LEN(TRIM(AE18))=0</formula>
    </cfRule>
  </conditionalFormatting>
  <conditionalFormatting sqref="F13">
    <cfRule type="containsBlanks" dxfId="40" priority="33">
      <formula>LEN(TRIM(F13))=0</formula>
    </cfRule>
  </conditionalFormatting>
  <conditionalFormatting sqref="E19">
    <cfRule type="containsBlanks" dxfId="39" priority="32">
      <formula>LEN(TRIM(E19))=0</formula>
    </cfRule>
  </conditionalFormatting>
  <conditionalFormatting sqref="E19">
    <cfRule type="containsBlanks" dxfId="38" priority="31">
      <formula>LEN(TRIM(E19))=0</formula>
    </cfRule>
  </conditionalFormatting>
  <conditionalFormatting sqref="F19">
    <cfRule type="containsBlanks" dxfId="37" priority="30">
      <formula>LEN(TRIM(F19))=0</formula>
    </cfRule>
  </conditionalFormatting>
  <conditionalFormatting sqref="N19">
    <cfRule type="containsBlanks" dxfId="36" priority="29">
      <formula>LEN(TRIM(N19))=0</formula>
    </cfRule>
  </conditionalFormatting>
  <conditionalFormatting sqref="N19">
    <cfRule type="containsBlanks" dxfId="35" priority="28">
      <formula>LEN(TRIM(N19))=0</formula>
    </cfRule>
  </conditionalFormatting>
  <conditionalFormatting sqref="S19">
    <cfRule type="containsBlanks" dxfId="34" priority="27">
      <formula>LEN(TRIM(S19))=0</formula>
    </cfRule>
  </conditionalFormatting>
  <conditionalFormatting sqref="T19:U19">
    <cfRule type="containsBlanks" dxfId="33" priority="26">
      <formula>LEN(TRIM(T19))=0</formula>
    </cfRule>
  </conditionalFormatting>
  <conditionalFormatting sqref="AL19">
    <cfRule type="containsBlanks" dxfId="32" priority="25">
      <formula>LEN(TRIM(AL19))=0</formula>
    </cfRule>
  </conditionalFormatting>
  <conditionalFormatting sqref="AL19">
    <cfRule type="containsBlanks" dxfId="31" priority="24">
      <formula>LEN(TRIM(AL19))=0</formula>
    </cfRule>
  </conditionalFormatting>
  <conditionalFormatting sqref="AP19">
    <cfRule type="containsBlanks" dxfId="30" priority="23">
      <formula>LEN(TRIM(AP19))=0</formula>
    </cfRule>
  </conditionalFormatting>
  <conditionalFormatting sqref="AJ19">
    <cfRule type="containsBlanks" dxfId="29" priority="22">
      <formula>LEN(TRIM(AJ19))=0</formula>
    </cfRule>
  </conditionalFormatting>
  <conditionalFormatting sqref="G19">
    <cfRule type="containsBlanks" dxfId="28" priority="21">
      <formula>LEN(TRIM(G19))=0</formula>
    </cfRule>
  </conditionalFormatting>
  <conditionalFormatting sqref="D16">
    <cfRule type="containsBlanks" dxfId="27" priority="20">
      <formula>LEN(TRIM(D16))=0</formula>
    </cfRule>
  </conditionalFormatting>
  <conditionalFormatting sqref="I16">
    <cfRule type="containsBlanks" dxfId="26" priority="19">
      <formula>LEN(TRIM(I16))=0</formula>
    </cfRule>
  </conditionalFormatting>
  <conditionalFormatting sqref="AP16">
    <cfRule type="containsBlanks" dxfId="25" priority="18">
      <formula>LEN(TRIM(AP16))=0</formula>
    </cfRule>
  </conditionalFormatting>
  <conditionalFormatting sqref="AL16">
    <cfRule type="containsBlanks" dxfId="24" priority="17">
      <formula>LEN(TRIM(AL16))=0</formula>
    </cfRule>
  </conditionalFormatting>
  <conditionalFormatting sqref="AL16">
    <cfRule type="containsBlanks" dxfId="23" priority="16">
      <formula>LEN(TRIM(AL16))=0</formula>
    </cfRule>
  </conditionalFormatting>
  <conditionalFormatting sqref="AJ18">
    <cfRule type="containsBlanks" dxfId="22" priority="8">
      <formula>LEN(TRIM(AJ18))=0</formula>
    </cfRule>
  </conditionalFormatting>
  <conditionalFormatting sqref="C21:E21">
    <cfRule type="containsBlanks" dxfId="21" priority="15">
      <formula>LEN(TRIM(C21))=0</formula>
    </cfRule>
  </conditionalFormatting>
  <conditionalFormatting sqref="G21">
    <cfRule type="containsBlanks" dxfId="20" priority="14">
      <formula>LEN(TRIM(G21))=0</formula>
    </cfRule>
  </conditionalFormatting>
  <conditionalFormatting sqref="AI21">
    <cfRule type="containsBlanks" dxfId="19" priority="13">
      <formula>LEN(TRIM(AI21))=0</formula>
    </cfRule>
  </conditionalFormatting>
  <conditionalFormatting sqref="AJ21">
    <cfRule type="containsBlanks" dxfId="18" priority="12">
      <formula>LEN(TRIM(AJ21))=0</formula>
    </cfRule>
  </conditionalFormatting>
  <conditionalFormatting sqref="AK21">
    <cfRule type="containsBlanks" dxfId="17" priority="11">
      <formula>LEN(TRIM(AK21))=0</formula>
    </cfRule>
  </conditionalFormatting>
  <conditionalFormatting sqref="AP21">
    <cfRule type="containsBlanks" dxfId="16" priority="10">
      <formula>LEN(TRIM(AP21))=0</formula>
    </cfRule>
  </conditionalFormatting>
  <conditionalFormatting sqref="F18">
    <cfRule type="containsBlanks" dxfId="15" priority="9">
      <formula>LEN(TRIM(F18))=0</formula>
    </cfRule>
  </conditionalFormatting>
  <conditionalFormatting sqref="C22">
    <cfRule type="containsBlanks" dxfId="14" priority="7">
      <formula>LEN(TRIM(C22))=0</formula>
    </cfRule>
  </conditionalFormatting>
  <conditionalFormatting sqref="D22">
    <cfRule type="containsBlanks" dxfId="13" priority="6">
      <formula>LEN(TRIM(D22))=0</formula>
    </cfRule>
  </conditionalFormatting>
  <conditionalFormatting sqref="F22">
    <cfRule type="containsBlanks" dxfId="12" priority="5">
      <formula>LEN(TRIM(F22))=0</formula>
    </cfRule>
  </conditionalFormatting>
  <conditionalFormatting sqref="N22">
    <cfRule type="containsBlanks" dxfId="11" priority="4">
      <formula>LEN(TRIM(N22))=0</formula>
    </cfRule>
  </conditionalFormatting>
  <conditionalFormatting sqref="AP22">
    <cfRule type="containsBlanks" dxfId="10" priority="3">
      <formula>LEN(TRIM(AP22))=0</formula>
    </cfRule>
  </conditionalFormatting>
  <conditionalFormatting sqref="AI6">
    <cfRule type="containsBlanks" dxfId="9" priority="2">
      <formula>LEN(TRIM(AI6))=0</formula>
    </cfRule>
  </conditionalFormatting>
  <conditionalFormatting sqref="AH6">
    <cfRule type="containsBlanks" dxfId="8" priority="1">
      <formula>LEN(TRIM(AH6))=0</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theme="9" tint="0.39997558519241921"/>
    <pageSetUpPr fitToPage="1"/>
  </sheetPr>
  <dimension ref="A1:I440"/>
  <sheetViews>
    <sheetView zoomScale="90" zoomScaleNormal="90" workbookViewId="0">
      <selection activeCell="E15" sqref="E15"/>
    </sheetView>
  </sheetViews>
  <sheetFormatPr defaultColWidth="9.28515625" defaultRowHeight="12.75"/>
  <cols>
    <col min="1" max="1" width="1.7109375" style="93" customWidth="1"/>
    <col min="2" max="2" width="8.28515625" style="117" customWidth="1"/>
    <col min="3" max="3" width="36.28515625" style="123" bestFit="1" customWidth="1"/>
    <col min="4" max="7" width="36.7109375" style="93" customWidth="1"/>
    <col min="8" max="8" width="13.5703125" style="93" customWidth="1"/>
    <col min="9" max="16384" width="9.28515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2"/>
      <c r="D8" s="323"/>
      <c r="E8" s="323"/>
      <c r="F8" s="324"/>
      <c r="G8" s="325"/>
    </row>
    <row r="9" spans="1:9" ht="23.25">
      <c r="C9" s="326"/>
      <c r="D9" s="327"/>
      <c r="E9" s="324" t="s">
        <v>1238</v>
      </c>
      <c r="F9" s="328"/>
      <c r="G9" s="329" t="s">
        <v>3271</v>
      </c>
    </row>
    <row r="10" spans="1:9" ht="18.75">
      <c r="A10" s="113">
        <v>1</v>
      </c>
      <c r="B10" s="114"/>
      <c r="C10" s="330" t="s">
        <v>124</v>
      </c>
      <c r="D10" s="331" t="str">
        <f>VLOOKUP(D11,'Tablet Database'!$A:$B,2,0)</f>
        <v>Lenovo</v>
      </c>
      <c r="E10" s="331" t="str">
        <f>VLOOKUP(E11,'Tablet Database'!$A:$B,2,0)</f>
        <v>ASUS</v>
      </c>
      <c r="F10" s="331" t="str">
        <f>VLOOKUP(F11,'Tablet Database'!$A:$B,2,0)</f>
        <v>Samsung</v>
      </c>
      <c r="G10" s="331" t="str">
        <f>VLOOKUP(G11,'Tablet Database'!$A:$B,2,0)</f>
        <v>Apple</v>
      </c>
      <c r="H10" s="115"/>
    </row>
    <row r="11" spans="1:9" s="117" customFormat="1" ht="19.5" customHeight="1">
      <c r="A11" s="113">
        <v>2</v>
      </c>
      <c r="B11" s="114"/>
      <c r="C11" s="330" t="s">
        <v>424</v>
      </c>
      <c r="D11" s="116" t="s">
        <v>1237</v>
      </c>
      <c r="E11" s="116" t="s">
        <v>2560</v>
      </c>
      <c r="F11" s="116" t="s">
        <v>1363</v>
      </c>
      <c r="G11" s="116" t="s">
        <v>2616</v>
      </c>
      <c r="I11" s="117" t="s">
        <v>82</v>
      </c>
    </row>
    <row r="12" spans="1:9">
      <c r="A12" s="113">
        <v>3</v>
      </c>
      <c r="B12" s="133"/>
      <c r="C12" s="332" t="s">
        <v>150</v>
      </c>
      <c r="D12" s="129" t="str">
        <f>VLOOKUP($D$11,'Tablet Database'!$A:$FF,$A12,0)</f>
        <v>n/a</v>
      </c>
      <c r="E12" s="129" t="str">
        <f>VLOOKUP($E$11,'Tablet Database'!$A:$FF,$A12,0)</f>
        <v>ThinkPad Tablet</v>
      </c>
      <c r="F12" s="129" t="str">
        <f>VLOOKUP($F$11,'Tablet Database'!$A:$FF,$A12,0)</f>
        <v>ThinkPad Tablet</v>
      </c>
      <c r="G12" s="129" t="str">
        <f>VLOOKUP($G$11,'Tablet Database'!$A:$FF,$A12,0)</f>
        <v>ThinkPad Tablet</v>
      </c>
    </row>
    <row r="13" spans="1:9">
      <c r="A13" s="113">
        <v>4</v>
      </c>
      <c r="B13" s="669" t="s">
        <v>154</v>
      </c>
      <c r="C13" s="332" t="s">
        <v>1215</v>
      </c>
      <c r="D13" s="128" t="str">
        <f>IF(LEN(VLOOKUP($D$11,'Tablet Database'!$A:$FF,$A13,0))=0,"",VLOOKUP($D$11,'Tablet Database'!$A:$FF,$A13,0))</f>
        <v>Android 3.1 (Honeycomb)</v>
      </c>
      <c r="E13" s="128" t="str">
        <f>IF(LEN(VLOOKUP($E$11,'Tablet Database'!$A:$FF,$A13,0))=0,"",VLOOKUP($E$11,'Tablet Database'!$A:$FF,$A13,0))</f>
        <v>Android 3.2 (Honeycomb)</v>
      </c>
      <c r="F13" s="128" t="str">
        <f>IF(LEN(VLOOKUP($F$11,'Tablet Database'!$A:$FF,$A13,0))=0,"",VLOOKUP($F$11,'Tablet Database'!$A:$FF,$A13,0))</f>
        <v>Android 3.1 (Honeycomb)</v>
      </c>
      <c r="G13" s="128" t="str">
        <f>IF(LEN(VLOOKUP($G$11,'Tablet Database'!$A:$FF,$A13,0))=0,"",VLOOKUP($G$11,'Tablet Database'!$A:$FF,$A13,0))</f>
        <v>iOS 5.1</v>
      </c>
    </row>
    <row r="14" spans="1:9" ht="12.75" customHeight="1">
      <c r="A14" s="113">
        <v>5</v>
      </c>
      <c r="B14" s="670"/>
      <c r="C14" s="330" t="s">
        <v>155</v>
      </c>
      <c r="D14" s="128" t="str">
        <f>IF(LEN(VLOOKUP($D$11,'Tablet Database'!$A:$FF,$A14,0))=0,"",VLOOKUP($D$11,'Tablet Database'!$A:$FF,$A14,0))</f>
        <v>10.1" 16:10</v>
      </c>
      <c r="E14" s="128" t="str">
        <f>IF(LEN(VLOOKUP($E$11,'Tablet Database'!$A:$FF,$A14,0))=0,"",VLOOKUP($E$11,'Tablet Database'!$A:$FF,$A14,0))</f>
        <v>10.1"</v>
      </c>
      <c r="F14" s="128" t="str">
        <f>IF(LEN(VLOOKUP($F$11,'Tablet Database'!$A:$FF,$A14,0))=0,"",VLOOKUP($F$11,'Tablet Database'!$A:$FF,$A14,0))</f>
        <v>10.1" 16:10</v>
      </c>
      <c r="G14" s="128" t="str">
        <f>IF(LEN(VLOOKUP($G$11,'Tablet Database'!$A:$FF,$A14,0))=0,"",VLOOKUP($G$11,'Tablet Database'!$A:$FF,$A14,0))</f>
        <v>9.7" 4:3</v>
      </c>
    </row>
    <row r="15" spans="1:9">
      <c r="A15" s="113">
        <v>6</v>
      </c>
      <c r="B15" s="670"/>
      <c r="C15" s="330" t="s">
        <v>156</v>
      </c>
      <c r="D15" s="128" t="str">
        <f>IF(LEN(VLOOKUP($D$11,'Tablet Database'!$A:$FF,$A15,0))=0,"",VLOOKUP($D$11,'Tablet Database'!$A:$FF,$A15,0))</f>
        <v>WXGA (1280x800)</v>
      </c>
      <c r="E15" s="128" t="str">
        <f>IF(LEN(VLOOKUP($E$11,'Tablet Database'!$A:$FF,$A15,0))=0,"",VLOOKUP($E$11,'Tablet Database'!$A:$FF,$A15,0))</f>
        <v>WXGA (1280x800)</v>
      </c>
      <c r="F15" s="128" t="str">
        <f>IF(LEN(VLOOKUP($F$11,'Tablet Database'!$A:$FF,$A15,0))=0,"",VLOOKUP($F$11,'Tablet Database'!$A:$FF,$A15,0))</f>
        <v>WXGA (1280x800)</v>
      </c>
      <c r="G15" s="128" t="str">
        <f>IF(LEN(VLOOKUP($G$11,'Tablet Database'!$A:$FF,$A15,0))=0,"",VLOOKUP($G$11,'Tablet Database'!$A:$FF,$A15,0))</f>
        <v>QXGA (2048x1536)</v>
      </c>
    </row>
    <row r="16" spans="1:9" ht="25.5">
      <c r="A16" s="113">
        <v>7</v>
      </c>
      <c r="B16" s="670"/>
      <c r="C16" s="330" t="s">
        <v>1216</v>
      </c>
      <c r="D16" s="128" t="str">
        <f>IF(LEN(VLOOKUP($D$11,'Tablet Database'!$A:$FF,$A16,0))=0,"",VLOOKUP($D$11,'Tablet Database'!$A:$FF,$A16,0))</f>
        <v>IPS Wide-View</v>
      </c>
      <c r="E16" s="128" t="str">
        <f>IF(LEN(VLOOKUP($E$11,'Tablet Database'!$A:$FF,$A16,0))=0,"",VLOOKUP($E$11,'Tablet Database'!$A:$FF,$A16,0))</f>
        <v>IPS Wide-View</v>
      </c>
      <c r="F16" s="128" t="str">
        <f>IF(LEN(VLOOKUP($F$11,'Tablet Database'!$A:$FF,$A16,0))=0,"",VLOOKUP($F$11,'Tablet Database'!$A:$FF,$A16,0))</f>
        <v>IPS Wide-View</v>
      </c>
      <c r="G16" s="128" t="str">
        <f>IF(LEN(VLOOKUP($G$11,'Tablet Database'!$A:$FF,$A16,0))=0,"",VLOOKUP($G$11,'Tablet Database'!$A:$FF,$A16,0))</f>
        <v>IPS Wide-View</v>
      </c>
    </row>
    <row r="17" spans="1:7">
      <c r="A17" s="113">
        <v>8</v>
      </c>
      <c r="B17" s="670"/>
      <c r="C17" s="330" t="s">
        <v>1217</v>
      </c>
      <c r="D17" s="128" t="str">
        <f>IF(LEN(VLOOKUP($D$11,'Tablet Database'!$A:$FF,$A17,0))=0,"",VLOOKUP($D$11,'Tablet Database'!$A:$FF,$A17,0))</f>
        <v>LED (400 nit)</v>
      </c>
      <c r="E17" s="128" t="str">
        <f>IF(LEN(VLOOKUP($E$11,'Tablet Database'!$A:$FF,$A17,0))=0,"",VLOOKUP($E$11,'Tablet Database'!$A:$FF,$A17,0))</f>
        <v>LED</v>
      </c>
      <c r="F17" s="128" t="str">
        <f>IF(LEN(VLOOKUP($F$11,'Tablet Database'!$A:$FF,$A17,0))=0,"",VLOOKUP($F$11,'Tablet Database'!$A:$FF,$A17,0))</f>
        <v>LED</v>
      </c>
      <c r="G17" s="128" t="str">
        <f>IF(LEN(VLOOKUP($G$11,'Tablet Database'!$A:$FF,$A17,0))=0,"",VLOOKUP($G$11,'Tablet Database'!$A:$FF,$A17,0))</f>
        <v>LED</v>
      </c>
    </row>
    <row r="18" spans="1:7">
      <c r="A18" s="113">
        <v>9</v>
      </c>
      <c r="B18" s="670"/>
      <c r="C18" s="330" t="s">
        <v>1218</v>
      </c>
      <c r="D18" s="128" t="str">
        <f>IF(LEN(VLOOKUP($D$11,'Tablet Database'!$A:$FF,$A18,0))=0,"",VLOOKUP($D$11,'Tablet Database'!$A:$FF,$A18,0))</f>
        <v>Glossy (Gorilla Glass)</v>
      </c>
      <c r="E18" s="128" t="str">
        <f>IF(LEN(VLOOKUP($E$11,'Tablet Database'!$A:$FF,$A18,0))=0,"",VLOOKUP($E$11,'Tablet Database'!$A:$FF,$A18,0))</f>
        <v>Glossy (Gorilla Glass)</v>
      </c>
      <c r="F18" s="128" t="str">
        <f>IF(LEN(VLOOKUP($F$11,'Tablet Database'!$A:$FF,$A18,0))=0,"",VLOOKUP($F$11,'Tablet Database'!$A:$FF,$A18,0))</f>
        <v>Glossy</v>
      </c>
      <c r="G18" s="128" t="str">
        <f>IF(LEN(VLOOKUP($G$11,'Tablet Database'!$A:$FF,$A18,0))=0,"",VLOOKUP($G$11,'Tablet Database'!$A:$FF,$A18,0))</f>
        <v>Glossy</v>
      </c>
    </row>
    <row r="19" spans="1:7" ht="25.5">
      <c r="A19" s="113">
        <v>10</v>
      </c>
      <c r="B19" s="670"/>
      <c r="C19" s="330" t="s">
        <v>126</v>
      </c>
      <c r="D19" s="128" t="str">
        <f>IF(LEN(VLOOKUP($D$11,'Tablet Database'!$A:$FF,$A19,0))=0,"",VLOOKUP($D$11,'Tablet Database'!$A:$FF,$A19,0))</f>
        <v>742.2g (WiFi)
756.1g (w/ 3G)</v>
      </c>
      <c r="E19" s="128" t="str">
        <f>IF(LEN(VLOOKUP($E$11,'Tablet Database'!$A:$FF,$A19,0))=0,"",VLOOKUP($E$11,'Tablet Database'!$A:$FF,$A19,0))</f>
        <v>586g</v>
      </c>
      <c r="F19" s="128" t="str">
        <f>IF(LEN(VLOOKUP($F$11,'Tablet Database'!$A:$FF,$A19,0))=0,"",VLOOKUP($F$11,'Tablet Database'!$A:$FF,$A19,0))</f>
        <v>595g</v>
      </c>
      <c r="G19" s="128" t="str">
        <f>IF(LEN(VLOOKUP($G$11,'Tablet Database'!$A:$FF,$A19,0))=0,"",VLOOKUP($G$11,'Tablet Database'!$A:$FF,$A19,0))</f>
        <v>652g / 1.44lb (WiFi)
662 / 1.46 lb (4G)</v>
      </c>
    </row>
    <row r="20" spans="1:7">
      <c r="A20" s="113">
        <v>11</v>
      </c>
      <c r="B20" s="670"/>
      <c r="C20" s="330" t="s">
        <v>286</v>
      </c>
      <c r="D20" s="128" t="str">
        <f>IF(LEN(VLOOKUP($D$11,'Tablet Database'!$A:$FF,$A20,0))=0,"",VLOOKUP($D$11,'Tablet Database'!$A:$FF,$A20,0))</f>
        <v>260.4 x 181.7 x 14.5 mm</v>
      </c>
      <c r="E20" s="128" t="str">
        <f>IF(LEN(VLOOKUP($E$11,'Tablet Database'!$A:$FF,$A20,0))=0,"",VLOOKUP($E$11,'Tablet Database'!$A:$FF,$A20,0))</f>
        <v>263 × 180.8 × 8.3mm</v>
      </c>
      <c r="F20" s="128" t="str">
        <f>IF(LEN(VLOOKUP($F$11,'Tablet Database'!$A:$FF,$A20,0))=0,"",VLOOKUP($F$11,'Tablet Database'!$A:$FF,$A20,0))</f>
        <v>256.2 x 172.9 x 8.6 mm</v>
      </c>
      <c r="G20" s="128" t="str">
        <f>IF(LEN(VLOOKUP($G$11,'Tablet Database'!$A:$FF,$A20,0))=0,"",VLOOKUP($G$11,'Tablet Database'!$A:$FF,$A20,0))</f>
        <v>241.2 x 185.7 x 9.4mm</v>
      </c>
    </row>
    <row r="21" spans="1:7">
      <c r="A21" s="113">
        <v>12</v>
      </c>
      <c r="B21" s="670"/>
      <c r="C21" s="330" t="s">
        <v>1219</v>
      </c>
      <c r="D21" s="128" t="str">
        <f>IF(LEN(VLOOKUP($D$11,'Tablet Database'!$A:$FF,$A21,0))=0,"",VLOOKUP($D$11,'Tablet Database'!$A:$FF,$A21,0))</f>
        <v>8.76hrs (WiFi)</v>
      </c>
      <c r="E21" s="128" t="str">
        <f>IF(LEN(VLOOKUP($E$11,'Tablet Database'!$A:$FF,$A21,0))=0,"",VLOOKUP($E$11,'Tablet Database'!$A:$FF,$A21,0))</f>
        <v>12 hrs (18 w/dock)</v>
      </c>
      <c r="F21" s="128" t="str">
        <f>IF(LEN(VLOOKUP($F$11,'Tablet Database'!$A:$FF,$A21,0))=0,"",VLOOKUP($F$11,'Tablet Database'!$A:$FF,$A21,0))</f>
        <v>9 hrs</v>
      </c>
      <c r="G21" s="128" t="str">
        <f>IF(LEN(VLOOKUP($G$11,'Tablet Database'!$A:$FF,$A21,0))=0,"",VLOOKUP($G$11,'Tablet Database'!$A:$FF,$A21,0))</f>
        <v>10hrs</v>
      </c>
    </row>
    <row r="22" spans="1:7">
      <c r="A22" s="113">
        <v>13</v>
      </c>
      <c r="B22" s="670"/>
      <c r="C22" s="330" t="s">
        <v>1304</v>
      </c>
      <c r="D22" s="128" t="str">
        <f>IF(LEN(VLOOKUP($D$11,'Tablet Database'!$A:$FF,$A22,0))=0,"",VLOOKUP($D$11,'Tablet Database'!$A:$FF,$A22,0))</f>
        <v>6500mAh</v>
      </c>
      <c r="E22" s="128" t="str">
        <f>IF(LEN(VLOOKUP($E$11,'Tablet Database'!$A:$FF,$A22,0))=0,"",VLOOKUP($E$11,'Tablet Database'!$A:$FF,$A22,0))</f>
        <v/>
      </c>
      <c r="F22" s="128" t="str">
        <f>IF(LEN(VLOOKUP($F$11,'Tablet Database'!$A:$FF,$A22,0))=0,"",VLOOKUP($F$11,'Tablet Database'!$A:$FF,$A22,0))</f>
        <v>7000mAh</v>
      </c>
      <c r="G22" s="128" t="str">
        <f>IF(LEN(VLOOKUP($G$11,'Tablet Database'!$A:$FF,$A22,0))=0,"",VLOOKUP($G$11,'Tablet Database'!$A:$FF,$A22,0))</f>
        <v>11,666mAh (42.5Wh)</v>
      </c>
    </row>
    <row r="23" spans="1:7">
      <c r="A23" s="113">
        <v>14</v>
      </c>
      <c r="B23" s="670"/>
      <c r="C23" s="330" t="s">
        <v>1220</v>
      </c>
      <c r="D23" s="128" t="str">
        <f>IF(LEN(VLOOKUP($D$11,'Tablet Database'!$A:$FF,$A23,0))=0,"",VLOOKUP($D$11,'Tablet Database'!$A:$FF,$A23,0))</f>
        <v>NVIDIA Tegra-2  Dual Core(1GHz)</v>
      </c>
      <c r="E23" s="128" t="str">
        <f>IF(LEN(VLOOKUP($E$11,'Tablet Database'!$A:$FF,$A23,0))=0,"",VLOOKUP($E$11,'Tablet Database'!$A:$FF,$A23,0))</f>
        <v>NVIDIA Tegra-3 Quad Core</v>
      </c>
      <c r="F23" s="128" t="str">
        <f>IF(LEN(VLOOKUP($F$11,'Tablet Database'!$A:$FF,$A23,0))=0,"",VLOOKUP($F$11,'Tablet Database'!$A:$FF,$A23,0))</f>
        <v>NVIDIA Tegra-2  Dual Core(1GHz)</v>
      </c>
      <c r="G23" s="128" t="str">
        <f>IF(LEN(VLOOKUP($G$11,'Tablet Database'!$A:$FF,$A23,0))=0,"",VLOOKUP($G$11,'Tablet Database'!$A:$FF,$A23,0))</f>
        <v>Apple A5x (?G\Hz)</v>
      </c>
    </row>
    <row r="24" spans="1:7">
      <c r="A24" s="113">
        <v>15</v>
      </c>
      <c r="B24" s="670"/>
      <c r="C24" s="330" t="s">
        <v>1221</v>
      </c>
      <c r="D24" s="128" t="str">
        <f>IF(LEN(VLOOKUP($D$11,'Tablet Database'!$A:$FF,$A24,0))=0,"",VLOOKUP($D$11,'Tablet Database'!$A:$FF,$A24,0))</f>
        <v>1080p</v>
      </c>
      <c r="E24" s="128" t="str">
        <f>IF(LEN(VLOOKUP($E$11,'Tablet Database'!$A:$FF,$A24,0))=0,"",VLOOKUP($E$11,'Tablet Database'!$A:$FF,$A24,0))</f>
        <v/>
      </c>
      <c r="F24" s="128" t="str">
        <f>IF(LEN(VLOOKUP($F$11,'Tablet Database'!$A:$FF,$A24,0))=0,"",VLOOKUP($F$11,'Tablet Database'!$A:$FF,$A24,0))</f>
        <v/>
      </c>
      <c r="G24" s="128" t="str">
        <f>IF(LEN(VLOOKUP($G$11,'Tablet Database'!$A:$FF,$A24,0))=0,"",VLOOKUP($G$11,'Tablet Database'!$A:$FF,$A24,0))</f>
        <v/>
      </c>
    </row>
    <row r="25" spans="1:7">
      <c r="A25" s="113">
        <v>16</v>
      </c>
      <c r="B25" s="670"/>
      <c r="C25" s="330" t="s">
        <v>1222</v>
      </c>
      <c r="D25" s="128" t="str">
        <f>IF(LEN(VLOOKUP($D$11,'Tablet Database'!$A:$FF,$A25,0))=0,"",VLOOKUP($D$11,'Tablet Database'!$A:$FF,$A25,0))</f>
        <v>No</v>
      </c>
      <c r="E25" s="128" t="str">
        <f>IF(LEN(VLOOKUP($E$11,'Tablet Database'!$A:$FF,$A25,0))=0,"",VLOOKUP($E$11,'Tablet Database'!$A:$FF,$A25,0))</f>
        <v>No</v>
      </c>
      <c r="F25" s="128" t="str">
        <f>IF(LEN(VLOOKUP($F$11,'Tablet Database'!$A:$FF,$A25,0))=0,"",VLOOKUP($F$11,'Tablet Database'!$A:$FF,$A25,0))</f>
        <v>No</v>
      </c>
      <c r="G25" s="128" t="str">
        <f>IF(LEN(VLOOKUP($G$11,'Tablet Database'!$A:$FF,$A25,0))=0,"",VLOOKUP($G$11,'Tablet Database'!$A:$FF,$A25,0))</f>
        <v>No</v>
      </c>
    </row>
    <row r="26" spans="1:7">
      <c r="A26" s="113">
        <v>17</v>
      </c>
      <c r="B26" s="670"/>
      <c r="C26" s="330" t="s">
        <v>1214</v>
      </c>
      <c r="D26" s="128" t="str">
        <f>IF(LEN(VLOOKUP($D$11,'Tablet Database'!$A:$FF,$A26,0))=0,"",VLOOKUP($D$11,'Tablet Database'!$A:$FF,$A26,0))</f>
        <v>16GB/32GB/64GB</v>
      </c>
      <c r="E26" s="128" t="str">
        <f>IF(LEN(VLOOKUP($E$11,'Tablet Database'!$A:$FF,$A26,0))=0,"",VLOOKUP($E$11,'Tablet Database'!$A:$FF,$A26,0))</f>
        <v>32GB/64GB</v>
      </c>
      <c r="F26" s="128" t="str">
        <f>IF(LEN(VLOOKUP($F$11,'Tablet Database'!$A:$FF,$A26,0))=0,"",VLOOKUP($F$11,'Tablet Database'!$A:$FF,$A26,0))</f>
        <v>16GB/32GB/64GB</v>
      </c>
      <c r="G26" s="128" t="str">
        <f>IF(LEN(VLOOKUP($G$11,'Tablet Database'!$A:$FF,$A26,0))=0,"",VLOOKUP($G$11,'Tablet Database'!$A:$FF,$A26,0))</f>
        <v>16GB/32GB/64GB</v>
      </c>
    </row>
    <row r="27" spans="1:7">
      <c r="A27" s="113">
        <v>18</v>
      </c>
      <c r="B27" s="671"/>
      <c r="C27" s="330" t="s">
        <v>1223</v>
      </c>
      <c r="D27" s="128" t="str">
        <f>IF(LEN(VLOOKUP($D$11,'Tablet Database'!$A:$FF,$A27,0))=0,"",VLOOKUP($D$11,'Tablet Database'!$A:$FF,$A27,0))</f>
        <v>1GB</v>
      </c>
      <c r="E27" s="128" t="str">
        <f>IF(LEN(VLOOKUP($E$11,'Tablet Database'!$A:$FF,$A27,0))=0,"",VLOOKUP($E$11,'Tablet Database'!$A:$FF,$A27,0))</f>
        <v>1GB</v>
      </c>
      <c r="F27" s="128" t="str">
        <f>IF(LEN(VLOOKUP($F$11,'Tablet Database'!$A:$FF,$A27,0))=0,"",VLOOKUP($F$11,'Tablet Database'!$A:$FF,$A27,0))</f>
        <v>1GB</v>
      </c>
      <c r="G27" s="128" t="str">
        <f>IF(LEN(VLOOKUP($G$11,'Tablet Database'!$A:$FF,$A27,0))=0,"",VLOOKUP($G$11,'Tablet Database'!$A:$FF,$A27,0))</f>
        <v>1GB</v>
      </c>
    </row>
    <row r="28" spans="1:7">
      <c r="A28" s="113">
        <v>19</v>
      </c>
      <c r="B28" s="673" t="s">
        <v>87</v>
      </c>
      <c r="C28" s="330" t="s">
        <v>1224</v>
      </c>
      <c r="D28" s="128" t="str">
        <f>IF(LEN(VLOOKUP($D$11,'Tablet Database'!$A:$FF,$A28,0))=0,"",VLOOKUP($D$11,'Tablet Database'!$A:$FF,$A28,0))</f>
        <v>1x USB full; 1x 2.0 micro</v>
      </c>
      <c r="E28" s="128" t="str">
        <f>IF(LEN(VLOOKUP($E$11,'Tablet Database'!$A:$FF,$A28,0))=0,"",VLOOKUP($E$11,'Tablet Database'!$A:$FF,$A28,0))</f>
        <v>1x 2.0 full only on dock</v>
      </c>
      <c r="F28" s="128" t="str">
        <f>IF(LEN(VLOOKUP($F$11,'Tablet Database'!$A:$FF,$A28,0))=0,"",VLOOKUP($F$11,'Tablet Database'!$A:$FF,$A28,0))</f>
        <v>Only through option dongle</v>
      </c>
      <c r="G28" s="128" t="str">
        <f>IF(LEN(VLOOKUP($G$11,'Tablet Database'!$A:$FF,$A28,0))=0,"",VLOOKUP($G$11,'Tablet Database'!$A:$FF,$A28,0))</f>
        <v>Only through option dongle (USB 2.0)</v>
      </c>
    </row>
    <row r="29" spans="1:7" ht="25.5">
      <c r="A29" s="113">
        <v>20</v>
      </c>
      <c r="B29" s="673"/>
      <c r="C29" s="330" t="s">
        <v>140</v>
      </c>
      <c r="D29" s="128" t="str">
        <f>IF(LEN(VLOOKUP($D$11,'Tablet Database'!$A:$FF,$A29,0))=0,"",VLOOKUP($D$11,'Tablet Database'!$A:$FF,$A29,0))</f>
        <v>Combo</v>
      </c>
      <c r="E29" s="128" t="str">
        <f>IF(LEN(VLOOKUP($E$11,'Tablet Database'!$A:$FF,$A29,0))=0,"",VLOOKUP($E$11,'Tablet Database'!$A:$FF,$A29,0))</f>
        <v>Combo</v>
      </c>
      <c r="F29" s="128" t="str">
        <f>IF(LEN(VLOOKUP($F$11,'Tablet Database'!$A:$FF,$A29,0))=0,"",VLOOKUP($F$11,'Tablet Database'!$A:$FF,$A29,0))</f>
        <v>Combo</v>
      </c>
      <c r="G29" s="128" t="str">
        <f>IF(LEN(VLOOKUP($G$11,'Tablet Database'!$A:$FF,$A29,0))=0,"",VLOOKUP($G$11,'Tablet Database'!$A:$FF,$A29,0))</f>
        <v>Combo</v>
      </c>
    </row>
    <row r="30" spans="1:7" ht="25.5">
      <c r="A30" s="113">
        <v>21</v>
      </c>
      <c r="B30" s="673"/>
      <c r="C30" s="330" t="s">
        <v>1225</v>
      </c>
      <c r="D30" s="128" t="str">
        <f>IF(LEN(VLOOKUP($D$11,'Tablet Database'!$A:$FF,$A30,0))=0,"",VLOOKUP($D$11,'Tablet Database'!$A:$FF,$A30,0))</f>
        <v>Full size SD card slot</v>
      </c>
      <c r="E30" s="128" t="str">
        <f>IF(LEN(VLOOKUP($E$11,'Tablet Database'!$A:$FF,$A30,0))=0,"",VLOOKUP($E$11,'Tablet Database'!$A:$FF,$A30,0))</f>
        <v>Micro SD</v>
      </c>
      <c r="F30" s="128" t="str">
        <f>IF(LEN(VLOOKUP($F$11,'Tablet Database'!$A:$FF,$A30,0))=0,"",VLOOKUP($F$11,'Tablet Database'!$A:$FF,$A30,0))</f>
        <v>Only on 3G models.  No Micro SD on WiFi models</v>
      </c>
      <c r="G30" s="128" t="str">
        <f>IF(LEN(VLOOKUP($G$11,'Tablet Database'!$A:$FF,$A30,0))=0,"",VLOOKUP($G$11,'Tablet Database'!$A:$FF,$A30,0))</f>
        <v>None native, but available through dongle</v>
      </c>
    </row>
    <row r="31" spans="1:7">
      <c r="A31" s="113">
        <v>22</v>
      </c>
      <c r="B31" s="673"/>
      <c r="C31" s="330" t="s">
        <v>1226</v>
      </c>
      <c r="D31" s="128" t="str">
        <f>IF(LEN(VLOOKUP($D$11,'Tablet Database'!$A:$FF,$A31,0))=0,"",VLOOKUP($D$11,'Tablet Database'!$A:$FF,$A31,0))</f>
        <v>Yes,HDMI to VGA converter</v>
      </c>
      <c r="E31" s="128" t="str">
        <f>IF(LEN(VLOOKUP($E$11,'Tablet Database'!$A:$FF,$A31,0))=0,"",VLOOKUP($E$11,'Tablet Database'!$A:$FF,$A31,0))</f>
        <v/>
      </c>
      <c r="F31" s="128" t="str">
        <f>IF(LEN(VLOOKUP($F$11,'Tablet Database'!$A:$FF,$A31,0))=0,"",VLOOKUP($F$11,'Tablet Database'!$A:$FF,$A31,0))</f>
        <v>No</v>
      </c>
      <c r="G31" s="128" t="str">
        <f>IF(LEN(VLOOKUP($G$11,'Tablet Database'!$A:$FF,$A31,0))=0,"",VLOOKUP($G$11,'Tablet Database'!$A:$FF,$A31,0))</f>
        <v>Yes, through proprietary dongle</v>
      </c>
    </row>
    <row r="32" spans="1:7">
      <c r="A32" s="113">
        <v>23</v>
      </c>
      <c r="B32" s="673"/>
      <c r="C32" s="330" t="s">
        <v>95</v>
      </c>
      <c r="D32" s="128" t="str">
        <f>IF(LEN(VLOOKUP($D$11,'Tablet Database'!$A:$FF,$A32,0))=0,"",VLOOKUP($D$11,'Tablet Database'!$A:$FF,$A32,0))</f>
        <v>Yes (mini)</v>
      </c>
      <c r="E32" s="128" t="str">
        <f>IF(LEN(VLOOKUP($E$11,'Tablet Database'!$A:$FF,$A32,0))=0,"",VLOOKUP($E$11,'Tablet Database'!$A:$FF,$A32,0))</f>
        <v>Yes (micro)</v>
      </c>
      <c r="F32" s="128" t="str">
        <f>IF(LEN(VLOOKUP($F$11,'Tablet Database'!$A:$FF,$A32,0))=0,"",VLOOKUP($F$11,'Tablet Database'!$A:$FF,$A32,0))</f>
        <v>Only through option dock</v>
      </c>
      <c r="G32" s="128" t="str">
        <f>IF(LEN(VLOOKUP($G$11,'Tablet Database'!$A:$FF,$A32,0))=0,"",VLOOKUP($G$11,'Tablet Database'!$A:$FF,$A32,0))</f>
        <v>Only through option dongle</v>
      </c>
    </row>
    <row r="33" spans="1:7">
      <c r="A33" s="113">
        <v>24</v>
      </c>
      <c r="B33" s="673" t="s">
        <v>91</v>
      </c>
      <c r="C33" s="330" t="s">
        <v>93</v>
      </c>
      <c r="D33" s="128" t="str">
        <f>IF(LEN(VLOOKUP($D$11,'Tablet Database'!$A:$FF,$A33,0))=0,"",VLOOKUP($D$11,'Tablet Database'!$A:$FF,$A33,0))</f>
        <v>Yes</v>
      </c>
      <c r="E33" s="128" t="str">
        <f>IF(LEN(VLOOKUP($E$11,'Tablet Database'!$A:$FF,$A33,0))=0,"",VLOOKUP($E$11,'Tablet Database'!$A:$FF,$A33,0))</f>
        <v>No</v>
      </c>
      <c r="F33" s="128" t="str">
        <f>IF(LEN(VLOOKUP($F$11,'Tablet Database'!$A:$FF,$A33,0))=0,"",VLOOKUP($F$11,'Tablet Database'!$A:$FF,$A33,0))</f>
        <v>No</v>
      </c>
      <c r="G33" s="128" t="str">
        <f>IF(LEN(VLOOKUP($G$11,'Tablet Database'!$A:$FF,$A33,0))=0,"",VLOOKUP($G$11,'Tablet Database'!$A:$FF,$A33,0))</f>
        <v>No</v>
      </c>
    </row>
    <row r="34" spans="1:7">
      <c r="A34" s="113">
        <v>25</v>
      </c>
      <c r="B34" s="673"/>
      <c r="C34" s="330" t="s">
        <v>145</v>
      </c>
      <c r="D34" s="128" t="str">
        <f>IF(LEN(VLOOKUP($D$11,'Tablet Database'!$A:$FF,$A34,0))=0,"",VLOOKUP($D$11,'Tablet Database'!$A:$FF,$A34,0))</f>
        <v>No</v>
      </c>
      <c r="E34" s="128" t="str">
        <f>IF(LEN(VLOOKUP($E$11,'Tablet Database'!$A:$FF,$A34,0))=0,"",VLOOKUP($E$11,'Tablet Database'!$A:$FF,$A34,0))</f>
        <v>No</v>
      </c>
      <c r="F34" s="128" t="str">
        <f>IF(LEN(VLOOKUP($F$11,'Tablet Database'!$A:$FF,$A34,0))=0,"",VLOOKUP($F$11,'Tablet Database'!$A:$FF,$A34,0))</f>
        <v>No</v>
      </c>
      <c r="G34" s="128" t="str">
        <f>IF(LEN(VLOOKUP($G$11,'Tablet Database'!$A:$FF,$A34,0))=0,"",VLOOKUP($G$11,'Tablet Database'!$A:$FF,$A34,0))</f>
        <v>No</v>
      </c>
    </row>
    <row r="35" spans="1:7" ht="29.25" customHeight="1">
      <c r="A35" s="113">
        <v>26</v>
      </c>
      <c r="B35" s="673"/>
      <c r="C35" s="330" t="s">
        <v>1227</v>
      </c>
      <c r="D35" s="128" t="str">
        <f>IF(LEN(VLOOKUP($D$11,'Tablet Database'!$A:$FF,$A35,0))=0,"",VLOOKUP($D$11,'Tablet Database'!$A:$FF,$A35,0))</f>
        <v>Yes, individually disable WiFi, BT, USB, Pen, Camera</v>
      </c>
      <c r="E35" s="128" t="str">
        <f>IF(LEN(VLOOKUP($E$11,'Tablet Database'!$A:$FF,$A35,0))=0,"",VLOOKUP($E$11,'Tablet Database'!$A:$FF,$A35,0))</f>
        <v/>
      </c>
      <c r="F35" s="128" t="str">
        <f>IF(LEN(VLOOKUP($F$11,'Tablet Database'!$A:$FF,$A35,0))=0,"",VLOOKUP($F$11,'Tablet Database'!$A:$FF,$A35,0))</f>
        <v>No</v>
      </c>
      <c r="G35" s="128" t="str">
        <f>IF(LEN(VLOOKUP($G$11,'Tablet Database'!$A:$FF,$A35,0))=0,"",VLOOKUP($G$11,'Tablet Database'!$A:$FF,$A35,0))</f>
        <v>Camera only</v>
      </c>
    </row>
    <row r="36" spans="1:7" ht="25.5">
      <c r="A36" s="113">
        <v>27</v>
      </c>
      <c r="B36" s="673"/>
      <c r="C36" s="330" t="s">
        <v>1228</v>
      </c>
      <c r="D36" s="128" t="str">
        <f>IF(LEN(VLOOKUP($D$11,'Tablet Database'!$A:$FF,$A36,0))=0,"",VLOOKUP($D$11,'Tablet Database'!$A:$FF,$A36,0))</f>
        <v>Encrypt full device and SD Card</v>
      </c>
      <c r="E36" s="128" t="str">
        <f>IF(LEN(VLOOKUP($E$11,'Tablet Database'!$A:$FF,$A36,0))=0,"",VLOOKUP($E$11,'Tablet Database'!$A:$FF,$A36,0))</f>
        <v/>
      </c>
      <c r="F36" s="128" t="str">
        <f>IF(LEN(VLOOKUP($F$11,'Tablet Database'!$A:$FF,$A36,0))=0,"",VLOOKUP($F$11,'Tablet Database'!$A:$FF,$A36,0))</f>
        <v>Only device level encryption</v>
      </c>
      <c r="G36" s="128" t="str">
        <f>IF(LEN(VLOOKUP($G$11,'Tablet Database'!$A:$FF,$A36,0))=0,"",VLOOKUP($G$11,'Tablet Database'!$A:$FF,$A36,0))</f>
        <v>Only device level encryption</v>
      </c>
    </row>
    <row r="37" spans="1:7" ht="25.5">
      <c r="A37" s="113">
        <v>28</v>
      </c>
      <c r="B37" s="729" t="s">
        <v>1387</v>
      </c>
      <c r="C37" s="330" t="s">
        <v>99</v>
      </c>
      <c r="D37" s="128" t="str">
        <f>IF(LEN(VLOOKUP($D$11,'Tablet Database'!$A:$FF,$A37,0))=0,"",VLOOKUP($D$11,'Tablet Database'!$A:$FF,$A37,0))</f>
        <v>LANDesk management of security, ports, system config</v>
      </c>
      <c r="E37" s="128" t="str">
        <f>IF(LEN(VLOOKUP($E$11,'Tablet Database'!$A:$FF,$A37,0))=0,"",VLOOKUP($E$11,'Tablet Database'!$A:$FF,$A37,0))</f>
        <v/>
      </c>
      <c r="F37" s="128" t="str">
        <f>IF(LEN(VLOOKUP($F$11,'Tablet Database'!$A:$FF,$A37,0))=0,"",VLOOKUP($F$11,'Tablet Database'!$A:$FF,$A37,0))</f>
        <v/>
      </c>
      <c r="G37" s="128" t="str">
        <f>IF(LEN(VLOOKUP($G$11,'Tablet Database'!$A:$FF,$A37,0))=0,"",VLOOKUP($G$11,'Tablet Database'!$A:$FF,$A37,0))</f>
        <v>Apple Mobile Device Management</v>
      </c>
    </row>
    <row r="38" spans="1:7" ht="33.75" customHeight="1">
      <c r="A38" s="113">
        <v>29</v>
      </c>
      <c r="B38" s="729"/>
      <c r="C38" s="330" t="s">
        <v>1229</v>
      </c>
      <c r="D38" s="128" t="str">
        <f>IF(LEN(VLOOKUP($D$11,'Tablet Database'!$A:$FF,$A38,0))=0,"",VLOOKUP($D$11,'Tablet Database'!$A:$FF,$A38,0))</f>
        <v>Keyboard portfolio with pointing device; Dock with full ports</v>
      </c>
      <c r="E38" s="128" t="str">
        <f>IF(LEN(VLOOKUP($E$11,'Tablet Database'!$A:$FF,$A38,0))=0,"",VLOOKUP($E$11,'Tablet Database'!$A:$FF,$A38,0))</f>
        <v>Keyboard docking portfolio with touchpad and battery</v>
      </c>
      <c r="F38" s="128" t="str">
        <f>IF(LEN(VLOOKUP($F$11,'Tablet Database'!$A:$FF,$A38,0))=0,"",VLOOKUP($F$11,'Tablet Database'!$A:$FF,$A38,0))</f>
        <v>External kbd and dock available</v>
      </c>
      <c r="G38" s="128" t="str">
        <f>IF(LEN(VLOOKUP($G$11,'Tablet Database'!$A:$FF,$A38,0))=0,"",VLOOKUP($G$11,'Tablet Database'!$A:$FF,$A38,0))</f>
        <v>External kbd and dock available</v>
      </c>
    </row>
    <row r="39" spans="1:7" ht="21.75" customHeight="1">
      <c r="A39" s="113">
        <v>30</v>
      </c>
      <c r="B39" s="673" t="s">
        <v>1386</v>
      </c>
      <c r="C39" s="330" t="s">
        <v>136</v>
      </c>
      <c r="D39" s="128" t="str">
        <f>IF(LEN(VLOOKUP($D$11,'Tablet Database'!$A:$FF,$A39,0))=0,"",VLOOKUP($D$11,'Tablet Database'!$A:$FF,$A39,0))</f>
        <v/>
      </c>
      <c r="E39" s="128" t="str">
        <f>IF(LEN(VLOOKUP($E$11,'Tablet Database'!$A:$FF,$A39,0))=0,"",VLOOKUP($E$11,'Tablet Database'!$A:$FF,$A39,0))</f>
        <v/>
      </c>
      <c r="F39" s="128" t="str">
        <f>IF(LEN(VLOOKUP($F$11,'Tablet Database'!$A:$FF,$A39,0))=0,"",VLOOKUP($F$11,'Tablet Database'!$A:$FF,$A39,0))</f>
        <v/>
      </c>
      <c r="G39" s="128" t="str">
        <f>IF(LEN(VLOOKUP($G$11,'Tablet Database'!$A:$FF,$A39,0))=0,"",VLOOKUP($G$11,'Tablet Database'!$A:$FF,$A39,0))</f>
        <v/>
      </c>
    </row>
    <row r="40" spans="1:7" ht="21.75" customHeight="1">
      <c r="A40" s="113">
        <v>31</v>
      </c>
      <c r="B40" s="673"/>
      <c r="C40" s="330" t="s">
        <v>137</v>
      </c>
      <c r="D40" s="128" t="str">
        <f>IF(LEN(VLOOKUP($D$11,'Tablet Database'!$A:$FF,$A40,0))=0,"",VLOOKUP($D$11,'Tablet Database'!$A:$FF,$A40,0))</f>
        <v/>
      </c>
      <c r="E40" s="128" t="str">
        <f>IF(LEN(VLOOKUP($E$11,'Tablet Database'!$A:$FF,$A40,0))=0,"",VLOOKUP($E$11,'Tablet Database'!$A:$FF,$A40,0))</f>
        <v/>
      </c>
      <c r="F40" s="128" t="str">
        <f>IF(LEN(VLOOKUP($F$11,'Tablet Database'!$A:$FF,$A40,0))=0,"",VLOOKUP($F$11,'Tablet Database'!$A:$FF,$A40,0))</f>
        <v/>
      </c>
      <c r="G40" s="128" t="str">
        <f>IF(LEN(VLOOKUP($G$11,'Tablet Database'!$A:$FF,$A40,0))=0,"",VLOOKUP($G$11,'Tablet Database'!$A:$FF,$A40,0))</f>
        <v/>
      </c>
    </row>
    <row r="41" spans="1:7" ht="18.75" customHeight="1">
      <c r="A41" s="113">
        <v>32</v>
      </c>
      <c r="B41" s="667" t="s">
        <v>143</v>
      </c>
      <c r="C41" s="330" t="s">
        <v>147</v>
      </c>
      <c r="D41" s="128" t="str">
        <f>IF(LEN(VLOOKUP($D$11,'Tablet Database'!$A:$FF,$A41,0))=0,"",VLOOKUP($D$11,'Tablet Database'!$A:$FF,$A41,0))</f>
        <v>v 3.0</v>
      </c>
      <c r="E41" s="128" t="str">
        <f>IF(LEN(VLOOKUP($E$11,'Tablet Database'!$A:$FF,$A41,0))=0,"",VLOOKUP($E$11,'Tablet Database'!$A:$FF,$A41,0))</f>
        <v>v 2.1</v>
      </c>
      <c r="F41" s="128" t="str">
        <f>IF(LEN(VLOOKUP($F$11,'Tablet Database'!$A:$FF,$A41,0))=0,"",VLOOKUP($F$11,'Tablet Database'!$A:$FF,$A41,0))</f>
        <v>v 2.1</v>
      </c>
      <c r="G41" s="128" t="str">
        <f>IF(LEN(VLOOKUP($G$11,'Tablet Database'!$A:$FF,$A41,0))=0,"",VLOOKUP($G$11,'Tablet Database'!$A:$FF,$A41,0))</f>
        <v>v4.0</v>
      </c>
    </row>
    <row r="42" spans="1:7" ht="18.75" customHeight="1">
      <c r="A42" s="113">
        <v>33</v>
      </c>
      <c r="B42" s="667"/>
      <c r="C42" s="330" t="s">
        <v>130</v>
      </c>
      <c r="D42" s="128" t="str">
        <f>IF(LEN(VLOOKUP($D$11,'Tablet Database'!$A:$FF,$A42,0))=0,"",VLOOKUP($D$11,'Tablet Database'!$A:$FF,$A42,0))</f>
        <v>802.11 b/g/n</v>
      </c>
      <c r="E42" s="128" t="str">
        <f>IF(LEN(VLOOKUP($E$11,'Tablet Database'!$A:$FF,$A42,0))=0,"",VLOOKUP($E$11,'Tablet Database'!$A:$FF,$A42,0))</f>
        <v>802.11 b/g/n</v>
      </c>
      <c r="F42" s="128" t="str">
        <f>IF(LEN(VLOOKUP($F$11,'Tablet Database'!$A:$FF,$A42,0))=0,"",VLOOKUP($F$11,'Tablet Database'!$A:$FF,$A42,0))</f>
        <v>802.11 b/g/n</v>
      </c>
      <c r="G42" s="128" t="str">
        <f>IF(LEN(VLOOKUP($G$11,'Tablet Database'!$A:$FF,$A42,0))=0,"",VLOOKUP($G$11,'Tablet Database'!$A:$FF,$A42,0))</f>
        <v>802.11 a/b/g/n</v>
      </c>
    </row>
    <row r="43" spans="1:7" ht="18.75" customHeight="1">
      <c r="A43" s="113">
        <v>34</v>
      </c>
      <c r="B43" s="668"/>
      <c r="C43" s="330" t="s">
        <v>148</v>
      </c>
      <c r="D43" s="128" t="str">
        <f>IF(LEN(VLOOKUP($D$11,'Tablet Database'!$A:$FF,$A43,0))=0,"",VLOOKUP($D$11,'Tablet Database'!$A:$FF,$A43,0))</f>
        <v>3G</v>
      </c>
      <c r="E43" s="128" t="str">
        <f>IF(LEN(VLOOKUP($E$11,'Tablet Database'!$A:$FF,$A43,0))=0,"",VLOOKUP($E$11,'Tablet Database'!$A:$FF,$A43,0))</f>
        <v/>
      </c>
      <c r="F43" s="128" t="str">
        <f>IF(LEN(VLOOKUP($F$11,'Tablet Database'!$A:$FF,$A43,0))=0,"",VLOOKUP($F$11,'Tablet Database'!$A:$FF,$A43,0))</f>
        <v>3G/4G</v>
      </c>
      <c r="G43" s="128" t="str">
        <f>IF(LEN(VLOOKUP($G$11,'Tablet Database'!$A:$FF,$A43,0))=0,"",VLOOKUP($G$11,'Tablet Database'!$A:$FF,$A43,0))</f>
        <v>4G (LTE)</v>
      </c>
    </row>
    <row r="44" spans="1:7">
      <c r="A44" s="113">
        <v>35</v>
      </c>
      <c r="B44" s="667"/>
      <c r="C44" s="330" t="s">
        <v>1230</v>
      </c>
      <c r="D44" s="128" t="str">
        <f>IF(LEN(VLOOKUP($D$11,'Tablet Database'!$A:$FF,$A44,0))=0,"",VLOOKUP($D$11,'Tablet Database'!$A:$FF,$A44,0))</f>
        <v>Touch/Pen</v>
      </c>
      <c r="E44" s="128" t="str">
        <f>IF(LEN(VLOOKUP($E$11,'Tablet Database'!$A:$FF,$A44,0))=0,"",VLOOKUP($E$11,'Tablet Database'!$A:$FF,$A44,0))</f>
        <v>Touch Only</v>
      </c>
      <c r="F44" s="128" t="str">
        <f>IF(LEN(VLOOKUP($F$11,'Tablet Database'!$A:$FF,$A44,0))=0,"",VLOOKUP($F$11,'Tablet Database'!$A:$FF,$A44,0))</f>
        <v>Touch Only</v>
      </c>
      <c r="G44" s="128" t="str">
        <f>IF(LEN(VLOOKUP($G$11,'Tablet Database'!$A:$FF,$A44,0))=0,"",VLOOKUP($G$11,'Tablet Database'!$A:$FF,$A44,0))</f>
        <v>Touch only</v>
      </c>
    </row>
    <row r="45" spans="1:7" s="118" customFormat="1" ht="25.5">
      <c r="A45" s="113">
        <v>36</v>
      </c>
      <c r="B45" s="667"/>
      <c r="C45" s="330" t="s">
        <v>1231</v>
      </c>
      <c r="D45" s="128" t="str">
        <f>IF(LEN(VLOOKUP($D$11,'Tablet Database'!$A:$FF,$A45,0))=0,"",VLOOKUP($D$11,'Tablet Database'!$A:$FF,$A45,0))</f>
        <v>4 finger multitouch
Pen - 400DPI, 256 pressure levels</v>
      </c>
      <c r="E45" s="128" t="str">
        <f>IF(LEN(VLOOKUP($E$11,'Tablet Database'!$A:$FF,$A45,0))=0,"",VLOOKUP($E$11,'Tablet Database'!$A:$FF,$A45,0))</f>
        <v/>
      </c>
      <c r="F45" s="128" t="str">
        <f>IF(LEN(VLOOKUP($F$11,'Tablet Database'!$A:$FF,$A45,0))=0,"",VLOOKUP($F$11,'Tablet Database'!$A:$FF,$A45,0))</f>
        <v/>
      </c>
      <c r="G45" s="128" t="str">
        <f>IF(LEN(VLOOKUP($G$11,'Tablet Database'!$A:$FF,$A45,0))=0,"",VLOOKUP($G$11,'Tablet Database'!$A:$FF,$A45,0))</f>
        <v>10 finger multitouch</v>
      </c>
    </row>
    <row r="46" spans="1:7" s="118" customFormat="1">
      <c r="A46" s="113">
        <v>37</v>
      </c>
      <c r="B46" s="667"/>
      <c r="C46" s="330" t="s">
        <v>1232</v>
      </c>
      <c r="D46" s="128" t="str">
        <f>IF(LEN(VLOOKUP($D$11,'Tablet Database'!$A:$FF,$A46,0))=0,"",VLOOKUP($D$11,'Tablet Database'!$A:$FF,$A46,0))</f>
        <v/>
      </c>
      <c r="E46" s="128" t="str">
        <f>IF(LEN(VLOOKUP($E$11,'Tablet Database'!$A:$FF,$A46,0))=0,"",VLOOKUP($E$11,'Tablet Database'!$A:$FF,$A46,0))</f>
        <v/>
      </c>
      <c r="F46" s="128" t="str">
        <f>IF(LEN(VLOOKUP($F$11,'Tablet Database'!$A:$FF,$A46,0))=0,"",VLOOKUP($F$11,'Tablet Database'!$A:$FF,$A46,0))</f>
        <v/>
      </c>
      <c r="G46" s="128" t="str">
        <f>IF(LEN(VLOOKUP($G$11,'Tablet Database'!$A:$FF,$A46,0))=0,"",VLOOKUP($G$11,'Tablet Database'!$A:$FF,$A46,0))</f>
        <v>Aluminum</v>
      </c>
    </row>
    <row r="47" spans="1:7">
      <c r="A47" s="113">
        <v>38</v>
      </c>
      <c r="B47" s="667"/>
      <c r="C47" s="330" t="s">
        <v>142</v>
      </c>
      <c r="D47" s="128" t="str">
        <f>IF(LEN(VLOOKUP($D$11,'Tablet Database'!$A:$FF,$A47,0))=0,"",VLOOKUP($D$11,'Tablet Database'!$A:$FF,$A47,0))</f>
        <v>8 MilSpecs</v>
      </c>
      <c r="E47" s="128" t="str">
        <f>IF(LEN(VLOOKUP($E$11,'Tablet Database'!$A:$FF,$A47,0))=0,"",VLOOKUP($E$11,'Tablet Database'!$A:$FF,$A47,0))</f>
        <v/>
      </c>
      <c r="F47" s="128" t="str">
        <f>IF(LEN(VLOOKUP($F$11,'Tablet Database'!$A:$FF,$A47,0))=0,"",VLOOKUP($F$11,'Tablet Database'!$A:$FF,$A47,0))</f>
        <v/>
      </c>
      <c r="G47" s="128" t="str">
        <f>IF(LEN(VLOOKUP($G$11,'Tablet Database'!$A:$FF,$A47,0))=0,"",VLOOKUP($G$11,'Tablet Database'!$A:$FF,$A47,0))</f>
        <v/>
      </c>
    </row>
    <row r="48" spans="1:7" ht="25.5">
      <c r="A48" s="113">
        <v>39</v>
      </c>
      <c r="B48" s="667"/>
      <c r="C48" s="330" t="s">
        <v>1233</v>
      </c>
      <c r="D48" s="128" t="str">
        <f>IF(LEN(VLOOKUP($D$11,'Tablet Database'!$A:$FF,$A48,0))=0,"",VLOOKUP($D$11,'Tablet Database'!$A:$FF,$A48,0))</f>
        <v>2MP Front
5MP Back</v>
      </c>
      <c r="E48" s="128" t="str">
        <f>IF(LEN(VLOOKUP($E$11,'Tablet Database'!$A:$FF,$A48,0))=0,"",VLOOKUP($E$11,'Tablet Database'!$A:$FF,$A48,0))</f>
        <v>1.2MP Front
8MP Back</v>
      </c>
      <c r="F48" s="128" t="str">
        <f>IF(LEN(VLOOKUP($F$11,'Tablet Database'!$A:$FF,$A48,0))=0,"",VLOOKUP($F$11,'Tablet Database'!$A:$FF,$A48,0))</f>
        <v>2MP Front
3MP Back</v>
      </c>
      <c r="G48" s="128" t="str">
        <f>IF(LEN(VLOOKUP($G$11,'Tablet Database'!$A:$FF,$A48,0))=0,"",VLOOKUP($G$11,'Tablet Database'!$A:$FF,$A48,0))</f>
        <v>0.3MP Front
5.0MP Back</v>
      </c>
    </row>
    <row r="49" spans="1:7" ht="15" customHeight="1">
      <c r="A49" s="113">
        <v>40</v>
      </c>
      <c r="B49" s="667"/>
      <c r="C49" s="330" t="s">
        <v>138</v>
      </c>
      <c r="D49" s="128" t="str">
        <f>IF(LEN(VLOOKUP($D$11,'Tablet Database'!$A:$FF,$A49,0))=0,"",VLOOKUP($D$11,'Tablet Database'!$A:$FF,$A49,0))</f>
        <v>Mono</v>
      </c>
      <c r="E49" s="128" t="str">
        <f>IF(LEN(VLOOKUP($E$11,'Tablet Database'!$A:$FF,$A49,0))=0,"",VLOOKUP($E$11,'Tablet Database'!$A:$FF,$A49,0))</f>
        <v>Yes (unknown)</v>
      </c>
      <c r="F49" s="128" t="str">
        <f>IF(LEN(VLOOKUP($F$11,'Tablet Database'!$A:$FF,$A49,0))=0,"",VLOOKUP($F$11,'Tablet Database'!$A:$FF,$A49,0))</f>
        <v/>
      </c>
      <c r="G49" s="128" t="str">
        <f>IF(LEN(VLOOKUP($G$11,'Tablet Database'!$A:$FF,$A49,0))=0,"",VLOOKUP($G$11,'Tablet Database'!$A:$FF,$A49,0))</f>
        <v>Yes (unknown)</v>
      </c>
    </row>
    <row r="50" spans="1:7">
      <c r="A50" s="113">
        <v>41</v>
      </c>
      <c r="B50" s="667"/>
      <c r="C50" s="330" t="s">
        <v>132</v>
      </c>
      <c r="D50" s="128" t="str">
        <f>IF(LEN(VLOOKUP($D$11,'Tablet Database'!$A:$FF,$A50,0))=0,"",VLOOKUP($D$11,'Tablet Database'!$A:$FF,$A50,0))</f>
        <v>Mono</v>
      </c>
      <c r="E50" s="128" t="str">
        <f>IF(LEN(VLOOKUP($E$11,'Tablet Database'!$A:$FF,$A50,0))=0,"",VLOOKUP($E$11,'Tablet Database'!$A:$FF,$A50,0))</f>
        <v>Yes (stereo)</v>
      </c>
      <c r="F50" s="128" t="str">
        <f>IF(LEN(VLOOKUP($F$11,'Tablet Database'!$A:$FF,$A50,0))=0,"",VLOOKUP($F$11,'Tablet Database'!$A:$FF,$A50,0))</f>
        <v>Yes (stereo)</v>
      </c>
      <c r="G50" s="128" t="str">
        <f>IF(LEN(VLOOKUP($G$11,'Tablet Database'!$A:$FF,$A50,0))=0,"",VLOOKUP($G$11,'Tablet Database'!$A:$FF,$A50,0))</f>
        <v>Yes (mono)</v>
      </c>
    </row>
    <row r="51" spans="1:7">
      <c r="A51" s="113">
        <v>42</v>
      </c>
      <c r="B51" s="667"/>
      <c r="C51" s="330" t="s">
        <v>1234</v>
      </c>
      <c r="D51" s="128" t="str">
        <f>IF(LEN(VLOOKUP($D$11,'Tablet Database'!$A:$FF,$A51,0))=0,"",VLOOKUP($D$11,'Tablet Database'!$A:$FF,$A51,0))</f>
        <v>Yes</v>
      </c>
      <c r="E51" s="128" t="str">
        <f>IF(LEN(VLOOKUP($E$11,'Tablet Database'!$A:$FF,$A51,0))=0,"",VLOOKUP($E$11,'Tablet Database'!$A:$FF,$A51,0))</f>
        <v>Yes</v>
      </c>
      <c r="F51" s="128" t="str">
        <f>IF(LEN(VLOOKUP($F$11,'Tablet Database'!$A:$FF,$A51,0))=0,"",VLOOKUP($F$11,'Tablet Database'!$A:$FF,$A51,0))</f>
        <v>Yes</v>
      </c>
      <c r="G51" s="128" t="str">
        <f>IF(LEN(VLOOKUP($G$11,'Tablet Database'!$A:$FF,$A51,0))=0,"",VLOOKUP($G$11,'Tablet Database'!$A:$FF,$A51,0))</f>
        <v>No</v>
      </c>
    </row>
    <row r="52" spans="1:7" ht="33.75" customHeight="1">
      <c r="A52" s="113">
        <v>43</v>
      </c>
      <c r="B52" s="667"/>
      <c r="C52" s="330" t="s">
        <v>1268</v>
      </c>
      <c r="D52" s="128" t="str">
        <f>IF(LEN(VLOOKUP($D$11,'Tablet Database'!$A:$FF,$A52,0))=0,"",VLOOKUP($D$11,'Tablet Database'!$A:$FF,$A52,0))</f>
        <v>Computrace, LANDesk, Good, Citrix, Cisco/Juniper VPN, McAfee</v>
      </c>
      <c r="E52" s="128" t="str">
        <f>IF(LEN(VLOOKUP($E$11,'Tablet Database'!$A:$FF,$A52,0))=0,"",VLOOKUP($E$11,'Tablet Database'!$A:$FF,$A52,0))</f>
        <v/>
      </c>
      <c r="F52" s="128" t="str">
        <f>IF(LEN(VLOOKUP($F$11,'Tablet Database'!$A:$FF,$A52,0))=0,"",VLOOKUP($F$11,'Tablet Database'!$A:$FF,$A52,0))</f>
        <v/>
      </c>
      <c r="G52" s="128" t="str">
        <f>IF(LEN(VLOOKUP($G$11,'Tablet Database'!$A:$FF,$A52,0))=0,"",VLOOKUP($G$11,'Tablet Database'!$A:$FF,$A52,0))</f>
        <v/>
      </c>
    </row>
    <row r="53" spans="1:7">
      <c r="A53" s="113">
        <v>44</v>
      </c>
      <c r="B53" s="667"/>
      <c r="C53" s="330" t="s">
        <v>1235</v>
      </c>
      <c r="D53" s="128" t="str">
        <f>IF(LEN(VLOOKUP($D$11,'Tablet Database'!$A:$FF,$A53,0))=0,"",VLOOKUP($D$11,'Tablet Database'!$A:$FF,$A53,0))</f>
        <v>Active Directory credential support</v>
      </c>
      <c r="E53" s="128" t="str">
        <f>IF(LEN(VLOOKUP($E$11,'Tablet Database'!$A:$FF,$A53,0))=0,"",VLOOKUP($E$11,'Tablet Database'!$A:$FF,$A53,0))</f>
        <v/>
      </c>
      <c r="F53" s="128" t="str">
        <f>IF(LEN(VLOOKUP($F$11,'Tablet Database'!$A:$FF,$A53,0))=0,"",VLOOKUP($F$11,'Tablet Database'!$A:$FF,$A53,0))</f>
        <v/>
      </c>
      <c r="G53" s="128" t="str">
        <f>IF(LEN(VLOOKUP($G$11,'Tablet Database'!$A:$FF,$A53,0))=0,"",VLOOKUP($G$11,'Tablet Database'!$A:$FF,$A53,0))</f>
        <v/>
      </c>
    </row>
    <row r="54" spans="1:7">
      <c r="A54" s="113">
        <v>45</v>
      </c>
      <c r="B54" s="668"/>
      <c r="C54" s="330" t="s">
        <v>1236</v>
      </c>
      <c r="D54" s="128" t="str">
        <f>IF(LEN(VLOOKUP($D$11,'Tablet Database'!$A:$FF,$A54,0))=0,"",VLOOKUP($D$11,'Tablet Database'!$A:$FF,$A54,0))</f>
        <v>Android + Lenovo App Store</v>
      </c>
      <c r="E54" s="128" t="str">
        <f>IF(LEN(VLOOKUP($E$11,'Tablet Database'!$A:$FF,$A54,0))=0,"",VLOOKUP($E$11,'Tablet Database'!$A:$FF,$A54,0))</f>
        <v>Android</v>
      </c>
      <c r="F54" s="128" t="str">
        <f>IF(LEN(VLOOKUP($F$11,'Tablet Database'!$A:$FF,$A54,0))=0,"",VLOOKUP($F$11,'Tablet Database'!$A:$FF,$A54,0))</f>
        <v>Android</v>
      </c>
      <c r="G54" s="128" t="str">
        <f>IF(LEN(VLOOKUP($G$11,'Tablet Database'!$A:$FF,$A54,0))=0,"",VLOOKUP($G$11,'Tablet Database'!$A:$FF,$A54,0))</f>
        <v>iTunes</v>
      </c>
    </row>
    <row r="55" spans="1:7" ht="31.5">
      <c r="A55" s="113">
        <v>46</v>
      </c>
      <c r="B55" s="154" t="s">
        <v>144</v>
      </c>
      <c r="C55" s="330" t="s">
        <v>144</v>
      </c>
      <c r="D55" s="128" t="str">
        <f>IF(LEN(VLOOKUP($D$11,'Tablet Database'!$A:$FF,$A55,0))=0,"",VLOOKUP($D$11,'Tablet Database'!$A:$FF,$A55,0))</f>
        <v>Custom corporate imaging and zero touch provisioning</v>
      </c>
      <c r="E55" s="128" t="str">
        <f>IF(LEN(VLOOKUP($E$11,'Tablet Database'!$A:$FF,$A55,0))=0,"",VLOOKUP($E$11,'Tablet Database'!$A:$FF,$A55,0))</f>
        <v/>
      </c>
      <c r="F55" s="128" t="str">
        <f>IF(LEN(VLOOKUP($F$11,'Tablet Database'!$A:$FF,$A55,0))=0,"",VLOOKUP($F$11,'Tablet Database'!$A:$FF,$A55,0))</f>
        <v/>
      </c>
      <c r="G55" s="128" t="str">
        <f>IF(LEN(VLOOKUP($G$11,'Tablet Database'!$A:$FF,$A55,0))=0,"",VLOOKUP($G$11,'Tablet Database'!$A:$FF,$A55,0))</f>
        <v/>
      </c>
    </row>
    <row r="56" spans="1:7" ht="102.75" customHeight="1">
      <c r="A56" s="113">
        <v>47</v>
      </c>
      <c r="B56" s="666" t="s">
        <v>123</v>
      </c>
      <c r="C56" s="330" t="s">
        <v>151</v>
      </c>
      <c r="D56" s="128" t="str">
        <f>IF(LEN(VLOOKUP($D$11,'Tablet Database'!$A:$FF,$A56,0))=0,"",VLOOKUP($D$11,'Tablet Database'!$A:$FF,$A56,0))</f>
        <v>Support for external USB keyboards and mice. Custom imaging, Active Directory integration, user data and SD card encryption.   Availability of 3yr warranty (on-site optional), 3yr Accidental Damage Protection, 3yr Priority Tech Support.</v>
      </c>
      <c r="E56" s="128" t="str">
        <f>IF(LEN(VLOOKUP($E$11,'Tablet Database'!$A:$FF,$A56,0))=0,"",VLOOKUP($E$11,'Tablet Database'!$A:$FF,$A56,0))</f>
        <v>Battery in dock</v>
      </c>
      <c r="F56" s="128" t="str">
        <f>IF(LEN(VLOOKUP($F$11,'Tablet Database'!$A:$FF,$A56,0))=0,"",VLOOKUP($F$11,'Tablet Database'!$A:$FF,$A56,0))</f>
        <v>No USB or HDMI on main unit.  Micro SD only on 3G/4G units, not on WiFi models.Uses proprietary charging cable, not micro-USB.</v>
      </c>
      <c r="G56" s="128" t="str">
        <f>IF(LEN(VLOOKUP($G$11,'Tablet Database'!$A:$FF,$A56,0))=0,"",VLOOKUP($G$11,'Tablet Database'!$A:$FF,$A56,0))</f>
        <v>Non widescreen aspect ratio. No on-board SD card expandability.</v>
      </c>
    </row>
    <row r="57" spans="1:7" ht="145.5" customHeight="1">
      <c r="A57" s="113">
        <v>48</v>
      </c>
      <c r="B57" s="668"/>
      <c r="C57" s="330" t="s">
        <v>152</v>
      </c>
      <c r="D57" s="128" t="str">
        <f>IF(LEN(VLOOKUP($D$11,'Tablet Database'!$A:$FF,$A57,0))=0,"",VLOOKUP($D$11,'Tablet Database'!$A:$FF,$A57,0))</f>
        <v/>
      </c>
      <c r="E57" s="128" t="str">
        <f>IF(LEN(VLOOKUP($E$11,'Tablet Database'!$A:$FF,$A57,0))=0,"",VLOOKUP($E$11,'Tablet Database'!$A:$FF,$A57,0))</f>
        <v/>
      </c>
      <c r="F57" s="128" t="str">
        <f>IF(LEN(VLOOKUP($F$11,'Tablet Database'!$A:$FF,$A57,0))=0,"",VLOOKUP($F$11,'Tablet Database'!$A:$FF,$A57,0))</f>
        <v/>
      </c>
      <c r="G57" s="128" t="str">
        <f>IF(LEN(VLOOKUP($G$11,'Tablet Database'!$A:$FF,$A57,0))=0,"",VLOOKUP($G$11,'Tablet Database'!$A:$FF,$A57,0))</f>
        <v/>
      </c>
    </row>
    <row r="58" spans="1:7" ht="15">
      <c r="A58" s="113">
        <v>49</v>
      </c>
      <c r="C58" s="330" t="s">
        <v>424</v>
      </c>
      <c r="D58" s="131" t="str">
        <f>D11</f>
        <v>Lenovo ThinkPad Tablet</v>
      </c>
      <c r="E58" s="131" t="str">
        <f>E11</f>
        <v>ASUS Eee Pad Transformer Prime</v>
      </c>
      <c r="F58" s="131" t="str">
        <f>F11</f>
        <v>Samsung Galaxy Tab 10.1</v>
      </c>
      <c r="G58" s="131" t="str">
        <f>G11</f>
        <v>Apple iPad (3rd Gen.)</v>
      </c>
    </row>
    <row r="59" spans="1:7" s="118" customFormat="1">
      <c r="B59" s="117"/>
      <c r="C59" s="119"/>
      <c r="D59" s="120" t="str">
        <f>IF('Notebook Database'!A257="","",'Notebook Database'!A257)</f>
        <v>HP EliteBook 8560w</v>
      </c>
      <c r="E59" s="120"/>
      <c r="F59" s="120"/>
      <c r="G59" s="120"/>
    </row>
    <row r="60" spans="1:7" s="118" customFormat="1">
      <c r="B60" s="117"/>
      <c r="C60" s="119"/>
      <c r="D60" s="120" t="str">
        <f>IF('Notebook Database'!A258="","",'Notebook Database'!A258)</f>
        <v>HP Folio13</v>
      </c>
      <c r="E60" s="120"/>
      <c r="F60" s="120"/>
      <c r="G60" s="120"/>
    </row>
    <row r="61" spans="1:7" s="118" customFormat="1">
      <c r="B61" s="117"/>
      <c r="C61" s="119"/>
      <c r="D61" s="120" t="str">
        <f>IF('Notebook Database'!A259="","",'Notebook Database'!A259)</f>
        <v>HP 430</v>
      </c>
      <c r="E61" s="120"/>
      <c r="F61" s="120"/>
      <c r="G61" s="120"/>
    </row>
    <row r="62" spans="1:7" s="118" customFormat="1">
      <c r="B62" s="117"/>
      <c r="C62" s="119"/>
      <c r="D62" s="120" t="str">
        <f>IF('Notebook Database'!A260="","",'Notebook Database'!A260)</f>
        <v>HP G42-400</v>
      </c>
      <c r="E62" s="120"/>
      <c r="F62" s="120"/>
      <c r="G62" s="120"/>
    </row>
    <row r="63" spans="1:7" s="118" customFormat="1">
      <c r="B63" s="117"/>
      <c r="C63" s="119"/>
      <c r="D63" s="120" t="str">
        <f>IF('Notebook Database'!A261="","",'Notebook Database'!A261)</f>
        <v>HP Pavilion dm1z</v>
      </c>
      <c r="E63" s="120"/>
      <c r="F63" s="120"/>
      <c r="G63" s="120"/>
    </row>
    <row r="64" spans="1:7" s="118" customFormat="1">
      <c r="B64" s="117"/>
      <c r="C64" s="119"/>
      <c r="D64" s="120" t="str">
        <f>IF('Notebook Database'!A262="","",'Notebook Database'!A262)</f>
        <v>HP 3105m</v>
      </c>
      <c r="E64" s="120"/>
      <c r="F64" s="120"/>
      <c r="G64" s="120"/>
    </row>
    <row r="65" spans="2:7" s="118" customFormat="1">
      <c r="B65" s="117"/>
      <c r="C65" s="119"/>
      <c r="D65" s="120" t="str">
        <f>IF('Notebook Database'!A263="","",'Notebook Database'!A263)</f>
        <v/>
      </c>
      <c r="E65" s="120"/>
      <c r="F65" s="120"/>
      <c r="G65" s="120"/>
    </row>
    <row r="66" spans="2:7" s="118" customFormat="1">
      <c r="B66" s="117"/>
      <c r="C66" s="119"/>
      <c r="D66" s="120" t="str">
        <f>IF('Notebook Database'!A264="","",'Notebook Database'!A264)</f>
        <v>Dell Vostro 1014</v>
      </c>
      <c r="E66" s="120"/>
      <c r="F66" s="120"/>
      <c r="G66" s="120"/>
    </row>
    <row r="67" spans="2:7" s="118" customFormat="1">
      <c r="B67" s="117"/>
      <c r="C67" s="119"/>
      <c r="D67" s="120" t="str">
        <f>IF('Notebook Database'!A265="","",'Notebook Database'!A265)</f>
        <v>Dell Vostro 3400</v>
      </c>
      <c r="E67" s="120"/>
      <c r="F67" s="120"/>
      <c r="G67" s="120"/>
    </row>
    <row r="68" spans="2:7" s="118" customFormat="1">
      <c r="B68" s="117"/>
      <c r="C68" s="119"/>
      <c r="D68" s="120" t="str">
        <f>IF('Notebook Database'!A266="","",'Notebook Database'!A266)</f>
        <v/>
      </c>
      <c r="E68" s="120"/>
      <c r="F68" s="120"/>
      <c r="G68" s="120"/>
    </row>
    <row r="69" spans="2:7" s="118" customFormat="1">
      <c r="B69" s="117"/>
      <c r="C69" s="119"/>
      <c r="D69" s="120" t="str">
        <f>IF('Notebook Database'!A267="","",'Notebook Database'!A267)</f>
        <v>Dell Latitude 2120</v>
      </c>
      <c r="E69" s="120"/>
      <c r="F69" s="120"/>
      <c r="G69" s="120"/>
    </row>
    <row r="70" spans="2:7" s="118" customFormat="1">
      <c r="B70" s="117"/>
      <c r="C70" s="119"/>
      <c r="D70" s="120" t="str">
        <f>IF('Notebook Database'!A268="","",'Notebook Database'!A268)</f>
        <v>Dell Latitude E6220</v>
      </c>
      <c r="E70" s="120"/>
      <c r="F70" s="120"/>
      <c r="G70" s="120"/>
    </row>
    <row r="71" spans="2:7" s="118" customFormat="1">
      <c r="B71" s="117"/>
      <c r="C71" s="119"/>
      <c r="D71" s="120" t="str">
        <f>IF('Notebook Database'!A269="","",'Notebook Database'!A269)</f>
        <v>Dell Latitude E6320</v>
      </c>
      <c r="E71" s="120"/>
      <c r="F71" s="120"/>
      <c r="G71" s="120"/>
    </row>
    <row r="72" spans="2:7" s="118" customFormat="1">
      <c r="B72" s="117"/>
      <c r="C72" s="119"/>
      <c r="D72" s="120" t="str">
        <f>IF('Notebook Database'!A270="","",'Notebook Database'!A270)</f>
        <v>Dell Latitude E6420</v>
      </c>
      <c r="E72" s="120"/>
      <c r="F72" s="120"/>
      <c r="G72" s="120"/>
    </row>
    <row r="73" spans="2:7" s="118" customFormat="1">
      <c r="B73" s="117"/>
      <c r="C73" s="119"/>
      <c r="D73" s="120" t="str">
        <f>IF('Notebook Database'!A271="","",'Notebook Database'!A271)</f>
        <v>Dell Latitude E6420 ATG</v>
      </c>
      <c r="E73" s="120"/>
      <c r="F73" s="120"/>
      <c r="G73" s="120"/>
    </row>
    <row r="74" spans="2:7" s="118" customFormat="1">
      <c r="B74" s="117"/>
      <c r="C74" s="119"/>
      <c r="D74" s="120" t="str">
        <f>IF('Notebook Database'!A272="","",'Notebook Database'!A272)</f>
        <v>Dell Latitude E6520</v>
      </c>
      <c r="E74" s="120"/>
      <c r="F74" s="120"/>
      <c r="G74" s="120"/>
    </row>
    <row r="75" spans="2:7" s="118" customFormat="1">
      <c r="B75" s="117"/>
      <c r="C75" s="119"/>
      <c r="D75" s="120" t="str">
        <f>IF('Notebook Database'!A273="","",'Notebook Database'!A273)</f>
        <v>Dell Latitude 5420</v>
      </c>
      <c r="E75" s="120"/>
      <c r="F75" s="120"/>
      <c r="G75" s="120"/>
    </row>
    <row r="76" spans="2:7" s="118" customFormat="1">
      <c r="B76" s="117"/>
      <c r="C76" s="119"/>
      <c r="D76" s="120" t="str">
        <f>IF('Notebook Database'!A274="","",'Notebook Database'!A274)</f>
        <v>Dell Latitude 5520</v>
      </c>
      <c r="E76" s="120"/>
      <c r="F76" s="120"/>
      <c r="G76" s="120"/>
    </row>
    <row r="77" spans="2:7" s="118" customFormat="1">
      <c r="B77" s="117"/>
      <c r="C77" s="119"/>
      <c r="D77" s="120" t="str">
        <f>IF('Notebook Database'!A275="","",'Notebook Database'!A275)</f>
        <v>Dell Precision M4600</v>
      </c>
      <c r="E77" s="120"/>
      <c r="F77" s="120"/>
      <c r="G77" s="120"/>
    </row>
    <row r="78" spans="2:7" s="118" customFormat="1">
      <c r="B78" s="117"/>
      <c r="C78" s="119"/>
      <c r="D78" s="120" t="str">
        <f>IF('Notebook Database'!A276="","",'Notebook Database'!A276)</f>
        <v>Dell Precision M6600</v>
      </c>
      <c r="E78" s="120"/>
      <c r="F78" s="120"/>
      <c r="G78" s="120"/>
    </row>
    <row r="79" spans="2:7" s="118" customFormat="1">
      <c r="B79" s="117"/>
      <c r="C79" s="119"/>
      <c r="D79" s="120" t="str">
        <f>IF('Notebook Database'!A277="","",'Notebook Database'!A277)</f>
        <v>Dell XPS13</v>
      </c>
      <c r="E79" s="120"/>
      <c r="F79" s="120"/>
      <c r="G79" s="120"/>
    </row>
    <row r="80" spans="2:7" s="118" customFormat="1">
      <c r="B80" s="117"/>
      <c r="C80" s="119"/>
      <c r="D80" s="120" t="str">
        <f>IF('Notebook Database'!A278="","",'Notebook Database'!A278)</f>
        <v>Dell Latitude XT3</v>
      </c>
      <c r="E80" s="120"/>
      <c r="F80" s="120"/>
      <c r="G80" s="120"/>
    </row>
    <row r="81" spans="2:7" s="118" customFormat="1">
      <c r="B81" s="117"/>
      <c r="C81" s="119"/>
      <c r="D81" s="120" t="str">
        <f>IF('Notebook Database'!A279="","",'Notebook Database'!A279)</f>
        <v/>
      </c>
      <c r="E81" s="120"/>
      <c r="F81" s="120"/>
      <c r="G81" s="120"/>
    </row>
    <row r="82" spans="2:7" s="118" customFormat="1">
      <c r="B82" s="117"/>
      <c r="C82" s="119"/>
      <c r="D82" s="120" t="str">
        <f>IF('Notebook Database'!A280="","",'Notebook Database'!A280)</f>
        <v>Tecra R840</v>
      </c>
      <c r="E82" s="120"/>
      <c r="F82" s="120"/>
      <c r="G82" s="120"/>
    </row>
    <row r="83" spans="2:7" s="118" customFormat="1">
      <c r="B83" s="117"/>
      <c r="C83" s="119"/>
      <c r="D83" s="120" t="str">
        <f>IF('Notebook Database'!A281="","",'Notebook Database'!A281)</f>
        <v>Portege Z830/Z835</v>
      </c>
      <c r="E83" s="120"/>
      <c r="F83" s="120"/>
      <c r="G83" s="120"/>
    </row>
    <row r="84" spans="2:7" s="118" customFormat="1">
      <c r="B84" s="117"/>
      <c r="C84" s="119"/>
      <c r="D84" s="120" t="str">
        <f>IF('Notebook Database'!A282="","",'Notebook Database'!A282)</f>
        <v/>
      </c>
      <c r="E84" s="120"/>
      <c r="F84" s="120"/>
      <c r="G84" s="120"/>
    </row>
    <row r="85" spans="2:7" s="118" customFormat="1">
      <c r="B85" s="117"/>
      <c r="C85" s="119"/>
      <c r="D85" s="120" t="str">
        <f>IF('Notebook Database'!A283="","",'Notebook Database'!A283)</f>
        <v>Acer TimelineX 1830T</v>
      </c>
      <c r="E85" s="120"/>
      <c r="F85" s="120"/>
      <c r="G85" s="120"/>
    </row>
    <row r="86" spans="2:7" s="118" customFormat="1">
      <c r="B86" s="117"/>
      <c r="C86" s="119"/>
      <c r="D86" s="120" t="str">
        <f>IF('Notebook Database'!A284="","",'Notebook Database'!A284)</f>
        <v/>
      </c>
      <c r="E86" s="120"/>
      <c r="F86" s="120"/>
      <c r="G86" s="120"/>
    </row>
    <row r="87" spans="2:7" s="118" customFormat="1">
      <c r="B87" s="117"/>
      <c r="C87" s="119"/>
      <c r="D87" s="120" t="str">
        <f>IF('Notebook Database'!A285="","",'Notebook Database'!A285)</f>
        <v>Samsung Series 9 - NP900X3A</v>
      </c>
      <c r="E87" s="120"/>
      <c r="F87" s="120"/>
      <c r="G87" s="120"/>
    </row>
    <row r="88" spans="2:7" s="118" customFormat="1">
      <c r="B88" s="117"/>
      <c r="C88" s="119"/>
      <c r="D88" s="120" t="str">
        <f>IF('Notebook Database'!A286="","",'Notebook Database'!A286)</f>
        <v/>
      </c>
      <c r="E88" s="120"/>
      <c r="F88" s="120"/>
      <c r="G88" s="120"/>
    </row>
    <row r="89" spans="2:7" s="118" customFormat="1">
      <c r="B89" s="117"/>
      <c r="C89" s="119"/>
      <c r="D89" s="120" t="str">
        <f>IF('Notebook Database'!A287="","",'Notebook Database'!A287)</f>
        <v xml:space="preserve">Fujitsu T900 </v>
      </c>
      <c r="E89" s="120"/>
      <c r="F89" s="120"/>
      <c r="G89" s="120"/>
    </row>
    <row r="90" spans="2:7" s="118" customFormat="1">
      <c r="B90" s="117"/>
      <c r="C90" s="119"/>
      <c r="D90" s="120" t="str">
        <f>IF('Notebook Database'!A288="","",'Notebook Database'!A288)</f>
        <v>Fujitsu T901</v>
      </c>
      <c r="E90" s="120"/>
      <c r="F90" s="120"/>
      <c r="G90" s="120"/>
    </row>
    <row r="91" spans="2:7" s="118" customFormat="1">
      <c r="B91" s="117"/>
      <c r="C91" s="119"/>
      <c r="D91" s="120" t="str">
        <f>IF('Notebook Database'!A289="","",'Notebook Database'!A289)</f>
        <v/>
      </c>
      <c r="E91" s="120"/>
      <c r="F91" s="120"/>
      <c r="G91" s="120"/>
    </row>
    <row r="92" spans="2:7" s="118" customFormat="1">
      <c r="B92" s="117"/>
      <c r="C92" s="119"/>
      <c r="D92" s="120" t="str">
        <f>IF('Notebook Database'!A290="","",'Notebook Database'!A290)</f>
        <v>Toughbook C1</v>
      </c>
      <c r="E92" s="120"/>
      <c r="F92" s="120"/>
      <c r="G92" s="120"/>
    </row>
    <row r="93" spans="2:7" s="118" customFormat="1">
      <c r="B93" s="117"/>
      <c r="C93" s="119"/>
      <c r="D93" s="120" t="str">
        <f>IF('Notebook Database'!A291="","",'Notebook Database'!A291)</f>
        <v>Toughbook S10</v>
      </c>
      <c r="E93" s="120"/>
      <c r="F93" s="120"/>
      <c r="G93" s="120"/>
    </row>
    <row r="94" spans="2:7" s="118" customFormat="1">
      <c r="B94" s="117"/>
      <c r="C94" s="119"/>
      <c r="D94" s="120" t="str">
        <f>IF('Notebook Database'!A292="","",'Notebook Database'!A292)</f>
        <v>Macbook Air 13"</v>
      </c>
      <c r="E94" s="120"/>
      <c r="F94" s="120"/>
      <c r="G94" s="120"/>
    </row>
    <row r="95" spans="2:7" s="118" customFormat="1">
      <c r="B95" s="117"/>
      <c r="C95" s="119"/>
      <c r="D95" s="120" t="str">
        <f>IF('Notebook Database'!A293="","",'Notebook Database'!A293)</f>
        <v/>
      </c>
      <c r="E95" s="120"/>
      <c r="F95" s="120"/>
      <c r="G95" s="120"/>
    </row>
    <row r="96" spans="2:7" s="118" customFormat="1">
      <c r="B96" s="117"/>
      <c r="C96" s="119"/>
      <c r="D96" s="120" t="str">
        <f>IF('Notebook Database'!A294="","",'Notebook Database'!A294)</f>
        <v/>
      </c>
      <c r="E96" s="120"/>
      <c r="F96" s="120"/>
      <c r="G96" s="120"/>
    </row>
    <row r="97" spans="2:7" s="118" customFormat="1">
      <c r="B97" s="117"/>
      <c r="C97" s="119"/>
      <c r="D97" s="120" t="str">
        <f>IF('Notebook Database'!A295="","",'Notebook Database'!A295)</f>
        <v/>
      </c>
      <c r="E97" s="120"/>
      <c r="F97" s="120"/>
      <c r="G97" s="120"/>
    </row>
    <row r="98" spans="2:7" s="118" customFormat="1">
      <c r="B98" s="117"/>
      <c r="C98" s="119"/>
      <c r="D98" s="120" t="str">
        <f>IF('Notebook Database'!A296="","",'Notebook Database'!A296)</f>
        <v/>
      </c>
      <c r="E98" s="120"/>
      <c r="F98" s="120"/>
      <c r="G98" s="120"/>
    </row>
    <row r="99" spans="2:7" s="118" customFormat="1">
      <c r="B99" s="117"/>
      <c r="C99" s="119"/>
      <c r="D99" s="120" t="str">
        <f>IF('Notebook Database'!A297="","",'Notebook Database'!A297)</f>
        <v/>
      </c>
      <c r="E99" s="120"/>
      <c r="F99" s="120"/>
      <c r="G99" s="120"/>
    </row>
    <row r="100" spans="2:7" s="118" customFormat="1">
      <c r="B100" s="117"/>
      <c r="C100" s="119"/>
      <c r="D100" s="120" t="str">
        <f>IF('Notebook Database'!A298="","",'Notebook Database'!A298)</f>
        <v/>
      </c>
      <c r="E100" s="120"/>
      <c r="F100" s="120"/>
      <c r="G100" s="120"/>
    </row>
    <row r="101" spans="2:7" s="118" customFormat="1">
      <c r="B101" s="117"/>
      <c r="C101" s="119"/>
      <c r="D101" s="120" t="str">
        <f>IF('Notebook Database'!A299="","",'Notebook Database'!A299)</f>
        <v/>
      </c>
      <c r="E101" s="120"/>
      <c r="F101" s="120"/>
      <c r="G101" s="120"/>
    </row>
    <row r="102" spans="2:7" s="118" customFormat="1">
      <c r="B102" s="117"/>
      <c r="C102" s="119"/>
      <c r="D102" s="120" t="str">
        <f>IF('Notebook Database'!A300="","",'Notebook Database'!A300)</f>
        <v/>
      </c>
      <c r="E102" s="120"/>
      <c r="F102" s="120"/>
      <c r="G102" s="120"/>
    </row>
    <row r="103" spans="2:7" s="118" customFormat="1">
      <c r="B103" s="117"/>
      <c r="C103" s="119"/>
      <c r="D103" s="120" t="str">
        <f>IF('Notebook Database'!A301="","",'Notebook Database'!A301)</f>
        <v/>
      </c>
      <c r="E103" s="120"/>
      <c r="F103" s="120"/>
      <c r="G103" s="120"/>
    </row>
    <row r="104" spans="2:7" s="118" customFormat="1">
      <c r="B104" s="117"/>
      <c r="C104" s="119"/>
      <c r="D104" s="120" t="str">
        <f>IF('Notebook Database'!A302="","",'Notebook Database'!A302)</f>
        <v/>
      </c>
      <c r="E104" s="120"/>
      <c r="F104" s="120"/>
      <c r="G104" s="120"/>
    </row>
    <row r="105" spans="2:7" s="118" customFormat="1">
      <c r="B105" s="117"/>
      <c r="C105" s="119"/>
      <c r="D105" s="120" t="str">
        <f>IF('Notebook Database'!A303="","",'Notebook Database'!A303)</f>
        <v/>
      </c>
      <c r="E105" s="120"/>
      <c r="F105" s="120"/>
      <c r="G105" s="120"/>
    </row>
    <row r="106" spans="2:7" s="118" customFormat="1">
      <c r="B106" s="117"/>
      <c r="C106" s="119"/>
      <c r="D106" s="120" t="str">
        <f>IF('Notebook Database'!A304="","",'Notebook Database'!A304)</f>
        <v/>
      </c>
      <c r="E106" s="120"/>
      <c r="F106" s="120"/>
      <c r="G106" s="120"/>
    </row>
    <row r="107" spans="2:7" s="118" customFormat="1">
      <c r="B107" s="117"/>
      <c r="C107" s="119"/>
      <c r="D107" s="120" t="str">
        <f>IF('Notebook Database'!A305="","",'Notebook Database'!A305)</f>
        <v/>
      </c>
      <c r="E107" s="120"/>
      <c r="F107" s="120"/>
      <c r="G107" s="120"/>
    </row>
    <row r="108" spans="2:7" s="118" customFormat="1">
      <c r="B108" s="117"/>
      <c r="C108" s="119"/>
      <c r="D108" s="120" t="str">
        <f>IF('Notebook Database'!A306="","",'Notebook Database'!A306)</f>
        <v/>
      </c>
      <c r="E108" s="120"/>
      <c r="F108" s="120"/>
      <c r="G108" s="120"/>
    </row>
    <row r="109" spans="2:7" s="118" customFormat="1">
      <c r="B109" s="117"/>
      <c r="C109" s="119"/>
      <c r="D109" s="120" t="str">
        <f>IF('Notebook Database'!A307="","",'Notebook Database'!A307)</f>
        <v/>
      </c>
      <c r="E109" s="120"/>
      <c r="F109" s="120"/>
      <c r="G109" s="120"/>
    </row>
    <row r="110" spans="2:7" s="118" customFormat="1">
      <c r="B110" s="117"/>
      <c r="C110" s="119"/>
      <c r="D110" s="120" t="str">
        <f>IF('Notebook Database'!A308="","",'Notebook Database'!A308)</f>
        <v/>
      </c>
      <c r="E110" s="120"/>
      <c r="F110" s="120"/>
      <c r="G110" s="120"/>
    </row>
    <row r="111" spans="2:7" s="118" customFormat="1">
      <c r="B111" s="117"/>
      <c r="C111" s="119"/>
      <c r="D111" s="120" t="str">
        <f>IF('Notebook Database'!A309="","",'Notebook Database'!A309)</f>
        <v/>
      </c>
      <c r="E111" s="120"/>
      <c r="F111" s="120"/>
      <c r="G111" s="120"/>
    </row>
    <row r="112" spans="2:7" s="118" customFormat="1">
      <c r="B112" s="117"/>
      <c r="C112" s="119"/>
      <c r="D112" s="120" t="str">
        <f>IF('Notebook Database'!A310="","",'Notebook Database'!A310)</f>
        <v/>
      </c>
      <c r="E112" s="120"/>
      <c r="F112" s="120"/>
      <c r="G112" s="120"/>
    </row>
    <row r="113" spans="2:7" s="118" customFormat="1">
      <c r="B113" s="117"/>
      <c r="C113" s="119"/>
      <c r="D113" s="120" t="str">
        <f>IF('Notebook Database'!A311="","",'Notebook Database'!A311)</f>
        <v/>
      </c>
      <c r="E113" s="120"/>
      <c r="F113" s="120"/>
      <c r="G113" s="120"/>
    </row>
    <row r="114" spans="2:7" s="118" customFormat="1">
      <c r="B114" s="117"/>
      <c r="C114" s="119"/>
      <c r="D114" s="120" t="str">
        <f>IF('Notebook Database'!A312="","",'Notebook Database'!A312)</f>
        <v/>
      </c>
      <c r="E114" s="120"/>
      <c r="F114" s="120"/>
      <c r="G114" s="120"/>
    </row>
    <row r="115" spans="2:7" s="118" customFormat="1">
      <c r="B115" s="117"/>
      <c r="C115" s="119"/>
      <c r="D115" s="120" t="str">
        <f>IF('Notebook Database'!A313="","",'Notebook Database'!A313)</f>
        <v/>
      </c>
      <c r="E115" s="120"/>
      <c r="F115" s="120"/>
      <c r="G115" s="120"/>
    </row>
    <row r="116" spans="2:7" s="118" customFormat="1">
      <c r="B116" s="117"/>
      <c r="C116" s="119"/>
      <c r="D116" s="120" t="str">
        <f>IF('Notebook Database'!A314="","",'Notebook Database'!A314)</f>
        <v/>
      </c>
      <c r="E116" s="120"/>
      <c r="F116" s="120"/>
      <c r="G116" s="120"/>
    </row>
    <row r="117" spans="2:7" s="118" customFormat="1">
      <c r="B117" s="117"/>
      <c r="C117" s="119"/>
      <c r="D117" s="120" t="str">
        <f>IF('Notebook Database'!A315="","",'Notebook Database'!A315)</f>
        <v/>
      </c>
      <c r="E117" s="120"/>
      <c r="F117" s="120"/>
      <c r="G117" s="120"/>
    </row>
    <row r="118" spans="2:7" s="118" customFormat="1">
      <c r="B118" s="117"/>
      <c r="C118" s="119"/>
      <c r="D118" s="120" t="str">
        <f>IF('Notebook Database'!A316="","",'Notebook Database'!A316)</f>
        <v/>
      </c>
      <c r="E118" s="120"/>
      <c r="F118" s="120"/>
      <c r="G118" s="120"/>
    </row>
    <row r="119" spans="2:7" s="118" customFormat="1">
      <c r="B119" s="117"/>
      <c r="C119" s="119"/>
      <c r="D119" s="120" t="str">
        <f>IF('Notebook Database'!A317="","",'Notebook Database'!A317)</f>
        <v/>
      </c>
      <c r="E119" s="120"/>
      <c r="F119" s="120"/>
      <c r="G119" s="120"/>
    </row>
    <row r="120" spans="2:7" s="118" customFormat="1">
      <c r="B120" s="117"/>
      <c r="C120" s="119"/>
      <c r="D120" s="120" t="str">
        <f>IF('Notebook Database'!A318="","",'Notebook Database'!A318)</f>
        <v/>
      </c>
      <c r="E120" s="120"/>
      <c r="F120" s="120"/>
      <c r="G120" s="120"/>
    </row>
    <row r="121" spans="2:7" s="118" customFormat="1">
      <c r="B121" s="117"/>
      <c r="C121" s="119"/>
      <c r="D121" s="120" t="str">
        <f>IF('Notebook Database'!A319="","",'Notebook Database'!A319)</f>
        <v/>
      </c>
      <c r="E121" s="120"/>
      <c r="F121" s="120"/>
      <c r="G121" s="120"/>
    </row>
    <row r="122" spans="2:7" s="118" customFormat="1">
      <c r="B122" s="117"/>
      <c r="C122" s="119"/>
      <c r="D122" s="120" t="str">
        <f>IF('Notebook Database'!A320="","",'Notebook Database'!A320)</f>
        <v/>
      </c>
      <c r="E122" s="120"/>
      <c r="F122" s="120"/>
      <c r="G122" s="120"/>
    </row>
    <row r="123" spans="2:7" s="118" customFormat="1">
      <c r="B123" s="117"/>
      <c r="C123" s="119"/>
      <c r="D123" s="120" t="str">
        <f>IF('Notebook Database'!A321="","",'Notebook Database'!A321)</f>
        <v/>
      </c>
      <c r="E123" s="120"/>
      <c r="F123" s="120"/>
      <c r="G123" s="120"/>
    </row>
    <row r="124" spans="2:7" s="118" customFormat="1">
      <c r="B124" s="117"/>
      <c r="C124" s="119"/>
      <c r="D124" s="120" t="str">
        <f>IF('Notebook Database'!A322="","",'Notebook Database'!A322)</f>
        <v/>
      </c>
      <c r="E124" s="120"/>
      <c r="F124" s="120"/>
      <c r="G124" s="120"/>
    </row>
    <row r="125" spans="2:7" s="118" customFormat="1">
      <c r="B125" s="117"/>
      <c r="C125" s="119"/>
      <c r="D125" s="120" t="str">
        <f>IF('Notebook Database'!A323="","",'Notebook Database'!A323)</f>
        <v/>
      </c>
      <c r="E125" s="120"/>
      <c r="F125" s="120"/>
      <c r="G125" s="120"/>
    </row>
    <row r="126" spans="2:7" s="118" customFormat="1">
      <c r="B126" s="117"/>
      <c r="C126" s="119"/>
      <c r="D126" s="120" t="str">
        <f>IF('Notebook Database'!A324="","",'Notebook Database'!A324)</f>
        <v/>
      </c>
      <c r="E126" s="120"/>
      <c r="F126" s="120"/>
      <c r="G126" s="120"/>
    </row>
    <row r="127" spans="2:7" s="118" customFormat="1">
      <c r="B127" s="117"/>
      <c r="C127" s="119"/>
      <c r="D127" s="120" t="str">
        <f>IF('Notebook Database'!A325="","",'Notebook Database'!A325)</f>
        <v/>
      </c>
      <c r="E127" s="120"/>
      <c r="F127" s="120"/>
      <c r="G127" s="120"/>
    </row>
    <row r="128" spans="2:7" s="118" customFormat="1">
      <c r="B128" s="117"/>
      <c r="C128" s="119"/>
      <c r="D128" s="120" t="str">
        <f>IF('Notebook Database'!A326="","",'Notebook Database'!A326)</f>
        <v/>
      </c>
      <c r="E128" s="120"/>
      <c r="F128" s="120"/>
      <c r="G128" s="120"/>
    </row>
    <row r="129" spans="2:7" s="118" customFormat="1">
      <c r="B129" s="117"/>
      <c r="C129" s="119"/>
      <c r="D129" s="120" t="str">
        <f>IF('Notebook Database'!A327="","",'Notebook Database'!A327)</f>
        <v/>
      </c>
      <c r="E129" s="120"/>
      <c r="F129" s="120"/>
      <c r="G129" s="120"/>
    </row>
    <row r="130" spans="2:7" s="118" customFormat="1">
      <c r="B130" s="117"/>
      <c r="C130" s="119"/>
      <c r="D130" s="120" t="str">
        <f>IF('Notebook Database'!A328="","",'Notebook Database'!A328)</f>
        <v/>
      </c>
      <c r="E130" s="120"/>
      <c r="F130" s="120"/>
      <c r="G130" s="120"/>
    </row>
    <row r="131" spans="2:7" s="118" customFormat="1">
      <c r="B131" s="117"/>
      <c r="C131" s="119"/>
      <c r="D131" s="120" t="str">
        <f>IF('Notebook Database'!A329="","",'Notebook Database'!A329)</f>
        <v/>
      </c>
      <c r="E131" s="120"/>
      <c r="F131" s="120"/>
      <c r="G131" s="120"/>
    </row>
    <row r="132" spans="2:7" s="118" customFormat="1">
      <c r="B132" s="117"/>
      <c r="C132" s="119"/>
      <c r="D132" s="120" t="str">
        <f>IF('Notebook Database'!A330="","",'Notebook Database'!A330)</f>
        <v/>
      </c>
      <c r="E132" s="120"/>
      <c r="F132" s="120"/>
      <c r="G132" s="120"/>
    </row>
    <row r="133" spans="2:7" s="118" customFormat="1">
      <c r="B133" s="117"/>
      <c r="C133" s="119"/>
      <c r="D133" s="120" t="str">
        <f>IF('Notebook Database'!A331="","",'Notebook Database'!A331)</f>
        <v/>
      </c>
      <c r="E133" s="120"/>
      <c r="F133" s="120"/>
      <c r="G133" s="120"/>
    </row>
    <row r="134" spans="2:7" s="118" customFormat="1">
      <c r="B134" s="117"/>
      <c r="C134" s="119"/>
      <c r="D134" s="120" t="str">
        <f>IF('Notebook Database'!A332="","",'Notebook Database'!A332)</f>
        <v/>
      </c>
      <c r="E134" s="120"/>
      <c r="F134" s="120"/>
      <c r="G134" s="120"/>
    </row>
    <row r="135" spans="2:7" s="118" customFormat="1">
      <c r="B135" s="117"/>
      <c r="C135" s="119"/>
      <c r="D135" s="120" t="str">
        <f>IF('Notebook Database'!A333="","",'Notebook Database'!A333)</f>
        <v/>
      </c>
      <c r="E135" s="120"/>
      <c r="F135" s="120"/>
      <c r="G135" s="120"/>
    </row>
    <row r="136" spans="2:7" s="118" customFormat="1">
      <c r="B136" s="117"/>
      <c r="C136" s="119"/>
      <c r="D136" s="120" t="str">
        <f>IF('Notebook Database'!A334="","",'Notebook Database'!A334)</f>
        <v/>
      </c>
      <c r="E136" s="120"/>
      <c r="F136" s="120"/>
      <c r="G136" s="120"/>
    </row>
    <row r="137" spans="2:7" s="118" customFormat="1">
      <c r="B137" s="117"/>
      <c r="C137" s="119"/>
      <c r="D137" s="120" t="str">
        <f>IF('Notebook Database'!A335="","",'Notebook Database'!A335)</f>
        <v/>
      </c>
      <c r="E137" s="120"/>
      <c r="F137" s="120"/>
      <c r="G137" s="120"/>
    </row>
    <row r="138" spans="2:7" s="118" customFormat="1">
      <c r="B138" s="117"/>
      <c r="C138" s="119"/>
      <c r="D138" s="120" t="str">
        <f>IF('Notebook Database'!A336="","",'Notebook Database'!A336)</f>
        <v/>
      </c>
      <c r="E138" s="120"/>
      <c r="F138" s="120"/>
      <c r="G138" s="120"/>
    </row>
    <row r="139" spans="2:7" s="118" customFormat="1">
      <c r="B139" s="117"/>
      <c r="C139" s="119"/>
      <c r="D139" s="120" t="str">
        <f>IF('Notebook Database'!A337="","",'Notebook Database'!A337)</f>
        <v/>
      </c>
      <c r="E139" s="120"/>
      <c r="F139" s="120"/>
      <c r="G139" s="120"/>
    </row>
    <row r="140" spans="2:7" s="118" customFormat="1">
      <c r="B140" s="117"/>
      <c r="C140" s="119"/>
      <c r="D140" s="120" t="str">
        <f>IF('Notebook Database'!A338="","",'Notebook Database'!A338)</f>
        <v/>
      </c>
      <c r="E140" s="120"/>
      <c r="F140" s="120"/>
      <c r="G140" s="120"/>
    </row>
    <row r="141" spans="2:7" s="118" customFormat="1">
      <c r="B141" s="117"/>
      <c r="C141" s="119"/>
      <c r="D141" s="120" t="str">
        <f>IF('Notebook Database'!A339="","",'Notebook Database'!A339)</f>
        <v/>
      </c>
      <c r="E141" s="120"/>
      <c r="F141" s="120"/>
      <c r="G141" s="120"/>
    </row>
    <row r="142" spans="2:7" s="118" customFormat="1">
      <c r="B142" s="117"/>
      <c r="C142" s="119"/>
      <c r="D142" s="120" t="str">
        <f>IF('Notebook Database'!A340="","",'Notebook Database'!A340)</f>
        <v/>
      </c>
      <c r="E142" s="120"/>
      <c r="F142" s="120"/>
      <c r="G142" s="120"/>
    </row>
    <row r="143" spans="2:7" s="118" customFormat="1">
      <c r="B143" s="117"/>
      <c r="C143" s="119"/>
      <c r="D143" s="120" t="str">
        <f>IF('Notebook Database'!A341="","",'Notebook Database'!A341)</f>
        <v/>
      </c>
      <c r="E143" s="120"/>
      <c r="F143" s="120"/>
      <c r="G143" s="120"/>
    </row>
    <row r="144" spans="2:7" s="118" customFormat="1">
      <c r="B144" s="117"/>
      <c r="C144" s="119"/>
      <c r="D144" s="120" t="str">
        <f>IF('Notebook Database'!A342="","",'Notebook Database'!A342)</f>
        <v/>
      </c>
      <c r="E144" s="120"/>
      <c r="F144" s="120"/>
      <c r="G144" s="120"/>
    </row>
    <row r="145" spans="2:7" s="118" customFormat="1">
      <c r="B145" s="117"/>
      <c r="C145" s="119"/>
      <c r="D145" s="120" t="str">
        <f>IF('Notebook Database'!A343="","",'Notebook Database'!A343)</f>
        <v/>
      </c>
      <c r="E145" s="120"/>
      <c r="F145" s="120"/>
      <c r="G145" s="120"/>
    </row>
    <row r="146" spans="2:7" s="118" customFormat="1">
      <c r="B146" s="117"/>
      <c r="C146" s="119"/>
      <c r="D146" s="120" t="str">
        <f>IF('Notebook Database'!A344="","",'Notebook Database'!A344)</f>
        <v/>
      </c>
      <c r="E146" s="120"/>
      <c r="F146" s="120"/>
      <c r="G146" s="120"/>
    </row>
    <row r="147" spans="2:7" s="118" customFormat="1">
      <c r="B147" s="117"/>
      <c r="C147" s="119"/>
      <c r="D147" s="120" t="str">
        <f>IF('Notebook Database'!A345="","",'Notebook Database'!A345)</f>
        <v/>
      </c>
      <c r="E147" s="120"/>
      <c r="F147" s="120"/>
      <c r="G147" s="120"/>
    </row>
    <row r="148" spans="2:7" s="118" customFormat="1">
      <c r="B148" s="117"/>
      <c r="C148" s="119"/>
      <c r="D148" s="120" t="str">
        <f>IF('Notebook Database'!A346="","",'Notebook Database'!A346)</f>
        <v/>
      </c>
      <c r="E148" s="120"/>
      <c r="F148" s="120"/>
      <c r="G148" s="120"/>
    </row>
    <row r="149" spans="2:7" s="118" customFormat="1">
      <c r="B149" s="117"/>
      <c r="C149" s="119"/>
      <c r="D149" s="120" t="str">
        <f>IF('Notebook Database'!A347="","",'Notebook Database'!A347)</f>
        <v/>
      </c>
      <c r="E149" s="120"/>
      <c r="F149" s="120"/>
      <c r="G149" s="120"/>
    </row>
    <row r="150" spans="2:7" s="118" customFormat="1">
      <c r="B150" s="117"/>
      <c r="C150" s="119"/>
      <c r="D150" s="120" t="str">
        <f>IF('Notebook Database'!A348="","",'Notebook Database'!A348)</f>
        <v/>
      </c>
      <c r="E150" s="120"/>
      <c r="F150" s="120"/>
      <c r="G150" s="120"/>
    </row>
    <row r="151" spans="2:7" s="118" customFormat="1">
      <c r="B151" s="117"/>
      <c r="C151" s="119"/>
      <c r="D151" s="120" t="str">
        <f>IF('Notebook Database'!A349="","",'Notebook Database'!A349)</f>
        <v/>
      </c>
      <c r="E151" s="120"/>
      <c r="F151" s="120"/>
      <c r="G151" s="120"/>
    </row>
    <row r="152" spans="2:7" s="118" customFormat="1">
      <c r="B152" s="117"/>
      <c r="C152" s="119"/>
      <c r="D152" s="120" t="str">
        <f>IF('Notebook Database'!A350="","",'Notebook Database'!A350)</f>
        <v/>
      </c>
      <c r="E152" s="120"/>
      <c r="F152" s="120"/>
      <c r="G152" s="120"/>
    </row>
    <row r="153" spans="2:7" s="118" customFormat="1">
      <c r="B153" s="117"/>
      <c r="C153" s="119"/>
      <c r="D153" s="120" t="str">
        <f>IF('Notebook Database'!A351="","",'Notebook Database'!A351)</f>
        <v/>
      </c>
      <c r="E153" s="120"/>
      <c r="F153" s="120"/>
      <c r="G153" s="120"/>
    </row>
    <row r="154" spans="2:7" s="118" customFormat="1">
      <c r="B154" s="117"/>
      <c r="C154" s="119"/>
      <c r="D154" s="120" t="str">
        <f>IF('Notebook Database'!A352="","",'Notebook Database'!A352)</f>
        <v/>
      </c>
      <c r="E154" s="120"/>
      <c r="F154" s="120"/>
      <c r="G154" s="120"/>
    </row>
    <row r="155" spans="2:7" s="118" customFormat="1">
      <c r="B155" s="117"/>
      <c r="C155" s="119"/>
      <c r="D155" s="120" t="str">
        <f>IF('Notebook Database'!A353="","",'Notebook Database'!A353)</f>
        <v/>
      </c>
      <c r="E155" s="120"/>
      <c r="F155" s="120"/>
      <c r="G155" s="120"/>
    </row>
    <row r="156" spans="2:7" s="118" customFormat="1">
      <c r="B156" s="117"/>
      <c r="C156" s="119"/>
      <c r="D156" s="120" t="str">
        <f>IF('Notebook Database'!A354="","",'Notebook Database'!A354)</f>
        <v/>
      </c>
      <c r="E156" s="120"/>
      <c r="F156" s="120"/>
      <c r="G156" s="120"/>
    </row>
    <row r="157" spans="2:7" s="118" customFormat="1">
      <c r="B157" s="117"/>
      <c r="C157" s="119"/>
      <c r="D157" s="120" t="str">
        <f>IF('Notebook Database'!A355="","",'Notebook Database'!A355)</f>
        <v/>
      </c>
      <c r="E157" s="120"/>
      <c r="F157" s="120"/>
      <c r="G157" s="120"/>
    </row>
    <row r="158" spans="2:7" s="118" customFormat="1">
      <c r="B158" s="117"/>
      <c r="C158" s="119"/>
      <c r="D158" s="120" t="str">
        <f>IF('Notebook Database'!A356="","",'Notebook Database'!A356)</f>
        <v/>
      </c>
      <c r="E158" s="120"/>
      <c r="F158" s="120"/>
      <c r="G158" s="120"/>
    </row>
    <row r="159" spans="2:7" s="118" customFormat="1">
      <c r="B159" s="117"/>
      <c r="C159" s="119"/>
      <c r="D159" s="120" t="str">
        <f>IF('Notebook Database'!A357="","",'Notebook Database'!A357)</f>
        <v/>
      </c>
      <c r="E159" s="120"/>
      <c r="F159" s="120"/>
      <c r="G159" s="120"/>
    </row>
    <row r="160" spans="2:7" s="118" customFormat="1">
      <c r="B160" s="117"/>
      <c r="C160" s="119"/>
      <c r="D160" s="120" t="str">
        <f>IF('Notebook Database'!A358="","",'Notebook Database'!A358)</f>
        <v/>
      </c>
      <c r="E160" s="120"/>
      <c r="F160" s="120"/>
      <c r="G160" s="120"/>
    </row>
    <row r="161" spans="2:7" s="118" customFormat="1">
      <c r="B161" s="117"/>
      <c r="C161" s="119"/>
      <c r="D161" s="120" t="str">
        <f>IF('Notebook Database'!A359="","",'Notebook Database'!A359)</f>
        <v/>
      </c>
      <c r="E161" s="120"/>
      <c r="F161" s="120"/>
      <c r="G161" s="120"/>
    </row>
    <row r="162" spans="2:7" s="118" customFormat="1">
      <c r="B162" s="117"/>
      <c r="C162" s="119"/>
      <c r="D162" s="120" t="str">
        <f>IF('Notebook Database'!A360="","",'Notebook Database'!A360)</f>
        <v/>
      </c>
      <c r="E162" s="120"/>
      <c r="F162" s="120"/>
      <c r="G162" s="120"/>
    </row>
    <row r="163" spans="2:7" s="118" customFormat="1">
      <c r="B163" s="117"/>
      <c r="C163" s="119"/>
      <c r="D163" s="120" t="str">
        <f>IF('Notebook Database'!A361="","",'Notebook Database'!A361)</f>
        <v/>
      </c>
      <c r="E163" s="120"/>
      <c r="F163" s="120"/>
      <c r="G163" s="120"/>
    </row>
    <row r="164" spans="2:7" s="118" customFormat="1">
      <c r="B164" s="117"/>
      <c r="C164" s="119"/>
      <c r="D164" s="120" t="str">
        <f>IF('Notebook Database'!A362="","",'Notebook Database'!A362)</f>
        <v/>
      </c>
      <c r="E164" s="120"/>
      <c r="F164" s="120"/>
      <c r="G164" s="120"/>
    </row>
    <row r="165" spans="2:7" s="118" customFormat="1">
      <c r="B165" s="117"/>
      <c r="C165" s="119"/>
      <c r="D165" s="120" t="str">
        <f>IF('Notebook Database'!A363="","",'Notebook Database'!A363)</f>
        <v/>
      </c>
      <c r="E165" s="120"/>
      <c r="F165" s="120"/>
      <c r="G165" s="120"/>
    </row>
    <row r="166" spans="2:7" s="118" customFormat="1">
      <c r="B166" s="117"/>
      <c r="C166" s="119"/>
      <c r="D166" s="120" t="str">
        <f>IF('Notebook Database'!A364="","",'Notebook Database'!A364)</f>
        <v/>
      </c>
      <c r="E166" s="120"/>
      <c r="F166" s="120"/>
      <c r="G166" s="120"/>
    </row>
    <row r="167" spans="2:7" s="118" customFormat="1">
      <c r="B167" s="117"/>
      <c r="C167" s="119"/>
      <c r="D167" s="120" t="str">
        <f>IF('Notebook Database'!A365="","",'Notebook Database'!A365)</f>
        <v/>
      </c>
      <c r="E167" s="120"/>
      <c r="F167" s="120"/>
      <c r="G167" s="120"/>
    </row>
    <row r="168" spans="2:7" s="118" customFormat="1">
      <c r="B168" s="117"/>
      <c r="C168" s="119"/>
      <c r="D168" s="120" t="str">
        <f>IF('Notebook Database'!A366="","",'Notebook Database'!A366)</f>
        <v/>
      </c>
      <c r="E168" s="120"/>
      <c r="F168" s="120"/>
      <c r="G168" s="120"/>
    </row>
    <row r="169" spans="2:7" s="118" customFormat="1">
      <c r="B169" s="117"/>
      <c r="C169" s="119"/>
      <c r="D169" s="120" t="str">
        <f>IF('Notebook Database'!A367="","",'Notebook Database'!A367)</f>
        <v/>
      </c>
      <c r="E169" s="120"/>
      <c r="F169" s="120"/>
      <c r="G169" s="120"/>
    </row>
    <row r="170" spans="2:7" s="118" customFormat="1">
      <c r="B170" s="117"/>
      <c r="C170" s="119"/>
      <c r="D170" s="120" t="str">
        <f>IF('Notebook Database'!A368="","",'Notebook Database'!A368)</f>
        <v/>
      </c>
      <c r="E170" s="120"/>
      <c r="F170" s="120"/>
      <c r="G170" s="120"/>
    </row>
    <row r="171" spans="2:7" s="118" customFormat="1">
      <c r="B171" s="117"/>
      <c r="C171" s="119"/>
      <c r="D171" s="120" t="str">
        <f>IF('Notebook Database'!A369="","",'Notebook Database'!A369)</f>
        <v/>
      </c>
      <c r="E171" s="120"/>
      <c r="F171" s="120"/>
      <c r="G171" s="120"/>
    </row>
    <row r="172" spans="2:7" s="118" customFormat="1">
      <c r="B172" s="117"/>
      <c r="C172" s="119"/>
      <c r="D172" s="120" t="str">
        <f>IF('Notebook Database'!A370="","",'Notebook Database'!A370)</f>
        <v/>
      </c>
      <c r="E172" s="120"/>
      <c r="F172" s="120"/>
      <c r="G172" s="120"/>
    </row>
    <row r="173" spans="2:7" s="118" customFormat="1">
      <c r="B173" s="117"/>
      <c r="C173" s="119"/>
      <c r="D173" s="120" t="str">
        <f>IF('Notebook Database'!A371="","",'Notebook Database'!A371)</f>
        <v/>
      </c>
      <c r="E173" s="120"/>
      <c r="F173" s="120"/>
      <c r="G173" s="120"/>
    </row>
    <row r="174" spans="2:7" s="118" customFormat="1">
      <c r="B174" s="117"/>
      <c r="C174" s="119"/>
      <c r="D174" s="120" t="str">
        <f>IF('Notebook Database'!A372="","",'Notebook Database'!A372)</f>
        <v/>
      </c>
      <c r="E174" s="120"/>
      <c r="F174" s="120"/>
      <c r="G174" s="120"/>
    </row>
    <row r="175" spans="2:7" s="118" customFormat="1">
      <c r="B175" s="117"/>
      <c r="C175" s="119"/>
      <c r="D175" s="120" t="str">
        <f>IF('Notebook Database'!A373="","",'Notebook Database'!A373)</f>
        <v/>
      </c>
      <c r="E175" s="120"/>
      <c r="F175" s="120"/>
      <c r="G175" s="120"/>
    </row>
    <row r="176" spans="2:7" s="118" customFormat="1">
      <c r="B176" s="117"/>
      <c r="C176" s="119"/>
      <c r="D176" s="120" t="str">
        <f>IF('Notebook Database'!A374="","",'Notebook Database'!A374)</f>
        <v/>
      </c>
      <c r="E176" s="120"/>
      <c r="F176" s="120"/>
      <c r="G176" s="120"/>
    </row>
    <row r="177" spans="2:7" s="118" customFormat="1">
      <c r="B177" s="117"/>
      <c r="C177" s="119"/>
      <c r="D177" s="120" t="str">
        <f>IF('Notebook Database'!A375="","",'Notebook Database'!A375)</f>
        <v/>
      </c>
      <c r="E177" s="120"/>
      <c r="F177" s="120"/>
      <c r="G177" s="120"/>
    </row>
    <row r="178" spans="2:7" s="118" customFormat="1">
      <c r="B178" s="117"/>
      <c r="C178" s="119"/>
      <c r="D178" s="120" t="str">
        <f>IF('Notebook Database'!A376="","",'Notebook Database'!A376)</f>
        <v/>
      </c>
      <c r="E178" s="120"/>
      <c r="F178" s="120"/>
      <c r="G178" s="120"/>
    </row>
    <row r="179" spans="2:7" s="118" customFormat="1">
      <c r="B179" s="117"/>
      <c r="C179" s="119"/>
      <c r="D179" s="120" t="str">
        <f>IF('Notebook Database'!A377="","",'Notebook Database'!A377)</f>
        <v/>
      </c>
      <c r="E179" s="120"/>
      <c r="F179" s="120"/>
      <c r="G179" s="120"/>
    </row>
    <row r="180" spans="2:7" s="118" customFormat="1">
      <c r="B180" s="117"/>
      <c r="C180" s="119"/>
      <c r="D180" s="120" t="str">
        <f>IF('Notebook Database'!A378="","",'Notebook Database'!A378)</f>
        <v/>
      </c>
      <c r="E180" s="120"/>
      <c r="F180" s="120"/>
      <c r="G180" s="120"/>
    </row>
    <row r="181" spans="2:7" s="118" customFormat="1">
      <c r="B181" s="117"/>
      <c r="C181" s="119"/>
      <c r="D181" s="120" t="str">
        <f>IF('Notebook Database'!A379="","",'Notebook Database'!A379)</f>
        <v/>
      </c>
      <c r="E181" s="120"/>
      <c r="F181" s="120"/>
      <c r="G181" s="120"/>
    </row>
    <row r="182" spans="2:7" s="118" customFormat="1">
      <c r="B182" s="117"/>
      <c r="C182" s="119"/>
      <c r="D182" s="120" t="str">
        <f>IF('Notebook Database'!A380="","",'Notebook Database'!A380)</f>
        <v/>
      </c>
      <c r="E182" s="120"/>
      <c r="F182" s="120"/>
      <c r="G182" s="120"/>
    </row>
    <row r="183" spans="2:7" s="118" customFormat="1">
      <c r="B183" s="117"/>
      <c r="C183" s="119"/>
      <c r="D183" s="120" t="str">
        <f>IF('Notebook Database'!A381="","",'Notebook Database'!A381)</f>
        <v/>
      </c>
      <c r="E183" s="120"/>
      <c r="F183" s="120"/>
      <c r="G183" s="120"/>
    </row>
    <row r="184" spans="2:7" s="118" customFormat="1">
      <c r="B184" s="117"/>
      <c r="C184" s="119"/>
      <c r="D184" s="120" t="str">
        <f>IF('Notebook Database'!A382="","",'Notebook Database'!A382)</f>
        <v/>
      </c>
      <c r="E184" s="120"/>
      <c r="F184" s="120"/>
      <c r="G184" s="120"/>
    </row>
    <row r="185" spans="2:7" s="118" customFormat="1">
      <c r="B185" s="117"/>
      <c r="C185" s="119"/>
      <c r="D185" s="120" t="str">
        <f>IF('Notebook Database'!A383="","",'Notebook Database'!A383)</f>
        <v/>
      </c>
      <c r="E185" s="120"/>
      <c r="F185" s="120"/>
      <c r="G185" s="120"/>
    </row>
    <row r="186" spans="2:7" s="118" customFormat="1">
      <c r="B186" s="117"/>
      <c r="C186" s="119"/>
      <c r="D186" s="120" t="str">
        <f>IF('Notebook Database'!A384="","",'Notebook Database'!A384)</f>
        <v/>
      </c>
      <c r="E186" s="120"/>
      <c r="F186" s="120"/>
      <c r="G186" s="120"/>
    </row>
    <row r="187" spans="2:7" s="118" customFormat="1">
      <c r="B187" s="117"/>
      <c r="C187" s="119"/>
      <c r="D187" s="120" t="str">
        <f>IF('Notebook Database'!A385="","",'Notebook Database'!A385)</f>
        <v/>
      </c>
      <c r="E187" s="120"/>
      <c r="F187" s="120"/>
      <c r="G187" s="120"/>
    </row>
    <row r="188" spans="2:7" s="118" customFormat="1">
      <c r="B188" s="117"/>
      <c r="C188" s="119"/>
      <c r="D188" s="120" t="str">
        <f>IF('Notebook Database'!A386="","",'Notebook Database'!A386)</f>
        <v/>
      </c>
      <c r="E188" s="120"/>
      <c r="F188" s="120"/>
      <c r="G188" s="120"/>
    </row>
    <row r="189" spans="2:7" s="118" customFormat="1">
      <c r="B189" s="117"/>
      <c r="C189" s="119"/>
      <c r="D189" s="120" t="str">
        <f>IF('Notebook Database'!A387="","",'Notebook Database'!A387)</f>
        <v/>
      </c>
      <c r="E189" s="120"/>
      <c r="F189" s="120"/>
      <c r="G189" s="120"/>
    </row>
    <row r="190" spans="2:7" s="118" customFormat="1">
      <c r="B190" s="117"/>
      <c r="C190" s="119"/>
      <c r="D190" s="120" t="str">
        <f>IF('Notebook Database'!A388="","",'Notebook Database'!A388)</f>
        <v/>
      </c>
      <c r="E190" s="120"/>
      <c r="F190" s="120"/>
      <c r="G190" s="120"/>
    </row>
    <row r="191" spans="2:7" s="118" customFormat="1">
      <c r="B191" s="117"/>
      <c r="C191" s="119"/>
      <c r="D191" s="120" t="str">
        <f>IF('Notebook Database'!A389="","",'Notebook Database'!A389)</f>
        <v/>
      </c>
      <c r="E191" s="120"/>
      <c r="F191" s="120"/>
      <c r="G191" s="120"/>
    </row>
    <row r="192" spans="2:7" s="118" customFormat="1">
      <c r="B192" s="117"/>
      <c r="C192" s="119"/>
      <c r="D192" s="120" t="str">
        <f>IF('Notebook Database'!A390="","",'Notebook Database'!A390)</f>
        <v/>
      </c>
      <c r="E192" s="120"/>
      <c r="F192" s="120"/>
      <c r="G192" s="120"/>
    </row>
    <row r="193" spans="2:7" s="118" customFormat="1">
      <c r="B193" s="117"/>
      <c r="C193" s="119"/>
      <c r="D193" s="120" t="str">
        <f>IF('Notebook Database'!A391="","",'Notebook Database'!A391)</f>
        <v/>
      </c>
      <c r="E193" s="120"/>
      <c r="F193" s="120"/>
      <c r="G193" s="120"/>
    </row>
    <row r="194" spans="2:7" s="118" customFormat="1">
      <c r="B194" s="117"/>
      <c r="C194" s="119"/>
      <c r="D194" s="120" t="str">
        <f>IF('Notebook Database'!A392="","",'Notebook Database'!A392)</f>
        <v/>
      </c>
      <c r="E194" s="120"/>
      <c r="F194" s="120"/>
      <c r="G194" s="120"/>
    </row>
    <row r="195" spans="2:7" s="118" customFormat="1">
      <c r="B195" s="117"/>
      <c r="C195" s="119"/>
      <c r="D195" s="120" t="str">
        <f>IF('Notebook Database'!A393="","",'Notebook Database'!A393)</f>
        <v/>
      </c>
      <c r="E195" s="120"/>
      <c r="F195" s="120"/>
      <c r="G195" s="120"/>
    </row>
    <row r="196" spans="2:7" s="118" customFormat="1">
      <c r="B196" s="117"/>
      <c r="C196" s="119"/>
      <c r="D196" s="120" t="str">
        <f>IF('Notebook Database'!A394="","",'Notebook Database'!A394)</f>
        <v/>
      </c>
      <c r="E196" s="120"/>
      <c r="F196" s="120"/>
      <c r="G196" s="120"/>
    </row>
    <row r="197" spans="2:7" s="118" customFormat="1">
      <c r="B197" s="117"/>
      <c r="C197" s="119"/>
      <c r="D197" s="120" t="str">
        <f>IF('Notebook Database'!A395="","",'Notebook Database'!A395)</f>
        <v/>
      </c>
      <c r="E197" s="120"/>
      <c r="F197" s="120"/>
      <c r="G197" s="120"/>
    </row>
    <row r="198" spans="2:7" s="118" customFormat="1">
      <c r="B198" s="117"/>
      <c r="C198" s="119"/>
      <c r="D198" s="120" t="str">
        <f>IF('Notebook Database'!A396="","",'Notebook Database'!A396)</f>
        <v/>
      </c>
      <c r="E198" s="120"/>
      <c r="F198" s="120"/>
      <c r="G198" s="120"/>
    </row>
    <row r="199" spans="2:7" s="118" customFormat="1">
      <c r="B199" s="117"/>
      <c r="C199" s="119"/>
      <c r="D199" s="120" t="str">
        <f>IF('Notebook Database'!A397="","",'Notebook Database'!A397)</f>
        <v/>
      </c>
      <c r="E199" s="120"/>
      <c r="F199" s="120"/>
      <c r="G199" s="120"/>
    </row>
    <row r="200" spans="2:7" s="118" customFormat="1">
      <c r="B200" s="117"/>
      <c r="C200" s="119"/>
      <c r="D200" s="120" t="str">
        <f>IF('Notebook Database'!A398="","",'Notebook Database'!A398)</f>
        <v/>
      </c>
      <c r="E200" s="120"/>
      <c r="F200" s="120"/>
      <c r="G200" s="120"/>
    </row>
    <row r="201" spans="2:7" s="118" customFormat="1">
      <c r="B201" s="117"/>
      <c r="C201" s="119"/>
      <c r="D201" s="120" t="str">
        <f>IF('Notebook Database'!A399="","",'Notebook Database'!A399)</f>
        <v/>
      </c>
      <c r="E201" s="120"/>
      <c r="F201" s="120"/>
      <c r="G201" s="120"/>
    </row>
    <row r="202" spans="2:7" s="118" customFormat="1">
      <c r="B202" s="117"/>
      <c r="C202" s="119"/>
      <c r="D202" s="120" t="str">
        <f>IF('Notebook Database'!A400="","",'Notebook Database'!A400)</f>
        <v/>
      </c>
      <c r="E202" s="120"/>
      <c r="F202" s="120"/>
      <c r="G202" s="120"/>
    </row>
    <row r="203" spans="2:7" s="118" customFormat="1">
      <c r="B203" s="117"/>
      <c r="C203" s="119"/>
      <c r="D203" s="120" t="str">
        <f>IF('Notebook Database'!A401="","",'Notebook Database'!A401)</f>
        <v/>
      </c>
      <c r="E203" s="120"/>
      <c r="F203" s="120"/>
      <c r="G203" s="120"/>
    </row>
    <row r="204" spans="2:7" s="118" customFormat="1">
      <c r="B204" s="117"/>
      <c r="C204" s="119"/>
      <c r="D204" s="120" t="str">
        <f>IF('Notebook Database'!A402="","",'Notebook Database'!A402)</f>
        <v/>
      </c>
      <c r="E204" s="120"/>
      <c r="F204" s="120"/>
      <c r="G204" s="120"/>
    </row>
    <row r="205" spans="2:7" s="118" customFormat="1">
      <c r="B205" s="117"/>
      <c r="C205" s="119"/>
      <c r="D205" s="120" t="str">
        <f>IF('Notebook Database'!A403="","",'Notebook Database'!A403)</f>
        <v/>
      </c>
      <c r="E205" s="120"/>
      <c r="F205" s="120"/>
      <c r="G205" s="120"/>
    </row>
    <row r="206" spans="2:7" s="118" customFormat="1">
      <c r="B206" s="117"/>
      <c r="C206" s="119"/>
      <c r="D206" s="120" t="str">
        <f>IF('Notebook Database'!A404="","",'Notebook Database'!A404)</f>
        <v/>
      </c>
      <c r="E206" s="120"/>
      <c r="F206" s="120"/>
      <c r="G206" s="120"/>
    </row>
    <row r="207" spans="2:7" s="118" customFormat="1">
      <c r="B207" s="117"/>
      <c r="C207" s="119"/>
      <c r="D207" s="120" t="str">
        <f>IF('Notebook Database'!A405="","",'Notebook Database'!A405)</f>
        <v/>
      </c>
      <c r="E207" s="120"/>
      <c r="F207" s="120"/>
      <c r="G207" s="120"/>
    </row>
    <row r="208" spans="2:7" s="118" customFormat="1">
      <c r="B208" s="117"/>
      <c r="C208" s="119"/>
      <c r="D208" s="120" t="str">
        <f>IF('Notebook Database'!A406="","",'Notebook Database'!A406)</f>
        <v/>
      </c>
      <c r="E208" s="120"/>
      <c r="F208" s="120"/>
      <c r="G208" s="120"/>
    </row>
    <row r="209" spans="2:7" s="118" customFormat="1">
      <c r="B209" s="117"/>
      <c r="C209" s="119"/>
      <c r="D209" s="120" t="str">
        <f>IF('Notebook Database'!A407="","",'Notebook Database'!A407)</f>
        <v/>
      </c>
      <c r="E209" s="120"/>
      <c r="F209" s="120"/>
      <c r="G209" s="120"/>
    </row>
    <row r="210" spans="2:7" s="118" customFormat="1">
      <c r="B210" s="117"/>
      <c r="C210" s="119"/>
      <c r="D210" s="120" t="str">
        <f>IF('Notebook Database'!A408="","",'Notebook Database'!A408)</f>
        <v/>
      </c>
      <c r="E210" s="120"/>
      <c r="F210" s="120"/>
      <c r="G210" s="120"/>
    </row>
    <row r="211" spans="2:7" s="118" customFormat="1">
      <c r="B211" s="117"/>
      <c r="C211" s="119"/>
      <c r="D211" s="120" t="str">
        <f>IF('Notebook Database'!A409="","",'Notebook Database'!A409)</f>
        <v/>
      </c>
      <c r="E211" s="120"/>
      <c r="F211" s="120"/>
      <c r="G211" s="120"/>
    </row>
    <row r="212" spans="2:7" s="118" customFormat="1">
      <c r="B212" s="117"/>
      <c r="C212" s="119"/>
      <c r="D212" s="120" t="str">
        <f>IF('Notebook Database'!A410="","",'Notebook Database'!A410)</f>
        <v/>
      </c>
      <c r="E212" s="120"/>
      <c r="F212" s="120"/>
      <c r="G212" s="120"/>
    </row>
    <row r="213" spans="2:7" s="118" customFormat="1">
      <c r="B213" s="117"/>
      <c r="C213" s="119"/>
      <c r="D213" s="120" t="str">
        <f>IF('Notebook Database'!A411="","",'Notebook Database'!A411)</f>
        <v/>
      </c>
      <c r="E213" s="120"/>
      <c r="F213" s="120"/>
      <c r="G213" s="120"/>
    </row>
    <row r="214" spans="2:7" s="118" customFormat="1">
      <c r="B214" s="117"/>
      <c r="C214" s="119"/>
      <c r="D214" s="120" t="str">
        <f>IF('Notebook Database'!A412="","",'Notebook Database'!A412)</f>
        <v/>
      </c>
      <c r="E214" s="120"/>
      <c r="F214" s="120"/>
      <c r="G214" s="120"/>
    </row>
    <row r="215" spans="2:7" s="118" customFormat="1">
      <c r="B215" s="117"/>
      <c r="C215" s="119"/>
      <c r="D215" s="120" t="str">
        <f>IF('Notebook Database'!A413="","",'Notebook Database'!A413)</f>
        <v/>
      </c>
      <c r="E215" s="120"/>
      <c r="F215" s="120"/>
      <c r="G215" s="120"/>
    </row>
    <row r="216" spans="2:7" s="118" customFormat="1">
      <c r="B216" s="117"/>
      <c r="C216" s="119"/>
      <c r="D216" s="120" t="str">
        <f>IF('Notebook Database'!A414="","",'Notebook Database'!A414)</f>
        <v/>
      </c>
      <c r="E216" s="120"/>
      <c r="F216" s="120"/>
      <c r="G216" s="120"/>
    </row>
    <row r="217" spans="2:7" s="118" customFormat="1">
      <c r="B217" s="117"/>
      <c r="C217" s="119"/>
      <c r="D217" s="120" t="str">
        <f>IF('Notebook Database'!A415="","",'Notebook Database'!A415)</f>
        <v/>
      </c>
      <c r="E217" s="120"/>
      <c r="F217" s="120"/>
      <c r="G217" s="120"/>
    </row>
    <row r="218" spans="2:7" s="118" customFormat="1">
      <c r="B218" s="117"/>
      <c r="C218" s="119"/>
      <c r="D218" s="120" t="str">
        <f>IF('Notebook Database'!A416="","",'Notebook Database'!A416)</f>
        <v/>
      </c>
      <c r="E218" s="120"/>
      <c r="F218" s="120"/>
      <c r="G218" s="120"/>
    </row>
    <row r="219" spans="2:7" s="118" customFormat="1">
      <c r="B219" s="117"/>
      <c r="C219" s="119"/>
      <c r="D219" s="120" t="str">
        <f>IF('Notebook Database'!A417="","",'Notebook Database'!A417)</f>
        <v/>
      </c>
      <c r="E219" s="120"/>
      <c r="F219" s="120"/>
      <c r="G219" s="120"/>
    </row>
    <row r="220" spans="2:7" s="118" customFormat="1">
      <c r="B220" s="117"/>
      <c r="C220" s="119"/>
      <c r="D220" s="120" t="str">
        <f>IF('Notebook Database'!A418="","",'Notebook Database'!A418)</f>
        <v/>
      </c>
      <c r="E220" s="120"/>
      <c r="F220" s="120"/>
      <c r="G220" s="120"/>
    </row>
    <row r="221" spans="2:7" s="118" customFormat="1">
      <c r="B221" s="117"/>
      <c r="C221" s="119"/>
      <c r="D221" s="120" t="str">
        <f>IF('Notebook Database'!A419="","",'Notebook Database'!A419)</f>
        <v/>
      </c>
      <c r="E221" s="120"/>
      <c r="F221" s="120"/>
      <c r="G221" s="120"/>
    </row>
    <row r="222" spans="2:7" s="118" customFormat="1">
      <c r="B222" s="117"/>
      <c r="C222" s="119"/>
      <c r="D222" s="120" t="str">
        <f>IF('Notebook Database'!A420="","",'Notebook Database'!A420)</f>
        <v/>
      </c>
      <c r="E222" s="120"/>
      <c r="F222" s="120"/>
      <c r="G222" s="120"/>
    </row>
    <row r="223" spans="2:7" s="118" customFormat="1">
      <c r="B223" s="117"/>
      <c r="C223" s="119"/>
      <c r="D223" s="120" t="str">
        <f>IF('Notebook Database'!A421="","",'Notebook Database'!A421)</f>
        <v/>
      </c>
      <c r="E223" s="120"/>
      <c r="F223" s="120"/>
      <c r="G223" s="120"/>
    </row>
    <row r="224" spans="2:7" s="118" customFormat="1">
      <c r="B224" s="117"/>
      <c r="C224" s="119"/>
      <c r="D224" s="120" t="str">
        <f>IF('Notebook Database'!A422="","",'Notebook Database'!A422)</f>
        <v/>
      </c>
      <c r="E224" s="120"/>
      <c r="F224" s="120"/>
      <c r="G224" s="120"/>
    </row>
    <row r="225" spans="2:7" s="118" customFormat="1">
      <c r="B225" s="117"/>
      <c r="C225" s="119"/>
      <c r="D225" s="120" t="str">
        <f>IF('Notebook Database'!A423="","",'Notebook Database'!A423)</f>
        <v/>
      </c>
      <c r="E225" s="120"/>
      <c r="F225" s="120"/>
      <c r="G225" s="120"/>
    </row>
    <row r="226" spans="2:7" s="118" customFormat="1">
      <c r="B226" s="117"/>
      <c r="C226" s="119"/>
      <c r="D226" s="120" t="str">
        <f>IF('Notebook Database'!A424="","",'Notebook Database'!A424)</f>
        <v/>
      </c>
      <c r="E226" s="120"/>
      <c r="F226" s="120"/>
      <c r="G226" s="120"/>
    </row>
    <row r="227" spans="2:7" s="118" customFormat="1">
      <c r="B227" s="117"/>
      <c r="C227" s="119"/>
      <c r="D227" s="120" t="str">
        <f>IF('Notebook Database'!A425="","",'Notebook Database'!A425)</f>
        <v/>
      </c>
      <c r="E227" s="120"/>
      <c r="F227" s="120"/>
      <c r="G227" s="120"/>
    </row>
    <row r="228" spans="2:7" s="118" customFormat="1">
      <c r="B228" s="117"/>
      <c r="C228" s="119"/>
      <c r="D228" s="120" t="str">
        <f>IF('Notebook Database'!A426="","",'Notebook Database'!A426)</f>
        <v/>
      </c>
      <c r="E228" s="120"/>
      <c r="F228" s="120"/>
      <c r="G228" s="120"/>
    </row>
    <row r="229" spans="2:7" s="118" customFormat="1">
      <c r="B229" s="117"/>
      <c r="C229" s="119"/>
      <c r="D229" s="120" t="str">
        <f>IF('Notebook Database'!A427="","",'Notebook Database'!A427)</f>
        <v/>
      </c>
      <c r="E229" s="120"/>
      <c r="F229" s="120"/>
      <c r="G229" s="120"/>
    </row>
    <row r="230" spans="2:7" s="118" customFormat="1">
      <c r="B230" s="117"/>
      <c r="C230" s="119"/>
      <c r="D230" s="120" t="str">
        <f>IF('Notebook Database'!A428="","",'Notebook Database'!A428)</f>
        <v/>
      </c>
      <c r="E230" s="120"/>
      <c r="F230" s="120"/>
      <c r="G230" s="120"/>
    </row>
    <row r="231" spans="2:7" s="118" customFormat="1">
      <c r="B231" s="117"/>
      <c r="C231" s="119"/>
      <c r="D231" s="120" t="str">
        <f>IF('Notebook Database'!A429="","",'Notebook Database'!A429)</f>
        <v/>
      </c>
      <c r="E231" s="120"/>
      <c r="F231" s="120"/>
      <c r="G231" s="120"/>
    </row>
    <row r="232" spans="2:7" s="118" customFormat="1">
      <c r="B232" s="117"/>
      <c r="C232" s="119"/>
      <c r="D232" s="120" t="str">
        <f>IF('Notebook Database'!A430="","",'Notebook Database'!A430)</f>
        <v/>
      </c>
      <c r="E232" s="120"/>
      <c r="F232" s="120"/>
      <c r="G232" s="120"/>
    </row>
    <row r="233" spans="2:7" s="118" customFormat="1">
      <c r="B233" s="117"/>
      <c r="C233" s="119"/>
      <c r="D233" s="120" t="str">
        <f>IF('Notebook Database'!A431="","",'Notebook Database'!A431)</f>
        <v/>
      </c>
      <c r="E233" s="120"/>
      <c r="F233" s="120"/>
      <c r="G233" s="120"/>
    </row>
    <row r="234" spans="2:7" s="118" customFormat="1">
      <c r="B234" s="117"/>
      <c r="C234" s="119"/>
      <c r="D234" s="120" t="str">
        <f>IF('Notebook Database'!A432="","",'Notebook Database'!A432)</f>
        <v/>
      </c>
      <c r="E234" s="120"/>
      <c r="F234" s="120"/>
      <c r="G234" s="120"/>
    </row>
    <row r="235" spans="2:7" s="118" customFormat="1">
      <c r="B235" s="117"/>
      <c r="C235" s="119"/>
      <c r="D235" s="120" t="str">
        <f>IF('Notebook Database'!A433="","",'Notebook Database'!A433)</f>
        <v/>
      </c>
      <c r="E235" s="120"/>
      <c r="F235" s="120"/>
      <c r="G235" s="120"/>
    </row>
    <row r="236" spans="2:7" s="118" customFormat="1">
      <c r="B236" s="117"/>
      <c r="C236" s="119"/>
      <c r="D236" s="120" t="str">
        <f>IF('Notebook Database'!A434="","",'Notebook Database'!A434)</f>
        <v/>
      </c>
      <c r="E236" s="120"/>
      <c r="F236" s="120"/>
      <c r="G236" s="120"/>
    </row>
    <row r="237" spans="2:7" s="118" customFormat="1">
      <c r="B237" s="117"/>
      <c r="C237" s="119"/>
      <c r="D237" s="120" t="str">
        <f>IF('Notebook Database'!A435="","",'Notebook Database'!A435)</f>
        <v/>
      </c>
      <c r="E237" s="120"/>
      <c r="F237" s="120"/>
      <c r="G237" s="120"/>
    </row>
    <row r="238" spans="2:7" s="118" customFormat="1">
      <c r="B238" s="117"/>
      <c r="C238" s="119"/>
      <c r="D238" s="120" t="str">
        <f>IF('Notebook Database'!A436="","",'Notebook Database'!A436)</f>
        <v/>
      </c>
      <c r="E238" s="120"/>
      <c r="F238" s="120"/>
      <c r="G238" s="120"/>
    </row>
    <row r="239" spans="2:7" s="118" customFormat="1">
      <c r="B239" s="117"/>
      <c r="C239" s="119"/>
      <c r="D239" s="120" t="str">
        <f>IF('Notebook Database'!A437="","",'Notebook Database'!A437)</f>
        <v/>
      </c>
      <c r="E239" s="120"/>
      <c r="F239" s="120"/>
      <c r="G239" s="120"/>
    </row>
    <row r="240" spans="2:7" s="118" customFormat="1">
      <c r="B240" s="117"/>
      <c r="C240" s="119"/>
      <c r="D240" s="120" t="str">
        <f>IF('Notebook Database'!A438="","",'Notebook Database'!A438)</f>
        <v/>
      </c>
      <c r="E240" s="120"/>
      <c r="F240" s="120"/>
      <c r="G240" s="120"/>
    </row>
    <row r="241" spans="2:7" s="118" customFormat="1">
      <c r="B241" s="117"/>
      <c r="C241" s="119"/>
      <c r="D241" s="120" t="str">
        <f>IF('Notebook Database'!A439="","",'Notebook Database'!A439)</f>
        <v/>
      </c>
      <c r="E241" s="120"/>
      <c r="F241" s="120"/>
      <c r="G241" s="120"/>
    </row>
    <row r="242" spans="2:7" s="118" customFormat="1">
      <c r="B242" s="117"/>
      <c r="C242" s="119"/>
      <c r="D242" s="120" t="str">
        <f>IF('Notebook Database'!A440="","",'Notebook Database'!A440)</f>
        <v/>
      </c>
      <c r="E242" s="120"/>
      <c r="F242" s="120"/>
      <c r="G242" s="120"/>
    </row>
    <row r="243" spans="2:7" s="118" customFormat="1">
      <c r="B243" s="117"/>
      <c r="C243" s="119"/>
      <c r="D243" s="120" t="str">
        <f>IF('Notebook Database'!A441="","",'Notebook Database'!A441)</f>
        <v/>
      </c>
      <c r="E243" s="120"/>
      <c r="F243" s="120"/>
      <c r="G243" s="120"/>
    </row>
    <row r="244" spans="2:7" s="118" customFormat="1">
      <c r="B244" s="117"/>
      <c r="C244" s="119"/>
      <c r="D244" s="120" t="str">
        <f>IF('Notebook Database'!A442="","",'Notebook Database'!A442)</f>
        <v/>
      </c>
      <c r="E244" s="120"/>
      <c r="F244" s="120"/>
      <c r="G244" s="120"/>
    </row>
    <row r="245" spans="2:7" s="118" customFormat="1">
      <c r="B245" s="117"/>
      <c r="C245" s="119"/>
      <c r="D245" s="120" t="str">
        <f>IF('Notebook Database'!A443="","",'Notebook Database'!A443)</f>
        <v/>
      </c>
      <c r="E245" s="120"/>
      <c r="F245" s="120"/>
      <c r="G245" s="120"/>
    </row>
    <row r="246" spans="2:7" s="118" customFormat="1">
      <c r="B246" s="117"/>
      <c r="C246" s="119"/>
      <c r="D246" s="120" t="str">
        <f>IF('Notebook Database'!A444="","",'Notebook Database'!A444)</f>
        <v/>
      </c>
      <c r="E246" s="120"/>
      <c r="F246" s="120"/>
      <c r="G246" s="120"/>
    </row>
    <row r="247" spans="2:7" s="118" customFormat="1">
      <c r="B247" s="117"/>
      <c r="C247" s="119"/>
      <c r="D247" s="120" t="str">
        <f>IF('Notebook Database'!A445="","",'Notebook Database'!A445)</f>
        <v/>
      </c>
      <c r="E247" s="120"/>
      <c r="F247" s="120"/>
      <c r="G247" s="120"/>
    </row>
    <row r="248" spans="2:7" s="118" customFormat="1">
      <c r="B248" s="117"/>
      <c r="C248" s="119"/>
      <c r="D248" s="120" t="str">
        <f>IF('Notebook Database'!A446="","",'Notebook Database'!A446)</f>
        <v/>
      </c>
      <c r="E248" s="120"/>
      <c r="F248" s="120"/>
      <c r="G248" s="120"/>
    </row>
    <row r="249" spans="2:7" s="118" customFormat="1">
      <c r="B249" s="117"/>
      <c r="C249" s="119"/>
      <c r="D249" s="120" t="str">
        <f>IF('Notebook Database'!A447="","",'Notebook Database'!A447)</f>
        <v/>
      </c>
      <c r="E249" s="120"/>
      <c r="F249" s="120"/>
      <c r="G249" s="120"/>
    </row>
    <row r="250" spans="2:7" s="118" customFormat="1">
      <c r="B250" s="117"/>
      <c r="C250" s="119"/>
      <c r="D250" s="120" t="str">
        <f>IF('Notebook Database'!A448="","",'Notebook Database'!A448)</f>
        <v/>
      </c>
      <c r="E250" s="120"/>
      <c r="F250" s="120"/>
      <c r="G250" s="120"/>
    </row>
    <row r="251" spans="2:7" s="118" customFormat="1">
      <c r="B251" s="117"/>
      <c r="C251" s="119"/>
      <c r="D251" s="120" t="str">
        <f>IF('Notebook Database'!A449="","",'Notebook Database'!A449)</f>
        <v/>
      </c>
      <c r="E251" s="120"/>
      <c r="F251" s="120"/>
      <c r="G251" s="120"/>
    </row>
    <row r="252" spans="2:7" s="118" customFormat="1">
      <c r="B252" s="117"/>
      <c r="C252" s="119"/>
      <c r="D252" s="120" t="str">
        <f>IF('Notebook Database'!A450="","",'Notebook Database'!A450)</f>
        <v/>
      </c>
      <c r="E252" s="120"/>
      <c r="F252" s="120"/>
      <c r="G252" s="120"/>
    </row>
    <row r="253" spans="2:7" s="118" customFormat="1">
      <c r="B253" s="117"/>
      <c r="C253" s="119"/>
      <c r="D253" s="120" t="str">
        <f>IF('Notebook Database'!A451="","",'Notebook Database'!A451)</f>
        <v/>
      </c>
      <c r="E253" s="120"/>
      <c r="F253" s="120"/>
      <c r="G253" s="120"/>
    </row>
    <row r="254" spans="2:7" s="118" customFormat="1">
      <c r="B254" s="117"/>
      <c r="C254" s="119"/>
      <c r="D254" s="120" t="str">
        <f>IF('Notebook Database'!A452="","",'Notebook Database'!A452)</f>
        <v/>
      </c>
      <c r="E254" s="120"/>
      <c r="F254" s="120"/>
      <c r="G254" s="120"/>
    </row>
    <row r="255" spans="2:7" s="118" customFormat="1">
      <c r="B255" s="117"/>
      <c r="C255" s="119"/>
      <c r="D255" s="120" t="str">
        <f>IF('Notebook Database'!A453="","",'Notebook Database'!A453)</f>
        <v/>
      </c>
      <c r="E255" s="120"/>
      <c r="F255" s="120"/>
      <c r="G255" s="120"/>
    </row>
    <row r="256" spans="2:7" s="118" customFormat="1">
      <c r="B256" s="117"/>
      <c r="C256" s="119"/>
      <c r="D256" s="120" t="str">
        <f>IF('Notebook Database'!A454="","",'Notebook Database'!A454)</f>
        <v/>
      </c>
      <c r="E256" s="120"/>
      <c r="F256" s="120"/>
      <c r="G256" s="120"/>
    </row>
    <row r="257" spans="2:7" s="118" customFormat="1">
      <c r="B257" s="117"/>
      <c r="C257" s="119"/>
      <c r="D257" s="120" t="str">
        <f>IF('Notebook Database'!A455="","",'Notebook Database'!A455)</f>
        <v/>
      </c>
      <c r="E257" s="120"/>
      <c r="F257" s="120"/>
      <c r="G257" s="120"/>
    </row>
    <row r="258" spans="2:7" s="118" customFormat="1">
      <c r="B258" s="117"/>
      <c r="C258" s="119"/>
      <c r="D258" s="120" t="str">
        <f>IF('Notebook Database'!A456="","",'Notebook Database'!A456)</f>
        <v/>
      </c>
      <c r="E258" s="120"/>
      <c r="F258" s="120"/>
      <c r="G258" s="120"/>
    </row>
    <row r="259" spans="2:7" s="118" customFormat="1">
      <c r="B259" s="117"/>
      <c r="C259" s="119"/>
      <c r="D259" s="120" t="str">
        <f>IF('Notebook Database'!A457="","",'Notebook Database'!A457)</f>
        <v/>
      </c>
      <c r="E259" s="120"/>
      <c r="F259" s="120"/>
      <c r="G259" s="120"/>
    </row>
    <row r="260" spans="2:7" s="118" customFormat="1">
      <c r="B260" s="117"/>
      <c r="C260" s="119"/>
      <c r="D260" s="120" t="str">
        <f>IF('Notebook Database'!A458="","",'Notebook Database'!A458)</f>
        <v/>
      </c>
      <c r="E260" s="120"/>
      <c r="F260" s="120"/>
      <c r="G260" s="120"/>
    </row>
    <row r="261" spans="2:7" s="118" customFormat="1">
      <c r="B261" s="117"/>
      <c r="C261" s="119"/>
      <c r="D261" s="120" t="str">
        <f>IF('Notebook Database'!A459="","",'Notebook Database'!A459)</f>
        <v/>
      </c>
      <c r="E261" s="120"/>
      <c r="F261" s="120"/>
      <c r="G261" s="120"/>
    </row>
    <row r="262" spans="2:7" s="118" customFormat="1">
      <c r="B262" s="117"/>
      <c r="C262" s="119"/>
      <c r="D262" s="120" t="str">
        <f>IF('Notebook Database'!A460="","",'Notebook Database'!A460)</f>
        <v/>
      </c>
      <c r="E262" s="120"/>
      <c r="F262" s="120"/>
      <c r="G262" s="120"/>
    </row>
    <row r="263" spans="2:7" s="118" customFormat="1">
      <c r="B263" s="117"/>
      <c r="C263" s="119"/>
      <c r="D263" s="120" t="str">
        <f>IF('Notebook Database'!A461="","",'Notebook Database'!A461)</f>
        <v/>
      </c>
      <c r="E263" s="120"/>
      <c r="F263" s="120"/>
      <c r="G263" s="120"/>
    </row>
    <row r="264" spans="2:7" s="118" customFormat="1">
      <c r="B264" s="117"/>
      <c r="C264" s="119"/>
      <c r="D264" s="120" t="str">
        <f>IF('Notebook Database'!A462="","",'Notebook Database'!A462)</f>
        <v/>
      </c>
      <c r="E264" s="120"/>
      <c r="F264" s="120"/>
      <c r="G264" s="120"/>
    </row>
    <row r="265" spans="2:7" s="118" customFormat="1">
      <c r="B265" s="117"/>
      <c r="C265" s="119"/>
      <c r="D265" s="120" t="str">
        <f>IF('Notebook Database'!A463="","",'Notebook Database'!A463)</f>
        <v/>
      </c>
      <c r="E265" s="120"/>
      <c r="F265" s="120"/>
      <c r="G265" s="120"/>
    </row>
    <row r="266" spans="2:7" s="118" customFormat="1">
      <c r="B266" s="117"/>
      <c r="C266" s="119"/>
      <c r="D266" s="120" t="str">
        <f>IF('Notebook Database'!A464="","",'Notebook Database'!A464)</f>
        <v/>
      </c>
      <c r="E266" s="120"/>
      <c r="F266" s="120"/>
      <c r="G266" s="120"/>
    </row>
    <row r="267" spans="2:7" s="118" customFormat="1">
      <c r="B267" s="117"/>
      <c r="C267" s="119"/>
      <c r="D267" s="120" t="str">
        <f>IF('Notebook Database'!A465="","",'Notebook Database'!A465)</f>
        <v/>
      </c>
      <c r="E267" s="120"/>
      <c r="F267" s="120"/>
      <c r="G267" s="120"/>
    </row>
    <row r="268" spans="2:7" s="118" customFormat="1">
      <c r="B268" s="117"/>
      <c r="C268" s="119"/>
      <c r="D268" s="120" t="str">
        <f>IF('Notebook Database'!A466="","",'Notebook Database'!A466)</f>
        <v/>
      </c>
      <c r="E268" s="120"/>
      <c r="F268" s="120"/>
      <c r="G268" s="120"/>
    </row>
    <row r="269" spans="2:7" s="118" customFormat="1">
      <c r="B269" s="117"/>
      <c r="C269" s="119"/>
      <c r="D269" s="120" t="str">
        <f>IF('Notebook Database'!A467="","",'Notebook Database'!A467)</f>
        <v/>
      </c>
      <c r="E269" s="120"/>
      <c r="F269" s="120"/>
      <c r="G269" s="120"/>
    </row>
    <row r="270" spans="2:7" s="118" customFormat="1">
      <c r="B270" s="117"/>
      <c r="C270" s="119"/>
      <c r="D270" s="120" t="str">
        <f>IF('Notebook Database'!A468="","",'Notebook Database'!A468)</f>
        <v/>
      </c>
      <c r="E270" s="120"/>
      <c r="F270" s="120"/>
      <c r="G270" s="120"/>
    </row>
    <row r="271" spans="2:7" s="118" customFormat="1">
      <c r="B271" s="117"/>
      <c r="C271" s="119"/>
      <c r="D271" s="120" t="str">
        <f>IF('Notebook Database'!A469="","",'Notebook Database'!A469)</f>
        <v/>
      </c>
      <c r="E271" s="120"/>
      <c r="F271" s="120"/>
      <c r="G271" s="120"/>
    </row>
    <row r="272" spans="2:7" s="118" customFormat="1">
      <c r="B272" s="117"/>
      <c r="C272" s="119"/>
      <c r="D272" s="120" t="str">
        <f>IF('Notebook Database'!A470="","",'Notebook Database'!A470)</f>
        <v/>
      </c>
      <c r="E272" s="120"/>
      <c r="F272" s="120"/>
      <c r="G272" s="120"/>
    </row>
    <row r="273" spans="2:7" s="118" customFormat="1">
      <c r="B273" s="117"/>
      <c r="C273" s="119"/>
      <c r="D273" s="120" t="str">
        <f>IF('Notebook Database'!A471="","",'Notebook Database'!A471)</f>
        <v/>
      </c>
      <c r="E273" s="120"/>
      <c r="F273" s="120"/>
      <c r="G273" s="120"/>
    </row>
    <row r="274" spans="2:7" s="118" customFormat="1">
      <c r="B274" s="117"/>
      <c r="C274" s="119"/>
      <c r="D274" s="120" t="str">
        <f>IF('Notebook Database'!A472="","",'Notebook Database'!A472)</f>
        <v/>
      </c>
      <c r="E274" s="120"/>
      <c r="F274" s="120"/>
      <c r="G274" s="120"/>
    </row>
    <row r="275" spans="2:7" s="118" customFormat="1">
      <c r="B275" s="117"/>
      <c r="C275" s="119"/>
      <c r="D275" s="120" t="str">
        <f>IF('Notebook Database'!A473="","",'Notebook Database'!A473)</f>
        <v/>
      </c>
      <c r="E275" s="120"/>
      <c r="F275" s="120"/>
      <c r="G275" s="120"/>
    </row>
    <row r="276" spans="2:7" s="118" customFormat="1">
      <c r="B276" s="117"/>
      <c r="C276" s="119"/>
      <c r="D276" s="120" t="str">
        <f>IF('Notebook Database'!A474="","",'Notebook Database'!A474)</f>
        <v/>
      </c>
      <c r="E276" s="120"/>
      <c r="F276" s="120"/>
      <c r="G276" s="120"/>
    </row>
    <row r="277" spans="2:7" s="118" customFormat="1">
      <c r="B277" s="117"/>
      <c r="C277" s="119"/>
      <c r="D277" s="120" t="str">
        <f>IF('Notebook Database'!A475="","",'Notebook Database'!A475)</f>
        <v/>
      </c>
      <c r="E277" s="120"/>
      <c r="F277" s="120"/>
      <c r="G277" s="120"/>
    </row>
    <row r="278" spans="2:7" s="118" customFormat="1">
      <c r="B278" s="117"/>
      <c r="C278" s="119"/>
      <c r="D278" s="120" t="str">
        <f>IF('Notebook Database'!A476="","",'Notebook Database'!A476)</f>
        <v/>
      </c>
      <c r="E278" s="120"/>
      <c r="F278" s="120"/>
      <c r="G278" s="120"/>
    </row>
    <row r="279" spans="2:7" s="118" customFormat="1">
      <c r="B279" s="117"/>
      <c r="C279" s="119"/>
      <c r="D279" s="120" t="str">
        <f>IF('Notebook Database'!A477="","",'Notebook Database'!A477)</f>
        <v/>
      </c>
      <c r="E279" s="120"/>
      <c r="F279" s="120"/>
      <c r="G279" s="120"/>
    </row>
    <row r="280" spans="2:7" s="118" customFormat="1">
      <c r="B280" s="117"/>
      <c r="C280" s="119"/>
      <c r="D280" s="120" t="str">
        <f>IF('Notebook Database'!A478="","",'Notebook Database'!A478)</f>
        <v/>
      </c>
      <c r="E280" s="120"/>
      <c r="F280" s="120"/>
      <c r="G280" s="120"/>
    </row>
    <row r="281" spans="2:7" s="118" customFormat="1">
      <c r="B281" s="117"/>
      <c r="C281" s="119"/>
      <c r="D281" s="120" t="str">
        <f>IF('Notebook Database'!A479="","",'Notebook Database'!A479)</f>
        <v/>
      </c>
      <c r="E281" s="120"/>
      <c r="F281" s="120"/>
      <c r="G281" s="120"/>
    </row>
    <row r="282" spans="2:7" s="118" customFormat="1">
      <c r="B282" s="117"/>
      <c r="C282" s="119"/>
      <c r="D282" s="120" t="str">
        <f>IF('Notebook Database'!A480="","",'Notebook Database'!A480)</f>
        <v/>
      </c>
      <c r="E282" s="120"/>
      <c r="F282" s="120"/>
      <c r="G282" s="120"/>
    </row>
    <row r="283" spans="2:7" s="118" customFormat="1">
      <c r="B283" s="117"/>
      <c r="C283" s="119"/>
      <c r="D283" s="120" t="str">
        <f>IF('Notebook Database'!A481="","",'Notebook Database'!A481)</f>
        <v/>
      </c>
      <c r="E283" s="120"/>
      <c r="F283" s="120"/>
      <c r="G283" s="120"/>
    </row>
    <row r="284" spans="2:7" s="118" customFormat="1">
      <c r="B284" s="117"/>
      <c r="C284" s="119"/>
      <c r="D284" s="120" t="str">
        <f>IF('Notebook Database'!A482="","",'Notebook Database'!A482)</f>
        <v/>
      </c>
      <c r="E284" s="120"/>
      <c r="F284" s="120"/>
      <c r="G284" s="120"/>
    </row>
    <row r="285" spans="2:7" s="118" customFormat="1">
      <c r="B285" s="117"/>
      <c r="C285" s="119"/>
      <c r="D285" s="120" t="str">
        <f>IF('Notebook Database'!A483="","",'Notebook Database'!A483)</f>
        <v/>
      </c>
      <c r="E285" s="120"/>
      <c r="F285" s="120"/>
      <c r="G285" s="120"/>
    </row>
    <row r="286" spans="2:7" s="118" customFormat="1">
      <c r="B286" s="117"/>
      <c r="C286" s="119"/>
      <c r="D286" s="120" t="str">
        <f>IF('Notebook Database'!A484="","",'Notebook Database'!A484)</f>
        <v/>
      </c>
      <c r="E286" s="120"/>
      <c r="F286" s="120"/>
      <c r="G286" s="120"/>
    </row>
    <row r="287" spans="2:7" s="118" customFormat="1">
      <c r="B287" s="117"/>
      <c r="C287" s="119"/>
      <c r="D287" s="120" t="str">
        <f>IF('Notebook Database'!A485="","",'Notebook Database'!A485)</f>
        <v/>
      </c>
      <c r="E287" s="120"/>
      <c r="F287" s="120"/>
      <c r="G287" s="120"/>
    </row>
    <row r="288" spans="2:7" s="118" customFormat="1">
      <c r="B288" s="117"/>
      <c r="C288" s="119"/>
      <c r="D288" s="120" t="str">
        <f>IF('Notebook Database'!A486="","",'Notebook Database'!A486)</f>
        <v/>
      </c>
      <c r="E288" s="120"/>
      <c r="F288" s="120"/>
      <c r="G288" s="120"/>
    </row>
    <row r="289" spans="2:7" s="118" customFormat="1">
      <c r="B289" s="117"/>
      <c r="C289" s="119"/>
      <c r="D289" s="120" t="str">
        <f>IF('Notebook Database'!A487="","",'Notebook Database'!A487)</f>
        <v/>
      </c>
      <c r="E289" s="120"/>
      <c r="F289" s="120"/>
      <c r="G289" s="120"/>
    </row>
    <row r="290" spans="2:7" s="118" customFormat="1">
      <c r="B290" s="117"/>
      <c r="C290" s="119"/>
      <c r="D290" s="120" t="str">
        <f>IF('Notebook Database'!A488="","",'Notebook Database'!A488)</f>
        <v/>
      </c>
      <c r="E290" s="120"/>
      <c r="F290" s="120"/>
      <c r="G290" s="120"/>
    </row>
    <row r="291" spans="2:7" s="118" customFormat="1">
      <c r="B291" s="117"/>
      <c r="C291" s="119"/>
      <c r="D291" s="120" t="str">
        <f>IF('Notebook Database'!A489="","",'Notebook Database'!A489)</f>
        <v/>
      </c>
      <c r="E291" s="120"/>
      <c r="F291" s="120"/>
      <c r="G291" s="120"/>
    </row>
    <row r="292" spans="2:7" s="118" customFormat="1">
      <c r="B292" s="117"/>
      <c r="C292" s="119"/>
      <c r="D292" s="120" t="str">
        <f>IF('Notebook Database'!A490="","",'Notebook Database'!A490)</f>
        <v/>
      </c>
      <c r="E292" s="120"/>
      <c r="F292" s="120"/>
      <c r="G292" s="120"/>
    </row>
    <row r="293" spans="2:7" s="118" customFormat="1">
      <c r="B293" s="117"/>
      <c r="C293" s="119"/>
      <c r="D293" s="120" t="str">
        <f>IF('Notebook Database'!A491="","",'Notebook Database'!A491)</f>
        <v/>
      </c>
      <c r="E293" s="120"/>
      <c r="F293" s="120"/>
      <c r="G293" s="120"/>
    </row>
    <row r="294" spans="2:7" s="118" customFormat="1">
      <c r="B294" s="117"/>
      <c r="C294" s="119"/>
      <c r="D294" s="120" t="str">
        <f>IF('Notebook Database'!A492="","",'Notebook Database'!A492)</f>
        <v/>
      </c>
      <c r="E294" s="120"/>
      <c r="F294" s="120"/>
      <c r="G294" s="120"/>
    </row>
    <row r="295" spans="2:7" s="118" customFormat="1">
      <c r="B295" s="117"/>
      <c r="C295" s="119"/>
      <c r="D295" s="120" t="str">
        <f>IF('Notebook Database'!A493="","",'Notebook Database'!A493)</f>
        <v/>
      </c>
      <c r="E295" s="120"/>
      <c r="F295" s="120"/>
      <c r="G295" s="120"/>
    </row>
    <row r="296" spans="2:7" s="118" customFormat="1">
      <c r="B296" s="117"/>
      <c r="C296" s="119"/>
      <c r="D296" s="120" t="str">
        <f>IF('Notebook Database'!A494="","",'Notebook Database'!A494)</f>
        <v/>
      </c>
      <c r="E296" s="120"/>
      <c r="F296" s="120"/>
      <c r="G296" s="120"/>
    </row>
    <row r="297" spans="2:7" s="118" customFormat="1">
      <c r="B297" s="117"/>
      <c r="C297" s="119"/>
      <c r="D297" s="120" t="str">
        <f>IF('Notebook Database'!A495="","",'Notebook Database'!A495)</f>
        <v/>
      </c>
      <c r="E297" s="120"/>
      <c r="F297" s="120"/>
      <c r="G297" s="120"/>
    </row>
    <row r="298" spans="2:7" s="118" customFormat="1">
      <c r="B298" s="117"/>
      <c r="C298" s="119"/>
      <c r="D298" s="120" t="str">
        <f>IF('Notebook Database'!A496="","",'Notebook Database'!A496)</f>
        <v/>
      </c>
      <c r="E298" s="120"/>
      <c r="F298" s="120"/>
      <c r="G298" s="120"/>
    </row>
    <row r="299" spans="2:7" s="118" customFormat="1">
      <c r="B299" s="117"/>
      <c r="C299" s="119"/>
      <c r="D299" s="120" t="str">
        <f>IF('Notebook Database'!A497="","",'Notebook Database'!A497)</f>
        <v/>
      </c>
      <c r="E299" s="120"/>
      <c r="F299" s="120"/>
      <c r="G299" s="120"/>
    </row>
    <row r="300" spans="2:7" s="118" customFormat="1">
      <c r="B300" s="117"/>
      <c r="C300" s="119"/>
      <c r="D300" s="120" t="str">
        <f>IF('Notebook Database'!A498="","",'Notebook Database'!A498)</f>
        <v/>
      </c>
      <c r="E300" s="120"/>
      <c r="F300" s="120"/>
      <c r="G300" s="120"/>
    </row>
    <row r="301" spans="2:7" s="118" customFormat="1">
      <c r="B301" s="117"/>
      <c r="C301" s="119"/>
      <c r="D301" s="120" t="str">
        <f>IF('Notebook Database'!A499="","",'Notebook Database'!A499)</f>
        <v/>
      </c>
      <c r="E301" s="120"/>
      <c r="F301" s="120"/>
      <c r="G301" s="120"/>
    </row>
    <row r="302" spans="2:7" s="118" customFormat="1">
      <c r="B302" s="117"/>
      <c r="C302" s="119"/>
      <c r="D302" s="120" t="str">
        <f>IF('Notebook Database'!A500="","",'Notebook Database'!A500)</f>
        <v/>
      </c>
      <c r="E302" s="120"/>
      <c r="F302" s="120"/>
      <c r="G302" s="120"/>
    </row>
    <row r="303" spans="2:7" s="118" customFormat="1">
      <c r="B303" s="117"/>
      <c r="C303" s="119"/>
      <c r="D303" s="120" t="str">
        <f>IF('Notebook Database'!A501="","",'Notebook Database'!A501)</f>
        <v/>
      </c>
      <c r="E303" s="120"/>
      <c r="F303" s="120"/>
      <c r="G303" s="120"/>
    </row>
    <row r="304" spans="2:7" s="118" customFormat="1">
      <c r="B304" s="117"/>
      <c r="C304" s="119"/>
      <c r="D304" s="120" t="str">
        <f>IF('Notebook Database'!A502="","",'Notebook Database'!A502)</f>
        <v/>
      </c>
      <c r="E304" s="120"/>
      <c r="F304" s="120"/>
      <c r="G304" s="120"/>
    </row>
    <row r="305" spans="2:7" s="118" customFormat="1">
      <c r="B305" s="117"/>
      <c r="C305" s="119"/>
      <c r="D305" s="120" t="str">
        <f>IF('Notebook Database'!A503="","",'Notebook Database'!A503)</f>
        <v/>
      </c>
      <c r="E305" s="120"/>
      <c r="F305" s="120"/>
      <c r="G305" s="120"/>
    </row>
    <row r="306" spans="2:7" s="118" customFormat="1">
      <c r="B306" s="117"/>
      <c r="C306" s="119"/>
      <c r="D306" s="120" t="str">
        <f>IF('Notebook Database'!A504="","",'Notebook Database'!A504)</f>
        <v/>
      </c>
      <c r="E306" s="120"/>
      <c r="F306" s="120"/>
      <c r="G306" s="120"/>
    </row>
    <row r="307" spans="2:7" s="118" customFormat="1">
      <c r="B307" s="117"/>
      <c r="C307" s="119"/>
      <c r="D307" s="120" t="str">
        <f>IF('Notebook Database'!A505="","",'Notebook Database'!A505)</f>
        <v/>
      </c>
      <c r="E307" s="120"/>
      <c r="F307" s="120"/>
      <c r="G307" s="120"/>
    </row>
    <row r="308" spans="2:7" s="118" customFormat="1">
      <c r="B308" s="117"/>
      <c r="C308" s="119"/>
      <c r="D308" s="120" t="str">
        <f>IF('Notebook Database'!A506="","",'Notebook Database'!A506)</f>
        <v/>
      </c>
      <c r="E308" s="120"/>
      <c r="F308" s="120"/>
      <c r="G308" s="120"/>
    </row>
    <row r="309" spans="2:7" s="118" customFormat="1">
      <c r="B309" s="117"/>
      <c r="C309" s="119"/>
      <c r="D309" s="120" t="str">
        <f>IF('Notebook Database'!A507="","",'Notebook Database'!A507)</f>
        <v/>
      </c>
      <c r="E309" s="120"/>
      <c r="F309" s="120"/>
      <c r="G309" s="120"/>
    </row>
    <row r="310" spans="2:7" s="118" customFormat="1">
      <c r="B310" s="117"/>
      <c r="C310" s="119"/>
      <c r="D310" s="120" t="str">
        <f>IF('Notebook Database'!A508="","",'Notebook Database'!A508)</f>
        <v/>
      </c>
      <c r="E310" s="120"/>
      <c r="F310" s="120"/>
      <c r="G310" s="120"/>
    </row>
    <row r="311" spans="2:7" s="118" customFormat="1">
      <c r="B311" s="117"/>
      <c r="C311" s="119"/>
      <c r="D311" s="120" t="str">
        <f>IF('Notebook Database'!A509="","",'Notebook Database'!A509)</f>
        <v/>
      </c>
      <c r="E311" s="120"/>
      <c r="F311" s="120"/>
      <c r="G311" s="120"/>
    </row>
    <row r="312" spans="2:7" s="118" customFormat="1">
      <c r="B312" s="117"/>
      <c r="C312" s="119"/>
      <c r="D312" s="120" t="str">
        <f>IF('Notebook Database'!A510="","",'Notebook Database'!A510)</f>
        <v/>
      </c>
      <c r="E312" s="120"/>
      <c r="F312" s="120"/>
      <c r="G312" s="120"/>
    </row>
    <row r="313" spans="2:7" s="118" customFormat="1">
      <c r="B313" s="117"/>
      <c r="C313" s="119"/>
      <c r="D313" s="120" t="str">
        <f>IF('Notebook Database'!A511="","",'Notebook Database'!A511)</f>
        <v/>
      </c>
      <c r="E313" s="120"/>
      <c r="F313" s="120"/>
      <c r="G313" s="120"/>
    </row>
    <row r="314" spans="2:7" s="118" customFormat="1">
      <c r="B314" s="117"/>
      <c r="C314" s="119"/>
      <c r="D314" s="120" t="str">
        <f>IF('Notebook Database'!A512="","",'Notebook Database'!A512)</f>
        <v/>
      </c>
      <c r="E314" s="120"/>
      <c r="F314" s="120"/>
      <c r="G314" s="120"/>
    </row>
    <row r="315" spans="2:7" s="118" customFormat="1">
      <c r="B315" s="117"/>
      <c r="C315" s="119"/>
      <c r="D315" s="120" t="str">
        <f>IF('Notebook Database'!A513="","",'Notebook Database'!A513)</f>
        <v/>
      </c>
      <c r="E315" s="120"/>
      <c r="F315" s="120"/>
      <c r="G315" s="120"/>
    </row>
    <row r="316" spans="2:7" s="118" customFormat="1">
      <c r="B316" s="117"/>
      <c r="C316" s="119"/>
      <c r="D316" s="120" t="str">
        <f>IF('Notebook Database'!A514="","",'Notebook Database'!A514)</f>
        <v/>
      </c>
      <c r="E316" s="120"/>
      <c r="F316" s="120"/>
      <c r="G316" s="120"/>
    </row>
    <row r="317" spans="2:7" s="118" customFormat="1">
      <c r="B317" s="117"/>
      <c r="C317" s="119"/>
      <c r="D317" s="120" t="str">
        <f>IF('Notebook Database'!A515="","",'Notebook Database'!A515)</f>
        <v/>
      </c>
      <c r="E317" s="120"/>
      <c r="F317" s="120"/>
      <c r="G317" s="120"/>
    </row>
    <row r="318" spans="2:7" s="118" customFormat="1">
      <c r="B318" s="117"/>
      <c r="C318" s="119"/>
      <c r="D318" s="120" t="str">
        <f>IF('Notebook Database'!A516="","",'Notebook Database'!A516)</f>
        <v/>
      </c>
      <c r="E318" s="120"/>
      <c r="F318" s="120"/>
      <c r="G318" s="120"/>
    </row>
    <row r="319" spans="2:7" s="118" customFormat="1">
      <c r="B319" s="117"/>
      <c r="C319" s="119"/>
      <c r="D319" s="120" t="str">
        <f>IF('Notebook Database'!A517="","",'Notebook Database'!A517)</f>
        <v/>
      </c>
      <c r="E319" s="120"/>
      <c r="F319" s="120"/>
      <c r="G319" s="120"/>
    </row>
    <row r="320" spans="2:7" s="118" customFormat="1">
      <c r="B320" s="117"/>
      <c r="C320" s="119"/>
      <c r="D320" s="120" t="str">
        <f>IF('Notebook Database'!A518="","",'Notebook Database'!A518)</f>
        <v/>
      </c>
      <c r="E320" s="120"/>
      <c r="F320" s="120"/>
      <c r="G320" s="120"/>
    </row>
    <row r="321" spans="2:7" s="118" customFormat="1">
      <c r="B321" s="117"/>
      <c r="C321" s="119"/>
      <c r="D321" s="120" t="str">
        <f>IF('Notebook Database'!A519="","",'Notebook Database'!A519)</f>
        <v/>
      </c>
      <c r="E321" s="120"/>
      <c r="F321" s="120"/>
      <c r="G321" s="120"/>
    </row>
    <row r="322" spans="2:7" s="118" customFormat="1">
      <c r="B322" s="117"/>
      <c r="C322" s="119"/>
      <c r="D322" s="120" t="str">
        <f>IF('Notebook Database'!A520="","",'Notebook Database'!A520)</f>
        <v/>
      </c>
      <c r="E322" s="120"/>
      <c r="F322" s="120"/>
      <c r="G322" s="120"/>
    </row>
    <row r="323" spans="2:7" s="118" customFormat="1">
      <c r="B323" s="117"/>
      <c r="C323" s="119"/>
      <c r="D323" s="120" t="str">
        <f>IF('Notebook Database'!A521="","",'Notebook Database'!A521)</f>
        <v/>
      </c>
      <c r="E323" s="120"/>
      <c r="F323" s="120"/>
      <c r="G323" s="120"/>
    </row>
    <row r="324" spans="2:7" s="118" customFormat="1">
      <c r="B324" s="117"/>
      <c r="C324" s="119"/>
      <c r="D324" s="120" t="str">
        <f>IF('Notebook Database'!A522="","",'Notebook Database'!A522)</f>
        <v/>
      </c>
      <c r="E324" s="120"/>
      <c r="F324" s="120"/>
      <c r="G324" s="120"/>
    </row>
    <row r="325" spans="2:7" s="118" customFormat="1">
      <c r="B325" s="117"/>
      <c r="C325" s="119"/>
      <c r="D325" s="120" t="str">
        <f>IF('Notebook Database'!A523="","",'Notebook Database'!A523)</f>
        <v/>
      </c>
      <c r="E325" s="120"/>
      <c r="F325" s="120"/>
      <c r="G325" s="120"/>
    </row>
    <row r="326" spans="2:7" s="118" customFormat="1">
      <c r="B326" s="117"/>
      <c r="C326" s="119"/>
      <c r="D326" s="120" t="str">
        <f>IF('Notebook Database'!A524="","",'Notebook Database'!A524)</f>
        <v/>
      </c>
      <c r="E326" s="120"/>
      <c r="F326" s="120"/>
      <c r="G326" s="120"/>
    </row>
    <row r="327" spans="2:7" s="118" customFormat="1">
      <c r="B327" s="117"/>
      <c r="C327" s="119"/>
      <c r="D327" s="120" t="str">
        <f>IF('Notebook Database'!A525="","",'Notebook Database'!A525)</f>
        <v/>
      </c>
      <c r="E327" s="120"/>
      <c r="F327" s="120"/>
      <c r="G327" s="120"/>
    </row>
    <row r="328" spans="2:7" s="118" customFormat="1">
      <c r="B328" s="117"/>
      <c r="C328" s="119"/>
      <c r="D328" s="120" t="str">
        <f>IF('Notebook Database'!A526="","",'Notebook Database'!A526)</f>
        <v/>
      </c>
      <c r="E328" s="120"/>
      <c r="F328" s="120"/>
      <c r="G328" s="120"/>
    </row>
    <row r="329" spans="2:7" s="118" customFormat="1">
      <c r="B329" s="117"/>
      <c r="C329" s="119"/>
      <c r="D329" s="120" t="str">
        <f>IF('Notebook Database'!A527="","",'Notebook Database'!A527)</f>
        <v/>
      </c>
      <c r="E329" s="120"/>
      <c r="F329" s="120"/>
      <c r="G329" s="120"/>
    </row>
    <row r="330" spans="2:7" s="118" customFormat="1">
      <c r="B330" s="117"/>
      <c r="C330" s="119"/>
      <c r="D330" s="120" t="str">
        <f>IF('Notebook Database'!A528="","",'Notebook Database'!A528)</f>
        <v/>
      </c>
      <c r="E330" s="120"/>
      <c r="F330" s="120"/>
      <c r="G330" s="120"/>
    </row>
    <row r="331" spans="2:7" s="118" customFormat="1">
      <c r="B331" s="117"/>
      <c r="C331" s="119"/>
      <c r="D331" s="120" t="str">
        <f>IF('Notebook Database'!A529="","",'Notebook Database'!A529)</f>
        <v/>
      </c>
      <c r="E331" s="120"/>
      <c r="F331" s="120"/>
      <c r="G331" s="120"/>
    </row>
    <row r="332" spans="2:7" s="118" customFormat="1">
      <c r="B332" s="117"/>
      <c r="C332" s="119"/>
      <c r="D332" s="120" t="str">
        <f>IF('Notebook Database'!A530="","",'Notebook Database'!A530)</f>
        <v/>
      </c>
      <c r="E332" s="120"/>
      <c r="F332" s="120"/>
      <c r="G332" s="120"/>
    </row>
    <row r="333" spans="2:7" s="118" customFormat="1">
      <c r="B333" s="117"/>
      <c r="C333" s="119"/>
      <c r="D333" s="120" t="str">
        <f>IF('Notebook Database'!A531="","",'Notebook Database'!A531)</f>
        <v/>
      </c>
      <c r="E333" s="120"/>
      <c r="F333" s="120"/>
      <c r="G333" s="120"/>
    </row>
    <row r="334" spans="2:7" s="118" customFormat="1">
      <c r="B334" s="117"/>
      <c r="C334" s="119"/>
      <c r="D334" s="120" t="str">
        <f>IF('Notebook Database'!A532="","",'Notebook Database'!A532)</f>
        <v/>
      </c>
      <c r="E334" s="120"/>
      <c r="F334" s="120"/>
      <c r="G334" s="120"/>
    </row>
    <row r="335" spans="2:7" s="118" customFormat="1">
      <c r="B335" s="117"/>
      <c r="C335" s="119"/>
      <c r="D335" s="120" t="str">
        <f>IF('Notebook Database'!A533="","",'Notebook Database'!A533)</f>
        <v/>
      </c>
      <c r="E335" s="120"/>
      <c r="F335" s="120"/>
      <c r="G335" s="120"/>
    </row>
    <row r="336" spans="2:7" s="118" customFormat="1">
      <c r="B336" s="117"/>
      <c r="C336" s="119"/>
      <c r="D336" s="120" t="str">
        <f>IF('Notebook Database'!A534="","",'Notebook Database'!A534)</f>
        <v/>
      </c>
      <c r="E336" s="120"/>
      <c r="F336" s="120"/>
      <c r="G336" s="120"/>
    </row>
    <row r="337" spans="2:7" s="118" customFormat="1">
      <c r="B337" s="117"/>
      <c r="C337" s="119"/>
      <c r="D337" s="120" t="str">
        <f>IF('Notebook Database'!A535="","",'Notebook Database'!A535)</f>
        <v/>
      </c>
      <c r="E337" s="120"/>
      <c r="F337" s="120"/>
      <c r="G337" s="120"/>
    </row>
    <row r="338" spans="2:7" s="118" customFormat="1">
      <c r="B338" s="117"/>
      <c r="C338" s="119"/>
      <c r="D338" s="120" t="str">
        <f>IF('Notebook Database'!A536="","",'Notebook Database'!A536)</f>
        <v/>
      </c>
      <c r="E338" s="120"/>
      <c r="F338" s="120"/>
      <c r="G338" s="120"/>
    </row>
    <row r="339" spans="2:7" s="118" customFormat="1">
      <c r="B339" s="117"/>
      <c r="C339" s="119"/>
      <c r="D339" s="120" t="str">
        <f>IF('Notebook Database'!A537="","",'Notebook Database'!A537)</f>
        <v/>
      </c>
      <c r="E339" s="120"/>
      <c r="F339" s="120"/>
      <c r="G339" s="120"/>
    </row>
    <row r="340" spans="2:7" s="118" customFormat="1">
      <c r="B340" s="117"/>
      <c r="C340" s="119"/>
      <c r="D340" s="120" t="str">
        <f>IF('Notebook Database'!A538="","",'Notebook Database'!A538)</f>
        <v/>
      </c>
      <c r="E340" s="120"/>
      <c r="F340" s="120"/>
      <c r="G340" s="120"/>
    </row>
    <row r="341" spans="2:7" s="118" customFormat="1">
      <c r="B341" s="117"/>
      <c r="C341" s="119"/>
      <c r="D341" s="120" t="str">
        <f>IF('Notebook Database'!A539="","",'Notebook Database'!A539)</f>
        <v/>
      </c>
      <c r="E341" s="120"/>
      <c r="F341" s="120"/>
      <c r="G341" s="120"/>
    </row>
    <row r="342" spans="2:7" s="118" customFormat="1">
      <c r="B342" s="117"/>
      <c r="C342" s="119"/>
      <c r="D342" s="120" t="str">
        <f>IF('Notebook Database'!A540="","",'Notebook Database'!A540)</f>
        <v/>
      </c>
      <c r="E342" s="120"/>
      <c r="F342" s="120"/>
      <c r="G342" s="120"/>
    </row>
    <row r="343" spans="2:7" s="118" customFormat="1">
      <c r="B343" s="117"/>
      <c r="C343" s="119"/>
      <c r="D343" s="120" t="str">
        <f>IF('Notebook Database'!A541="","",'Notebook Database'!A541)</f>
        <v/>
      </c>
      <c r="E343" s="120"/>
      <c r="F343" s="120"/>
      <c r="G343" s="120"/>
    </row>
    <row r="344" spans="2:7" s="118" customFormat="1">
      <c r="B344" s="117"/>
      <c r="C344" s="119"/>
      <c r="D344" s="120" t="str">
        <f>IF('Notebook Database'!A542="","",'Notebook Database'!A542)</f>
        <v/>
      </c>
      <c r="E344" s="120"/>
      <c r="F344" s="120"/>
      <c r="G344" s="120"/>
    </row>
    <row r="345" spans="2:7" s="118" customFormat="1">
      <c r="B345" s="117"/>
      <c r="C345" s="119"/>
      <c r="D345" s="120" t="str">
        <f>IF('Notebook Database'!A543="","",'Notebook Database'!A543)</f>
        <v/>
      </c>
      <c r="E345" s="120"/>
      <c r="F345" s="120"/>
      <c r="G345" s="120"/>
    </row>
    <row r="346" spans="2:7" s="118" customFormat="1">
      <c r="B346" s="117"/>
      <c r="C346" s="119"/>
      <c r="D346" s="120" t="str">
        <f>IF('Notebook Database'!A544="","",'Notebook Database'!A544)</f>
        <v/>
      </c>
      <c r="E346" s="120"/>
      <c r="F346" s="120"/>
      <c r="G346" s="120"/>
    </row>
    <row r="347" spans="2:7" s="118" customFormat="1">
      <c r="B347" s="117"/>
      <c r="C347" s="119"/>
      <c r="D347" s="120" t="str">
        <f>IF('Notebook Database'!A545="","",'Notebook Database'!A545)</f>
        <v/>
      </c>
      <c r="E347" s="120"/>
      <c r="F347" s="120"/>
      <c r="G347" s="120"/>
    </row>
    <row r="348" spans="2:7" s="118" customFormat="1">
      <c r="B348" s="117"/>
      <c r="C348" s="119"/>
      <c r="D348" s="120" t="str">
        <f>IF('Notebook Database'!A546="","",'Notebook Database'!A546)</f>
        <v/>
      </c>
      <c r="E348" s="120"/>
      <c r="F348" s="120"/>
      <c r="G348" s="120"/>
    </row>
    <row r="349" spans="2:7" s="118" customFormat="1">
      <c r="B349" s="117"/>
      <c r="C349" s="119"/>
      <c r="D349" s="120" t="str">
        <f>IF('Notebook Database'!A547="","",'Notebook Database'!A547)</f>
        <v/>
      </c>
      <c r="E349" s="120"/>
      <c r="F349" s="120"/>
      <c r="G349" s="120"/>
    </row>
    <row r="350" spans="2:7" s="118" customFormat="1">
      <c r="B350" s="117"/>
      <c r="C350" s="119"/>
      <c r="D350" s="120" t="str">
        <f>IF('Notebook Database'!A548="","",'Notebook Database'!A548)</f>
        <v/>
      </c>
      <c r="E350" s="120"/>
      <c r="F350" s="120"/>
      <c r="G350" s="120"/>
    </row>
    <row r="351" spans="2:7" s="118" customFormat="1">
      <c r="B351" s="117"/>
      <c r="C351" s="119"/>
      <c r="D351" s="120" t="str">
        <f>IF('Notebook Database'!A549="","",'Notebook Database'!A549)</f>
        <v/>
      </c>
      <c r="E351" s="120"/>
      <c r="F351" s="120"/>
      <c r="G351" s="120"/>
    </row>
    <row r="352" spans="2:7" s="118" customFormat="1">
      <c r="B352" s="117"/>
      <c r="C352" s="119"/>
      <c r="D352" s="120" t="str">
        <f>IF('Notebook Database'!A550="","",'Notebook Database'!A550)</f>
        <v/>
      </c>
      <c r="E352" s="120"/>
      <c r="F352" s="120"/>
      <c r="G352" s="120"/>
    </row>
    <row r="353" spans="2:7" s="118" customFormat="1">
      <c r="B353" s="117"/>
      <c r="C353" s="119"/>
      <c r="D353" s="120" t="str">
        <f>IF('Notebook Database'!A551="","",'Notebook Database'!A551)</f>
        <v/>
      </c>
      <c r="E353" s="120"/>
      <c r="F353" s="120"/>
      <c r="G353" s="120"/>
    </row>
    <row r="354" spans="2:7" s="118" customFormat="1">
      <c r="B354" s="117"/>
      <c r="C354" s="119"/>
      <c r="D354" s="120" t="str">
        <f>IF('Notebook Database'!A552="","",'Notebook Database'!A552)</f>
        <v/>
      </c>
      <c r="E354" s="120"/>
      <c r="F354" s="120"/>
      <c r="G354" s="120"/>
    </row>
    <row r="355" spans="2:7" s="118" customFormat="1">
      <c r="B355" s="117"/>
      <c r="C355" s="119"/>
      <c r="D355" s="120" t="str">
        <f>IF('Notebook Database'!A553="","",'Notebook Database'!A553)</f>
        <v/>
      </c>
      <c r="E355" s="120"/>
      <c r="F355" s="120"/>
      <c r="G355" s="120"/>
    </row>
    <row r="356" spans="2:7" s="118" customFormat="1">
      <c r="B356" s="117"/>
      <c r="C356" s="119"/>
      <c r="D356" s="120" t="str">
        <f>IF('Notebook Database'!A554="","",'Notebook Database'!A554)</f>
        <v/>
      </c>
      <c r="E356" s="120"/>
      <c r="F356" s="120"/>
      <c r="G356" s="120"/>
    </row>
    <row r="357" spans="2:7" s="118" customFormat="1">
      <c r="B357" s="117"/>
      <c r="C357" s="119"/>
      <c r="D357" s="120" t="str">
        <f>IF('Notebook Database'!A555="","",'Notebook Database'!A555)</f>
        <v/>
      </c>
      <c r="E357" s="120"/>
      <c r="F357" s="120"/>
      <c r="G357" s="120"/>
    </row>
    <row r="358" spans="2:7" s="118" customFormat="1">
      <c r="B358" s="117"/>
      <c r="C358" s="119"/>
      <c r="D358" s="120" t="str">
        <f>IF('Notebook Database'!A556="","",'Notebook Database'!A556)</f>
        <v/>
      </c>
      <c r="E358" s="120"/>
      <c r="F358" s="120"/>
      <c r="G358" s="120"/>
    </row>
    <row r="359" spans="2:7" s="118" customFormat="1">
      <c r="B359" s="117"/>
      <c r="C359" s="119"/>
      <c r="D359" s="120" t="str">
        <f>IF('Notebook Database'!A557="","",'Notebook Database'!A557)</f>
        <v/>
      </c>
      <c r="E359" s="120"/>
      <c r="F359" s="120"/>
      <c r="G359" s="120"/>
    </row>
    <row r="360" spans="2:7" s="118" customFormat="1">
      <c r="B360" s="117"/>
      <c r="C360" s="119"/>
      <c r="D360" s="120" t="str">
        <f>IF('Notebook Database'!A558="","",'Notebook Database'!A558)</f>
        <v/>
      </c>
      <c r="E360" s="120"/>
      <c r="F360" s="120"/>
      <c r="G360" s="120"/>
    </row>
    <row r="361" spans="2:7" s="118" customFormat="1">
      <c r="B361" s="117"/>
      <c r="C361" s="119"/>
      <c r="D361" s="120" t="str">
        <f>IF('Notebook Database'!A559="","",'Notebook Database'!A559)</f>
        <v/>
      </c>
      <c r="E361" s="120"/>
      <c r="F361" s="120"/>
      <c r="G361" s="120"/>
    </row>
    <row r="362" spans="2:7" s="118" customFormat="1">
      <c r="B362" s="117"/>
      <c r="C362" s="119"/>
      <c r="D362" s="120" t="str">
        <f>IF('Notebook Database'!A560="","",'Notebook Database'!A560)</f>
        <v/>
      </c>
      <c r="E362" s="120"/>
      <c r="F362" s="120"/>
      <c r="G362" s="120"/>
    </row>
    <row r="363" spans="2:7" s="118" customFormat="1">
      <c r="B363" s="117"/>
      <c r="C363" s="119"/>
      <c r="D363" s="120" t="str">
        <f>IF('Notebook Database'!A561="","",'Notebook Database'!A561)</f>
        <v/>
      </c>
      <c r="E363" s="120"/>
      <c r="F363" s="120"/>
      <c r="G363" s="120"/>
    </row>
    <row r="364" spans="2:7" s="118" customFormat="1">
      <c r="B364" s="117"/>
      <c r="C364" s="119"/>
      <c r="D364" s="120" t="str">
        <f>IF('Notebook Database'!A562="","",'Notebook Database'!A562)</f>
        <v/>
      </c>
      <c r="E364" s="120"/>
      <c r="F364" s="120"/>
      <c r="G364" s="120"/>
    </row>
    <row r="365" spans="2:7" s="118" customFormat="1">
      <c r="B365" s="117"/>
      <c r="C365" s="119"/>
      <c r="D365" s="120" t="str">
        <f>IF('Notebook Database'!A563="","",'Notebook Database'!A563)</f>
        <v/>
      </c>
      <c r="E365" s="120"/>
      <c r="F365" s="120"/>
      <c r="G365" s="120"/>
    </row>
    <row r="366" spans="2:7" s="118" customFormat="1">
      <c r="B366" s="117"/>
      <c r="C366" s="119"/>
      <c r="D366" s="120" t="str">
        <f>IF('Notebook Database'!A564="","",'Notebook Database'!A564)</f>
        <v/>
      </c>
      <c r="E366" s="120"/>
      <c r="F366" s="120"/>
      <c r="G366" s="120"/>
    </row>
    <row r="367" spans="2:7" s="118" customFormat="1">
      <c r="B367" s="117"/>
      <c r="C367" s="119"/>
      <c r="D367" s="120" t="str">
        <f>IF('Notebook Database'!A565="","",'Notebook Database'!A565)</f>
        <v/>
      </c>
      <c r="E367" s="120"/>
      <c r="F367" s="120"/>
      <c r="G367" s="120"/>
    </row>
    <row r="368" spans="2:7" s="118" customFormat="1">
      <c r="B368" s="117"/>
      <c r="C368" s="119"/>
      <c r="D368" s="120" t="str">
        <f>IF('Notebook Database'!A566="","",'Notebook Database'!A566)</f>
        <v/>
      </c>
      <c r="E368" s="120"/>
      <c r="F368" s="120"/>
      <c r="G368" s="120"/>
    </row>
    <row r="369" spans="2:7" s="118" customFormat="1">
      <c r="B369" s="117"/>
      <c r="C369" s="119"/>
      <c r="D369" s="120" t="str">
        <f>IF('Notebook Database'!A567="","",'Notebook Database'!A567)</f>
        <v/>
      </c>
      <c r="E369" s="120"/>
      <c r="F369" s="120"/>
      <c r="G369" s="120"/>
    </row>
    <row r="370" spans="2:7" s="118" customFormat="1">
      <c r="B370" s="117"/>
      <c r="C370" s="119"/>
      <c r="D370" s="120" t="str">
        <f>IF('Notebook Database'!A568="","",'Notebook Database'!A568)</f>
        <v/>
      </c>
      <c r="E370" s="120"/>
      <c r="F370" s="120"/>
      <c r="G370" s="120"/>
    </row>
    <row r="371" spans="2:7" s="118" customFormat="1">
      <c r="B371" s="117"/>
      <c r="C371" s="119"/>
      <c r="D371" s="120" t="str">
        <f>IF('Notebook Database'!A569="","",'Notebook Database'!A569)</f>
        <v/>
      </c>
      <c r="E371" s="120"/>
      <c r="F371" s="120"/>
      <c r="G371" s="120"/>
    </row>
    <row r="372" spans="2:7" s="118" customFormat="1">
      <c r="B372" s="117"/>
      <c r="C372" s="119"/>
      <c r="D372" s="120" t="str">
        <f>IF('Notebook Database'!A570="","",'Notebook Database'!A570)</f>
        <v/>
      </c>
      <c r="E372" s="120"/>
      <c r="F372" s="120"/>
      <c r="G372" s="120"/>
    </row>
    <row r="373" spans="2:7" s="118" customFormat="1">
      <c r="B373" s="117"/>
      <c r="C373" s="119"/>
      <c r="D373" s="120" t="str">
        <f>IF('Notebook Database'!A571="","",'Notebook Database'!A571)</f>
        <v/>
      </c>
      <c r="E373" s="120"/>
      <c r="F373" s="120"/>
      <c r="G373" s="120"/>
    </row>
    <row r="374" spans="2:7" s="118" customFormat="1">
      <c r="B374" s="117"/>
      <c r="C374" s="119"/>
      <c r="D374" s="120" t="str">
        <f>IF('Notebook Database'!A572="","",'Notebook Database'!A572)</f>
        <v/>
      </c>
      <c r="E374" s="120"/>
      <c r="F374" s="120"/>
      <c r="G374" s="120"/>
    </row>
    <row r="375" spans="2:7" s="118" customFormat="1">
      <c r="B375" s="117"/>
      <c r="C375" s="119"/>
      <c r="D375" s="120" t="str">
        <f>IF('Notebook Database'!A573="","",'Notebook Database'!A573)</f>
        <v/>
      </c>
      <c r="E375" s="120"/>
      <c r="F375" s="120"/>
      <c r="G375" s="120"/>
    </row>
    <row r="376" spans="2:7" s="118" customFormat="1">
      <c r="B376" s="117"/>
      <c r="C376" s="119"/>
      <c r="D376" s="120" t="str">
        <f>IF('Notebook Database'!A574="","",'Notebook Database'!A574)</f>
        <v/>
      </c>
      <c r="E376" s="120"/>
      <c r="F376" s="120"/>
      <c r="G376" s="120"/>
    </row>
    <row r="377" spans="2:7" s="118" customFormat="1">
      <c r="B377" s="117"/>
      <c r="C377" s="119"/>
      <c r="D377" s="120" t="str">
        <f>IF('Notebook Database'!A575="","",'Notebook Database'!A575)</f>
        <v/>
      </c>
      <c r="E377" s="120"/>
      <c r="F377" s="120"/>
      <c r="G377" s="120"/>
    </row>
    <row r="378" spans="2:7" s="118" customFormat="1">
      <c r="B378" s="117"/>
      <c r="C378" s="119"/>
      <c r="D378" s="120" t="str">
        <f>IF('Notebook Database'!A576="","",'Notebook Database'!A576)</f>
        <v/>
      </c>
      <c r="E378" s="120"/>
      <c r="F378" s="120"/>
      <c r="G378" s="120"/>
    </row>
    <row r="379" spans="2:7" s="118" customFormat="1">
      <c r="B379" s="117"/>
      <c r="C379" s="119"/>
      <c r="D379" s="120" t="str">
        <f>IF('Notebook Database'!A577="","",'Notebook Database'!A577)</f>
        <v/>
      </c>
      <c r="E379" s="120"/>
      <c r="F379" s="120"/>
      <c r="G379" s="120"/>
    </row>
    <row r="380" spans="2:7" s="118" customFormat="1">
      <c r="B380" s="117"/>
      <c r="C380" s="119"/>
      <c r="D380" s="120" t="str">
        <f>IF('Notebook Database'!A578="","",'Notebook Database'!A578)</f>
        <v/>
      </c>
      <c r="E380" s="120"/>
      <c r="F380" s="120"/>
      <c r="G380" s="120"/>
    </row>
    <row r="381" spans="2:7" s="118" customFormat="1">
      <c r="B381" s="117"/>
      <c r="C381" s="119"/>
      <c r="D381" s="120" t="str">
        <f>IF('Notebook Database'!A579="","",'Notebook Database'!A579)</f>
        <v/>
      </c>
      <c r="E381" s="120"/>
      <c r="F381" s="120"/>
      <c r="G381" s="120"/>
    </row>
    <row r="382" spans="2:7" s="118" customFormat="1">
      <c r="B382" s="117"/>
      <c r="C382" s="119"/>
      <c r="D382" s="120" t="str">
        <f>IF('Notebook Database'!A580="","",'Notebook Database'!A580)</f>
        <v/>
      </c>
      <c r="E382" s="120"/>
      <c r="F382" s="120"/>
      <c r="G382" s="120"/>
    </row>
    <row r="383" spans="2:7" s="118" customFormat="1">
      <c r="B383" s="117"/>
      <c r="C383" s="119"/>
      <c r="D383" s="120" t="str">
        <f>IF('Notebook Database'!A581="","",'Notebook Database'!A581)</f>
        <v/>
      </c>
      <c r="E383" s="120"/>
      <c r="F383" s="120"/>
      <c r="G383" s="120"/>
    </row>
    <row r="384" spans="2:7" s="118" customFormat="1">
      <c r="B384" s="117"/>
      <c r="C384" s="119"/>
      <c r="D384" s="120" t="str">
        <f>IF('Notebook Database'!A582="","",'Notebook Database'!A582)</f>
        <v/>
      </c>
      <c r="E384" s="120"/>
      <c r="F384" s="120"/>
      <c r="G384" s="120"/>
    </row>
    <row r="385" spans="2:7" s="118" customFormat="1">
      <c r="B385" s="117"/>
      <c r="C385" s="119"/>
      <c r="D385" s="120" t="str">
        <f>IF('Notebook Database'!A583="","",'Notebook Database'!A583)</f>
        <v/>
      </c>
      <c r="E385" s="120"/>
      <c r="F385" s="120"/>
      <c r="G385" s="120"/>
    </row>
    <row r="386" spans="2:7" s="118" customFormat="1">
      <c r="B386" s="117"/>
      <c r="C386" s="119"/>
      <c r="D386" s="120" t="str">
        <f>IF('Notebook Database'!A584="","",'Notebook Database'!A584)</f>
        <v/>
      </c>
      <c r="E386" s="120"/>
      <c r="F386" s="120"/>
      <c r="G386" s="120"/>
    </row>
    <row r="387" spans="2:7" s="118" customFormat="1">
      <c r="B387" s="117"/>
      <c r="C387" s="119"/>
      <c r="D387" s="120" t="str">
        <f>IF('Notebook Database'!A585="","",'Notebook Database'!A585)</f>
        <v/>
      </c>
      <c r="E387" s="120"/>
      <c r="F387" s="120"/>
      <c r="G387" s="120"/>
    </row>
    <row r="388" spans="2:7" s="118" customFormat="1">
      <c r="B388" s="117"/>
      <c r="C388" s="119"/>
      <c r="D388" s="120" t="str">
        <f>IF('Notebook Database'!A586="","",'Notebook Database'!A586)</f>
        <v/>
      </c>
      <c r="E388" s="120"/>
      <c r="F388" s="120"/>
      <c r="G388" s="120"/>
    </row>
    <row r="389" spans="2:7" s="118" customFormat="1">
      <c r="B389" s="117"/>
      <c r="C389" s="119"/>
      <c r="D389" s="120" t="str">
        <f>IF('Notebook Database'!A587="","",'Notebook Database'!A587)</f>
        <v/>
      </c>
      <c r="E389" s="120"/>
      <c r="F389" s="120"/>
      <c r="G389" s="120"/>
    </row>
    <row r="390" spans="2:7" s="118" customFormat="1">
      <c r="B390" s="117"/>
      <c r="C390" s="119"/>
      <c r="D390" s="120" t="str">
        <f>IF('Notebook Database'!A588="","",'Notebook Database'!A588)</f>
        <v/>
      </c>
      <c r="E390" s="120"/>
      <c r="F390" s="120"/>
      <c r="G390" s="120"/>
    </row>
    <row r="391" spans="2:7" s="118" customFormat="1">
      <c r="B391" s="117"/>
      <c r="C391" s="119"/>
      <c r="D391" s="120" t="str">
        <f>IF('Notebook Database'!A589="","",'Notebook Database'!A589)</f>
        <v/>
      </c>
      <c r="E391" s="120"/>
      <c r="F391" s="120"/>
      <c r="G391" s="120"/>
    </row>
    <row r="392" spans="2:7" s="118" customFormat="1">
      <c r="B392" s="117"/>
      <c r="C392" s="119"/>
      <c r="D392" s="120" t="str">
        <f>IF('Notebook Database'!A590="","",'Notebook Database'!A590)</f>
        <v/>
      </c>
      <c r="E392" s="120"/>
      <c r="F392" s="120"/>
      <c r="G392" s="120"/>
    </row>
    <row r="393" spans="2:7" s="118" customFormat="1">
      <c r="B393" s="117"/>
      <c r="C393" s="119"/>
      <c r="D393" s="120" t="str">
        <f>IF('Notebook Database'!A591="","",'Notebook Database'!A591)</f>
        <v/>
      </c>
      <c r="E393" s="120"/>
      <c r="F393" s="120"/>
      <c r="G393" s="120"/>
    </row>
    <row r="394" spans="2:7" s="118" customFormat="1">
      <c r="B394" s="117"/>
      <c r="C394" s="119"/>
      <c r="D394" s="120" t="str">
        <f>IF('Notebook Database'!A592="","",'Notebook Database'!A592)</f>
        <v/>
      </c>
      <c r="E394" s="120"/>
      <c r="F394" s="120"/>
      <c r="G394" s="120"/>
    </row>
    <row r="395" spans="2:7" s="118" customFormat="1">
      <c r="B395" s="117"/>
      <c r="C395" s="119"/>
      <c r="D395" s="120" t="str">
        <f>IF('Notebook Database'!A593="","",'Notebook Database'!A593)</f>
        <v/>
      </c>
      <c r="E395" s="120"/>
      <c r="F395" s="120"/>
      <c r="G395" s="120"/>
    </row>
    <row r="396" spans="2:7" s="118" customFormat="1">
      <c r="B396" s="117"/>
      <c r="C396" s="119"/>
      <c r="D396" s="120" t="str">
        <f>IF('Notebook Database'!A594="","",'Notebook Database'!A594)</f>
        <v/>
      </c>
      <c r="E396" s="120"/>
      <c r="F396" s="120"/>
      <c r="G396" s="120"/>
    </row>
    <row r="397" spans="2:7" s="118" customFormat="1">
      <c r="B397" s="117"/>
      <c r="C397" s="119"/>
      <c r="D397" s="120" t="str">
        <f>IF('Notebook Database'!A595="","",'Notebook Database'!A595)</f>
        <v/>
      </c>
      <c r="E397" s="120"/>
      <c r="F397" s="120"/>
      <c r="G397" s="120"/>
    </row>
    <row r="398" spans="2:7" s="118" customFormat="1">
      <c r="B398" s="117"/>
      <c r="C398" s="119"/>
      <c r="D398" s="120" t="str">
        <f>IF('Notebook Database'!A596="","",'Notebook Database'!A596)</f>
        <v/>
      </c>
      <c r="E398" s="120"/>
      <c r="F398" s="120"/>
      <c r="G398" s="120"/>
    </row>
    <row r="399" spans="2:7" s="118" customFormat="1">
      <c r="B399" s="117"/>
      <c r="C399" s="119"/>
      <c r="D399" s="120" t="str">
        <f>IF('Notebook Database'!A597="","",'Notebook Database'!A597)</f>
        <v/>
      </c>
      <c r="E399" s="120"/>
      <c r="F399" s="120"/>
      <c r="G399" s="120"/>
    </row>
    <row r="400" spans="2:7" s="118" customFormat="1">
      <c r="B400" s="117"/>
      <c r="C400" s="119"/>
      <c r="D400" s="120" t="str">
        <f>IF('Notebook Database'!A598="","",'Notebook Database'!A598)</f>
        <v/>
      </c>
      <c r="E400" s="120"/>
      <c r="F400" s="120"/>
      <c r="G400" s="120"/>
    </row>
    <row r="401" spans="2:7" s="118" customFormat="1">
      <c r="B401" s="117"/>
      <c r="C401" s="119"/>
      <c r="D401" s="120" t="str">
        <f>IF('Notebook Database'!A599="","",'Notebook Database'!A599)</f>
        <v/>
      </c>
      <c r="E401" s="120"/>
      <c r="F401" s="120"/>
      <c r="G401" s="120"/>
    </row>
    <row r="402" spans="2:7" s="118" customFormat="1">
      <c r="B402" s="117"/>
      <c r="C402" s="119"/>
      <c r="D402" s="120" t="str">
        <f>IF('Notebook Database'!A600="","",'Notebook Database'!A600)</f>
        <v/>
      </c>
      <c r="E402" s="120"/>
      <c r="F402" s="120"/>
      <c r="G402" s="120"/>
    </row>
    <row r="403" spans="2:7" s="118" customFormat="1">
      <c r="B403" s="117"/>
      <c r="C403" s="119"/>
      <c r="D403" s="120" t="str">
        <f>IF('Notebook Database'!A601="","",'Notebook Database'!A601)</f>
        <v/>
      </c>
      <c r="E403" s="120"/>
      <c r="F403" s="120"/>
      <c r="G403" s="120"/>
    </row>
    <row r="404" spans="2:7" s="118" customFormat="1">
      <c r="B404" s="117"/>
      <c r="C404" s="119"/>
      <c r="D404" s="120" t="str">
        <f>IF('Notebook Database'!A602="","",'Notebook Database'!A602)</f>
        <v/>
      </c>
      <c r="E404" s="120"/>
      <c r="F404" s="120"/>
      <c r="G404" s="120"/>
    </row>
    <row r="405" spans="2:7" s="118" customFormat="1">
      <c r="B405" s="117"/>
      <c r="C405" s="119"/>
      <c r="D405" s="120" t="str">
        <f>IF('Notebook Database'!A603="","",'Notebook Database'!A603)</f>
        <v/>
      </c>
      <c r="E405" s="120"/>
      <c r="F405" s="120"/>
      <c r="G405" s="120"/>
    </row>
    <row r="406" spans="2:7" s="118" customFormat="1">
      <c r="B406" s="117"/>
      <c r="C406" s="119"/>
      <c r="D406" s="120" t="str">
        <f>IF('Notebook Database'!A604="","",'Notebook Database'!A604)</f>
        <v/>
      </c>
      <c r="E406" s="120"/>
      <c r="F406" s="120"/>
      <c r="G406" s="120"/>
    </row>
    <row r="407" spans="2:7" s="118" customFormat="1">
      <c r="B407" s="117"/>
      <c r="C407" s="119"/>
      <c r="D407" s="120" t="str">
        <f>IF('Notebook Database'!A605="","",'Notebook Database'!A605)</f>
        <v/>
      </c>
      <c r="E407" s="120"/>
      <c r="F407" s="120"/>
      <c r="G407" s="120"/>
    </row>
    <row r="408" spans="2:7" s="118" customFormat="1">
      <c r="B408" s="117"/>
      <c r="C408" s="119"/>
      <c r="D408" s="120" t="str">
        <f>IF('Notebook Database'!A606="","",'Notebook Database'!A606)</f>
        <v/>
      </c>
      <c r="E408" s="120"/>
      <c r="F408" s="120"/>
      <c r="G408" s="120"/>
    </row>
    <row r="409" spans="2:7" s="118" customFormat="1">
      <c r="B409" s="117"/>
      <c r="C409" s="119"/>
      <c r="D409" s="120" t="str">
        <f>IF('Notebook Database'!A607="","",'Notebook Database'!A607)</f>
        <v/>
      </c>
      <c r="E409" s="120"/>
      <c r="F409" s="120"/>
      <c r="G409" s="120"/>
    </row>
    <row r="410" spans="2:7" s="118" customFormat="1">
      <c r="B410" s="117"/>
      <c r="C410" s="119"/>
      <c r="D410" s="120" t="str">
        <f>IF('Notebook Database'!A608="","",'Notebook Database'!A608)</f>
        <v/>
      </c>
      <c r="E410" s="120"/>
      <c r="F410" s="120"/>
      <c r="G410" s="120"/>
    </row>
    <row r="411" spans="2:7" s="118" customFormat="1">
      <c r="B411" s="117"/>
      <c r="C411" s="119"/>
      <c r="D411" s="120" t="str">
        <f>IF('Notebook Database'!A609="","",'Notebook Database'!A609)</f>
        <v/>
      </c>
      <c r="E411" s="120"/>
      <c r="F411" s="120"/>
      <c r="G411" s="120"/>
    </row>
    <row r="412" spans="2:7" s="118" customFormat="1">
      <c r="B412" s="117"/>
      <c r="C412" s="119"/>
      <c r="D412" s="120" t="str">
        <f>IF('Notebook Database'!A610="","",'Notebook Database'!A610)</f>
        <v/>
      </c>
      <c r="E412" s="120"/>
      <c r="F412" s="120"/>
      <c r="G412" s="120"/>
    </row>
    <row r="413" spans="2:7" s="118" customFormat="1">
      <c r="B413" s="117"/>
      <c r="C413" s="119"/>
      <c r="D413" s="120" t="str">
        <f>IF('Notebook Database'!A611="","",'Notebook Database'!A611)</f>
        <v/>
      </c>
      <c r="E413" s="120"/>
      <c r="F413" s="120"/>
      <c r="G413" s="120"/>
    </row>
    <row r="414" spans="2:7" s="118" customFormat="1">
      <c r="B414" s="117"/>
      <c r="C414" s="119"/>
      <c r="D414" s="120" t="str">
        <f>IF('Notebook Database'!A612="","",'Notebook Database'!A612)</f>
        <v/>
      </c>
      <c r="E414" s="120"/>
      <c r="F414" s="120"/>
      <c r="G414" s="120"/>
    </row>
    <row r="415" spans="2:7" s="118" customFormat="1">
      <c r="B415" s="117"/>
      <c r="C415" s="119"/>
      <c r="D415" s="120" t="str">
        <f>IF('Notebook Database'!A613="","",'Notebook Database'!A613)</f>
        <v/>
      </c>
      <c r="E415" s="120"/>
      <c r="F415" s="120"/>
      <c r="G415" s="120"/>
    </row>
    <row r="416" spans="2:7" s="118" customFormat="1">
      <c r="B416" s="117"/>
      <c r="C416" s="119"/>
      <c r="D416" s="120" t="str">
        <f>IF('Notebook Database'!A614="","",'Notebook Database'!A614)</f>
        <v/>
      </c>
      <c r="E416" s="120"/>
      <c r="F416" s="120"/>
      <c r="G416" s="120"/>
    </row>
    <row r="417" spans="2:7" s="118" customFormat="1">
      <c r="B417" s="117"/>
      <c r="C417" s="119"/>
      <c r="D417" s="120" t="str">
        <f>IF('Notebook Database'!A615="","",'Notebook Database'!A615)</f>
        <v/>
      </c>
      <c r="E417" s="120"/>
      <c r="F417" s="120"/>
      <c r="G417" s="120"/>
    </row>
    <row r="418" spans="2:7" s="118" customFormat="1">
      <c r="B418" s="117"/>
      <c r="C418" s="119"/>
      <c r="D418" s="120" t="str">
        <f>IF('Notebook Database'!A616="","",'Notebook Database'!A616)</f>
        <v/>
      </c>
      <c r="E418" s="120"/>
      <c r="F418" s="120"/>
      <c r="G418" s="120"/>
    </row>
    <row r="419" spans="2:7" s="118" customFormat="1">
      <c r="B419" s="117"/>
      <c r="C419" s="119"/>
      <c r="D419" s="120" t="str">
        <f>IF('Notebook Database'!A617="","",'Notebook Database'!A617)</f>
        <v/>
      </c>
      <c r="E419" s="120"/>
      <c r="F419" s="120"/>
      <c r="G419" s="120"/>
    </row>
    <row r="420" spans="2:7" s="118" customFormat="1">
      <c r="B420" s="117"/>
      <c r="C420" s="119"/>
      <c r="D420" s="120" t="str">
        <f>IF('Notebook Database'!A618="","",'Notebook Database'!A618)</f>
        <v/>
      </c>
      <c r="E420" s="120"/>
      <c r="F420" s="120"/>
      <c r="G420" s="120"/>
    </row>
    <row r="421" spans="2:7" s="118" customFormat="1">
      <c r="B421" s="117"/>
      <c r="C421" s="119"/>
      <c r="D421" s="120" t="str">
        <f>IF('Notebook Database'!A619="","",'Notebook Database'!A619)</f>
        <v/>
      </c>
      <c r="E421" s="120"/>
      <c r="F421" s="120"/>
      <c r="G421" s="120"/>
    </row>
    <row r="422" spans="2:7" s="118" customFormat="1">
      <c r="B422" s="117"/>
      <c r="C422" s="119"/>
      <c r="D422" s="120" t="str">
        <f>IF('Notebook Database'!A620="","",'Notebook Database'!A620)</f>
        <v/>
      </c>
      <c r="E422" s="120"/>
      <c r="F422" s="120"/>
      <c r="G422" s="120"/>
    </row>
    <row r="423" spans="2:7" s="118" customFormat="1">
      <c r="B423" s="117"/>
      <c r="C423" s="119"/>
      <c r="D423" s="120" t="str">
        <f>IF('Notebook Database'!A621="","",'Notebook Database'!A621)</f>
        <v/>
      </c>
      <c r="E423" s="120"/>
      <c r="F423" s="120"/>
      <c r="G423" s="120"/>
    </row>
    <row r="424" spans="2:7" s="118" customFormat="1">
      <c r="B424" s="117"/>
      <c r="C424" s="119"/>
      <c r="D424" s="120" t="str">
        <f>IF('Notebook Database'!A622="","",'Notebook Database'!A622)</f>
        <v/>
      </c>
      <c r="E424" s="120"/>
      <c r="F424" s="120"/>
      <c r="G424" s="120"/>
    </row>
    <row r="425" spans="2:7" s="118" customFormat="1">
      <c r="B425" s="117"/>
      <c r="C425" s="119"/>
      <c r="D425" s="120" t="str">
        <f>IF('Notebook Database'!A623="","",'Notebook Database'!A623)</f>
        <v/>
      </c>
      <c r="E425" s="120"/>
      <c r="F425" s="120"/>
      <c r="G425" s="120"/>
    </row>
    <row r="426" spans="2:7" s="118" customFormat="1">
      <c r="B426" s="117"/>
      <c r="C426" s="119"/>
      <c r="D426" s="120" t="str">
        <f>IF('Notebook Database'!A624="","",'Notebook Database'!A624)</f>
        <v/>
      </c>
      <c r="E426" s="120"/>
      <c r="F426" s="120"/>
      <c r="G426" s="120"/>
    </row>
    <row r="427" spans="2:7" s="118" customFormat="1">
      <c r="B427" s="117"/>
      <c r="C427" s="119"/>
      <c r="D427" s="120" t="str">
        <f>IF('Notebook Database'!A625="","",'Notebook Database'!A625)</f>
        <v/>
      </c>
      <c r="E427" s="120"/>
      <c r="F427" s="120"/>
      <c r="G427" s="120"/>
    </row>
    <row r="428" spans="2:7" s="118" customFormat="1">
      <c r="B428" s="117"/>
      <c r="C428" s="119"/>
      <c r="D428" s="120" t="str">
        <f>IF('Notebook Database'!A626="","",'Notebook Database'!A626)</f>
        <v/>
      </c>
      <c r="E428" s="120"/>
      <c r="F428" s="120"/>
      <c r="G428" s="120"/>
    </row>
    <row r="429" spans="2:7" s="118" customFormat="1">
      <c r="B429" s="117"/>
      <c r="C429" s="119"/>
      <c r="D429" s="120" t="str">
        <f>IF('Notebook Database'!A627="","",'Notebook Database'!A627)</f>
        <v/>
      </c>
      <c r="E429" s="120"/>
      <c r="F429" s="120"/>
      <c r="G429" s="120"/>
    </row>
    <row r="430" spans="2:7" s="118" customFormat="1">
      <c r="B430" s="117"/>
      <c r="C430" s="119"/>
      <c r="D430" s="120" t="str">
        <f>IF('Notebook Database'!A628="","",'Notebook Database'!A628)</f>
        <v/>
      </c>
      <c r="E430" s="120"/>
      <c r="F430" s="120"/>
      <c r="G430" s="120"/>
    </row>
    <row r="431" spans="2:7" s="118" customFormat="1">
      <c r="B431" s="117"/>
      <c r="C431" s="119"/>
      <c r="D431" s="120" t="str">
        <f>IF('Notebook Database'!A629="","",'Notebook Database'!A629)</f>
        <v/>
      </c>
      <c r="E431" s="120"/>
      <c r="F431" s="120"/>
      <c r="G431" s="120"/>
    </row>
    <row r="432" spans="2:7" s="118" customFormat="1">
      <c r="B432" s="117"/>
      <c r="C432" s="119"/>
      <c r="D432" s="120" t="str">
        <f>IF('Notebook Database'!A630="","",'Notebook Database'!A630)</f>
        <v/>
      </c>
      <c r="E432" s="120"/>
      <c r="F432" s="120"/>
      <c r="G432" s="120"/>
    </row>
    <row r="433" spans="2:7" s="118" customFormat="1">
      <c r="B433" s="117"/>
      <c r="C433" s="119"/>
      <c r="D433" s="120" t="str">
        <f>IF('Notebook Database'!A631="","",'Notebook Database'!A631)</f>
        <v/>
      </c>
      <c r="E433" s="120"/>
      <c r="F433" s="120"/>
      <c r="G433" s="120"/>
    </row>
    <row r="434" spans="2:7" s="118" customFormat="1">
      <c r="B434" s="117"/>
      <c r="C434" s="119"/>
      <c r="D434" s="120" t="str">
        <f>IF('Notebook Database'!A632="","",'Notebook Database'!A632)</f>
        <v/>
      </c>
      <c r="E434" s="120"/>
      <c r="F434" s="120"/>
      <c r="G434" s="120"/>
    </row>
    <row r="435" spans="2:7" s="118" customFormat="1">
      <c r="B435" s="117"/>
      <c r="C435" s="119"/>
      <c r="D435" s="120" t="str">
        <f>IF('Notebook Database'!A633="","",'Notebook Database'!A633)</f>
        <v/>
      </c>
      <c r="E435" s="120"/>
      <c r="F435" s="120"/>
      <c r="G435" s="120"/>
    </row>
    <row r="436" spans="2:7" s="118" customFormat="1">
      <c r="B436" s="117"/>
      <c r="C436" s="119"/>
      <c r="D436" s="120" t="str">
        <f>IF('Notebook Database'!A634="","",'Notebook Database'!A634)</f>
        <v/>
      </c>
      <c r="E436" s="120"/>
      <c r="F436" s="120"/>
      <c r="G436" s="120"/>
    </row>
    <row r="437" spans="2:7" s="118" customFormat="1">
      <c r="B437" s="117"/>
      <c r="C437" s="119"/>
      <c r="D437" s="120" t="str">
        <f>IF('Notebook Database'!A635="","",'Notebook Database'!A635)</f>
        <v/>
      </c>
      <c r="E437" s="120"/>
      <c r="F437" s="120"/>
      <c r="G437" s="120"/>
    </row>
    <row r="438" spans="2:7" s="118" customFormat="1">
      <c r="B438" s="117"/>
      <c r="C438" s="119"/>
      <c r="D438" s="120" t="str">
        <f>IF('Notebook Database'!A636="","",'Notebook Database'!A636)</f>
        <v/>
      </c>
      <c r="E438" s="120"/>
      <c r="F438" s="120"/>
      <c r="G438" s="120"/>
    </row>
    <row r="439" spans="2:7" s="118" customFormat="1">
      <c r="B439" s="117"/>
      <c r="C439" s="119"/>
      <c r="D439" s="120" t="str">
        <f>IF('Notebook Database'!A637="","",'Notebook Database'!A637)</f>
        <v/>
      </c>
      <c r="E439" s="120"/>
      <c r="F439" s="120"/>
      <c r="G439" s="120"/>
    </row>
    <row r="440" spans="2:7" s="122" customFormat="1">
      <c r="B440" s="117"/>
      <c r="C440" s="121"/>
    </row>
  </sheetData>
  <sheetProtection password="B48E" sheet="1" objects="1" scenarios="1"/>
  <dataConsolidate function="var"/>
  <mergeCells count="8">
    <mergeCell ref="B13:B27"/>
    <mergeCell ref="B56:B57"/>
    <mergeCell ref="B28:B32"/>
    <mergeCell ref="B33:B36"/>
    <mergeCell ref="B37:B38"/>
    <mergeCell ref="B39:B40"/>
    <mergeCell ref="B41:B43"/>
    <mergeCell ref="B44:B54"/>
  </mergeCells>
  <conditionalFormatting sqref="D13:G57">
    <cfRule type="expression" dxfId="7" priority="1">
      <formula>MOD(ROW(),2)=1</formula>
    </cfRule>
    <cfRule type="expression" dxfId="6" priority="2">
      <formula>MOD(ROW(),2)=1</formula>
    </cfRule>
  </conditionalFormatting>
  <dataValidations count="1">
    <dataValidation type="list" allowBlank="1" showInputMessage="1" showErrorMessage="1" sqref="D11:G11">
      <formula1>models1tablet</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3 F13:G13" formula="1"/>
  </ignoredErrors>
  <drawing r:id="rId2"/>
</worksheet>
</file>

<file path=xl/worksheets/sheet16.xml><?xml version="1.0" encoding="utf-8"?>
<worksheet xmlns="http://schemas.openxmlformats.org/spreadsheetml/2006/main" xmlns:r="http://schemas.openxmlformats.org/officeDocument/2006/relationships">
  <sheetPr>
    <tabColor theme="9" tint="0.39997558519241921"/>
  </sheetPr>
  <dimension ref="A1:AV661"/>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G10" sqref="G10"/>
    </sheetView>
  </sheetViews>
  <sheetFormatPr defaultColWidth="59.7109375" defaultRowHeight="12.75"/>
  <cols>
    <col min="1" max="1" width="25.42578125" style="159" customWidth="1"/>
    <col min="2" max="2" width="13.5703125" style="159" customWidth="1"/>
    <col min="3" max="3" width="22.7109375" style="159" customWidth="1"/>
    <col min="4" max="4" width="13.42578125" style="159" customWidth="1"/>
    <col min="5" max="5" width="23.7109375" style="159" customWidth="1"/>
    <col min="6" max="6" width="18.5703125" style="159" customWidth="1"/>
    <col min="7" max="8" width="28.5703125" style="159" customWidth="1"/>
    <col min="9" max="9" width="15.5703125" style="159" customWidth="1"/>
    <col min="10" max="10" width="32.28515625" style="159" customWidth="1"/>
    <col min="11" max="11" width="30.7109375" style="159" customWidth="1"/>
    <col min="12" max="13" width="13.28515625" style="159" customWidth="1"/>
    <col min="14" max="14" width="15.28515625" style="159" customWidth="1"/>
    <col min="15" max="15" width="15" style="159" customWidth="1"/>
    <col min="16" max="16" width="23.7109375" style="159" customWidth="1"/>
    <col min="17" max="17" width="18.28515625" style="159" customWidth="1"/>
    <col min="18" max="18" width="14.42578125" style="159" customWidth="1"/>
    <col min="19" max="19" width="13.42578125" style="159" customWidth="1"/>
    <col min="20" max="20" width="13.7109375" style="159" customWidth="1"/>
    <col min="21" max="21" width="21.28515625" style="159" customWidth="1"/>
    <col min="22" max="22" width="14" style="159" customWidth="1"/>
    <col min="23" max="23" width="12.7109375" style="159" customWidth="1"/>
    <col min="24" max="24" width="11.42578125" style="159" customWidth="1"/>
    <col min="25" max="25" width="17.7109375" style="159" bestFit="1" customWidth="1"/>
    <col min="26" max="26" width="18" style="159" customWidth="1"/>
    <col min="27" max="27" width="17.28515625" style="159" customWidth="1"/>
    <col min="28" max="28" width="14.28515625" style="159" customWidth="1"/>
    <col min="29" max="29" width="20.42578125" style="159" customWidth="1"/>
    <col min="30" max="30" width="9.7109375" style="159" customWidth="1"/>
    <col min="31" max="31" width="15.28515625" style="159" customWidth="1"/>
    <col min="32" max="32" width="10.42578125" style="159" customWidth="1"/>
    <col min="33" max="33" width="13.7109375" style="159" customWidth="1"/>
    <col min="34" max="34" width="12.7109375" style="159" customWidth="1"/>
    <col min="35" max="35" width="16" style="159" customWidth="1"/>
    <col min="36" max="36" width="18.5703125" style="159" customWidth="1"/>
    <col min="37" max="37" width="11.7109375" style="159" customWidth="1"/>
    <col min="38" max="38" width="19.7109375" style="159" customWidth="1"/>
    <col min="39" max="39" width="16.7109375" style="159" customWidth="1"/>
    <col min="40" max="40" width="14.7109375" style="159" customWidth="1"/>
    <col min="41" max="41" width="12.42578125" style="159" customWidth="1"/>
    <col min="42" max="42" width="17.42578125" style="159" customWidth="1"/>
    <col min="43" max="43" width="24.7109375" style="159" customWidth="1"/>
    <col min="44" max="44" width="16.28515625" style="159" customWidth="1"/>
    <col min="45" max="45" width="17.7109375" style="159" customWidth="1"/>
    <col min="46" max="46" width="21.28515625" style="159" customWidth="1"/>
    <col min="47" max="47" width="39.42578125" style="159" customWidth="1"/>
    <col min="48" max="48" width="44.28515625" style="159" customWidth="1"/>
    <col min="49" max="16384" width="59.7109375" style="159"/>
  </cols>
  <sheetData>
    <row r="1" spans="1:48" s="158" customFormat="1" ht="51">
      <c r="A1" s="155" t="s">
        <v>83</v>
      </c>
      <c r="B1" s="155" t="s">
        <v>124</v>
      </c>
      <c r="C1" s="156" t="s">
        <v>150</v>
      </c>
      <c r="D1" s="156" t="s">
        <v>1215</v>
      </c>
      <c r="E1" s="155" t="s">
        <v>155</v>
      </c>
      <c r="F1" s="155" t="s">
        <v>156</v>
      </c>
      <c r="G1" s="155" t="s">
        <v>1216</v>
      </c>
      <c r="H1" s="155" t="s">
        <v>1217</v>
      </c>
      <c r="I1" s="155" t="s">
        <v>1218</v>
      </c>
      <c r="J1" s="155" t="s">
        <v>126</v>
      </c>
      <c r="K1" s="155" t="s">
        <v>286</v>
      </c>
      <c r="L1" s="155" t="s">
        <v>1219</v>
      </c>
      <c r="M1" s="155" t="s">
        <v>1304</v>
      </c>
      <c r="N1" s="155" t="s">
        <v>1220</v>
      </c>
      <c r="O1" s="155" t="s">
        <v>1221</v>
      </c>
      <c r="P1" s="155" t="s">
        <v>1222</v>
      </c>
      <c r="Q1" s="155" t="s">
        <v>1214</v>
      </c>
      <c r="R1" s="155" t="s">
        <v>1223</v>
      </c>
      <c r="S1" s="155" t="s">
        <v>1224</v>
      </c>
      <c r="T1" s="155" t="s">
        <v>140</v>
      </c>
      <c r="U1" s="155" t="s">
        <v>1225</v>
      </c>
      <c r="V1" s="155" t="s">
        <v>1226</v>
      </c>
      <c r="W1" s="155" t="s">
        <v>95</v>
      </c>
      <c r="X1" s="155" t="s">
        <v>93</v>
      </c>
      <c r="Y1" s="155" t="s">
        <v>145</v>
      </c>
      <c r="Z1" s="155" t="s">
        <v>1227</v>
      </c>
      <c r="AA1" s="155" t="s">
        <v>1228</v>
      </c>
      <c r="AB1" s="155" t="s">
        <v>99</v>
      </c>
      <c r="AC1" s="155" t="s">
        <v>1229</v>
      </c>
      <c r="AD1" s="155" t="s">
        <v>136</v>
      </c>
      <c r="AE1" s="155" t="s">
        <v>137</v>
      </c>
      <c r="AF1" s="155" t="s">
        <v>147</v>
      </c>
      <c r="AG1" s="155" t="s">
        <v>130</v>
      </c>
      <c r="AH1" s="155" t="s">
        <v>148</v>
      </c>
      <c r="AI1" s="155" t="s">
        <v>1230</v>
      </c>
      <c r="AJ1" s="155" t="s">
        <v>1231</v>
      </c>
      <c r="AK1" s="155" t="s">
        <v>1232</v>
      </c>
      <c r="AL1" s="155" t="s">
        <v>142</v>
      </c>
      <c r="AM1" s="155" t="s">
        <v>1233</v>
      </c>
      <c r="AN1" s="155" t="s">
        <v>138</v>
      </c>
      <c r="AO1" s="155" t="s">
        <v>132</v>
      </c>
      <c r="AP1" s="155" t="s">
        <v>1234</v>
      </c>
      <c r="AQ1" s="155" t="s">
        <v>1268</v>
      </c>
      <c r="AR1" s="155" t="s">
        <v>1235</v>
      </c>
      <c r="AS1" s="155" t="s">
        <v>1236</v>
      </c>
      <c r="AT1" s="155" t="s">
        <v>144</v>
      </c>
      <c r="AU1" s="155" t="s">
        <v>151</v>
      </c>
      <c r="AV1" s="155" t="s">
        <v>152</v>
      </c>
    </row>
    <row r="3" spans="1:48" ht="76.5">
      <c r="A3" s="157" t="s">
        <v>1237</v>
      </c>
      <c r="B3" s="157" t="s">
        <v>0</v>
      </c>
      <c r="C3" s="157" t="s">
        <v>193</v>
      </c>
      <c r="D3" s="157" t="s">
        <v>1826</v>
      </c>
      <c r="E3" s="157" t="s">
        <v>1241</v>
      </c>
      <c r="F3" s="157" t="s">
        <v>1240</v>
      </c>
      <c r="G3" s="157" t="s">
        <v>1242</v>
      </c>
      <c r="H3" s="157" t="s">
        <v>1905</v>
      </c>
      <c r="I3" s="157" t="s">
        <v>1322</v>
      </c>
      <c r="J3" s="157" t="s">
        <v>1879</v>
      </c>
      <c r="K3" s="157" t="s">
        <v>1880</v>
      </c>
      <c r="L3" s="157" t="s">
        <v>1244</v>
      </c>
      <c r="M3" s="157" t="s">
        <v>1307</v>
      </c>
      <c r="N3" s="157" t="s">
        <v>1343</v>
      </c>
      <c r="O3" s="157" t="s">
        <v>968</v>
      </c>
      <c r="P3" s="157" t="s">
        <v>49</v>
      </c>
      <c r="Q3" s="157" t="s">
        <v>1328</v>
      </c>
      <c r="R3" s="157" t="s">
        <v>1249</v>
      </c>
      <c r="S3" s="157" t="s">
        <v>1254</v>
      </c>
      <c r="T3" s="157" t="s">
        <v>215</v>
      </c>
      <c r="U3" s="157" t="s">
        <v>1251</v>
      </c>
      <c r="V3" s="157" t="s">
        <v>1302</v>
      </c>
      <c r="W3" s="157" t="s">
        <v>1295</v>
      </c>
      <c r="X3" s="157" t="s">
        <v>51</v>
      </c>
      <c r="Y3" s="157" t="s">
        <v>49</v>
      </c>
      <c r="Z3" s="157" t="s">
        <v>1346</v>
      </c>
      <c r="AA3" s="157" t="s">
        <v>1252</v>
      </c>
      <c r="AB3" s="157" t="s">
        <v>2365</v>
      </c>
      <c r="AC3" s="157" t="s">
        <v>1253</v>
      </c>
      <c r="AD3" s="157"/>
      <c r="AE3" s="157"/>
      <c r="AF3" s="157" t="s">
        <v>1248</v>
      </c>
      <c r="AG3" s="157" t="s">
        <v>1247</v>
      </c>
      <c r="AH3" s="157" t="s">
        <v>1246</v>
      </c>
      <c r="AI3" s="157" t="s">
        <v>1245</v>
      </c>
      <c r="AJ3" s="157" t="s">
        <v>1250</v>
      </c>
      <c r="AK3" s="157"/>
      <c r="AL3" s="157" t="s">
        <v>2567</v>
      </c>
      <c r="AM3" s="157" t="s">
        <v>1243</v>
      </c>
      <c r="AN3" s="157" t="s">
        <v>317</v>
      </c>
      <c r="AO3" s="157" t="s">
        <v>317</v>
      </c>
      <c r="AP3" s="157" t="s">
        <v>51</v>
      </c>
      <c r="AQ3" s="157" t="s">
        <v>1272</v>
      </c>
      <c r="AR3" s="157" t="s">
        <v>1345</v>
      </c>
      <c r="AS3" s="157" t="s">
        <v>1834</v>
      </c>
      <c r="AT3" s="157" t="s">
        <v>1366</v>
      </c>
      <c r="AU3" s="157" t="s">
        <v>2352</v>
      </c>
      <c r="AV3" s="157"/>
    </row>
    <row r="4" spans="1:48" s="160" customFormat="1" ht="58.5" customHeight="1">
      <c r="A4" s="157" t="s">
        <v>1825</v>
      </c>
      <c r="B4" s="157" t="s">
        <v>0</v>
      </c>
      <c r="C4" s="157" t="s">
        <v>193</v>
      </c>
      <c r="D4" s="157" t="s">
        <v>1826</v>
      </c>
      <c r="E4" s="157" t="s">
        <v>1241</v>
      </c>
      <c r="F4" s="157" t="s">
        <v>1240</v>
      </c>
      <c r="G4" s="157" t="s">
        <v>1827</v>
      </c>
      <c r="H4" s="157" t="s">
        <v>196</v>
      </c>
      <c r="I4" s="157" t="s">
        <v>1265</v>
      </c>
      <c r="J4" s="157" t="s">
        <v>1828</v>
      </c>
      <c r="K4" s="157" t="s">
        <v>1829</v>
      </c>
      <c r="L4" s="157" t="s">
        <v>1830</v>
      </c>
      <c r="M4" s="157"/>
      <c r="N4" s="157" t="s">
        <v>1343</v>
      </c>
      <c r="O4" s="157" t="s">
        <v>968</v>
      </c>
      <c r="P4" s="157" t="s">
        <v>49</v>
      </c>
      <c r="Q4" s="157" t="s">
        <v>1285</v>
      </c>
      <c r="R4" s="157" t="s">
        <v>1249</v>
      </c>
      <c r="S4" s="157" t="s">
        <v>1831</v>
      </c>
      <c r="T4" s="157" t="s">
        <v>215</v>
      </c>
      <c r="U4" s="157" t="s">
        <v>1301</v>
      </c>
      <c r="V4" s="157" t="s">
        <v>1302</v>
      </c>
      <c r="W4" s="157" t="s">
        <v>1295</v>
      </c>
      <c r="X4" s="157" t="s">
        <v>49</v>
      </c>
      <c r="Y4" s="157" t="s">
        <v>49</v>
      </c>
      <c r="Z4" s="157" t="s">
        <v>49</v>
      </c>
      <c r="AA4" s="157" t="s">
        <v>1331</v>
      </c>
      <c r="AB4" s="157" t="s">
        <v>212</v>
      </c>
      <c r="AC4" s="157" t="s">
        <v>1832</v>
      </c>
      <c r="AD4" s="157"/>
      <c r="AE4" s="157"/>
      <c r="AF4" s="157" t="s">
        <v>1260</v>
      </c>
      <c r="AG4" s="157" t="s">
        <v>1247</v>
      </c>
      <c r="AH4" s="157" t="s">
        <v>1246</v>
      </c>
      <c r="AI4" s="157" t="s">
        <v>1277</v>
      </c>
      <c r="AJ4" s="157" t="s">
        <v>1263</v>
      </c>
      <c r="AK4" s="157" t="s">
        <v>1271</v>
      </c>
      <c r="AL4" s="157" t="s">
        <v>212</v>
      </c>
      <c r="AM4" s="157" t="s">
        <v>1243</v>
      </c>
      <c r="AN4" s="157" t="s">
        <v>317</v>
      </c>
      <c r="AO4" s="157" t="s">
        <v>211</v>
      </c>
      <c r="AP4" s="157" t="s">
        <v>51</v>
      </c>
      <c r="AQ4" s="157" t="s">
        <v>1833</v>
      </c>
      <c r="AR4" s="157"/>
      <c r="AS4" s="157" t="s">
        <v>1834</v>
      </c>
      <c r="AT4" s="157"/>
      <c r="AU4" s="157"/>
      <c r="AV4" s="157"/>
    </row>
    <row r="5" spans="1:48" s="160" customFormat="1" ht="11.2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row>
    <row r="6" spans="1:48" s="160" customFormat="1" ht="42.75" customHeight="1">
      <c r="A6" s="157" t="s">
        <v>1310</v>
      </c>
      <c r="B6" s="157" t="s">
        <v>186</v>
      </c>
      <c r="C6" s="157" t="s">
        <v>1110</v>
      </c>
      <c r="D6" s="157" t="s">
        <v>2627</v>
      </c>
      <c r="E6" s="157" t="s">
        <v>1282</v>
      </c>
      <c r="F6" s="157" t="s">
        <v>1255</v>
      </c>
      <c r="G6" s="157" t="s">
        <v>1242</v>
      </c>
      <c r="H6" s="157" t="s">
        <v>196</v>
      </c>
      <c r="I6" s="157" t="s">
        <v>1265</v>
      </c>
      <c r="J6" s="157" t="s">
        <v>1256</v>
      </c>
      <c r="K6" s="157" t="s">
        <v>1264</v>
      </c>
      <c r="L6" s="157" t="s">
        <v>1257</v>
      </c>
      <c r="M6" s="157" t="s">
        <v>1309</v>
      </c>
      <c r="N6" s="157" t="s">
        <v>1286</v>
      </c>
      <c r="O6" s="157"/>
      <c r="P6" s="157" t="s">
        <v>49</v>
      </c>
      <c r="Q6" s="157" t="s">
        <v>1328</v>
      </c>
      <c r="R6" s="157" t="s">
        <v>1284</v>
      </c>
      <c r="S6" s="157" t="s">
        <v>1258</v>
      </c>
      <c r="T6" s="157" t="s">
        <v>215</v>
      </c>
      <c r="U6" s="157" t="s">
        <v>1314</v>
      </c>
      <c r="V6" s="157" t="s">
        <v>1388</v>
      </c>
      <c r="W6" s="157" t="s">
        <v>1258</v>
      </c>
      <c r="X6" s="157" t="s">
        <v>49</v>
      </c>
      <c r="Y6" s="157" t="s">
        <v>49</v>
      </c>
      <c r="Z6" s="157" t="s">
        <v>1347</v>
      </c>
      <c r="AA6" s="157" t="s">
        <v>1331</v>
      </c>
      <c r="AB6" s="157" t="s">
        <v>1365</v>
      </c>
      <c r="AC6" s="157" t="s">
        <v>1259</v>
      </c>
      <c r="AD6" s="157"/>
      <c r="AE6" s="157"/>
      <c r="AF6" s="157" t="s">
        <v>1260</v>
      </c>
      <c r="AG6" s="157" t="s">
        <v>1261</v>
      </c>
      <c r="AH6" s="157" t="s">
        <v>1246</v>
      </c>
      <c r="AI6" s="157" t="s">
        <v>1262</v>
      </c>
      <c r="AJ6" s="157" t="s">
        <v>1263</v>
      </c>
      <c r="AK6" s="157" t="s">
        <v>1271</v>
      </c>
      <c r="AL6" s="157"/>
      <c r="AM6" s="157" t="s">
        <v>1329</v>
      </c>
      <c r="AN6" s="157" t="s">
        <v>1266</v>
      </c>
      <c r="AO6" s="157" t="s">
        <v>1267</v>
      </c>
      <c r="AP6" s="157" t="s">
        <v>49</v>
      </c>
      <c r="AQ6" s="157"/>
      <c r="AR6" s="157"/>
      <c r="AS6" s="157" t="s">
        <v>1270</v>
      </c>
      <c r="AT6" s="157"/>
      <c r="AU6" s="157" t="s">
        <v>1330</v>
      </c>
      <c r="AV6" s="157"/>
    </row>
    <row r="7" spans="1:48" s="160" customFormat="1" ht="42.75" customHeight="1">
      <c r="A7" s="247" t="s">
        <v>2616</v>
      </c>
      <c r="B7" s="157" t="s">
        <v>186</v>
      </c>
      <c r="C7" s="157" t="s">
        <v>1110</v>
      </c>
      <c r="D7" s="157" t="s">
        <v>2617</v>
      </c>
      <c r="E7" s="157" t="s">
        <v>1282</v>
      </c>
      <c r="F7" s="157" t="s">
        <v>2618</v>
      </c>
      <c r="G7" s="157" t="s">
        <v>1242</v>
      </c>
      <c r="H7" s="248" t="s">
        <v>196</v>
      </c>
      <c r="I7" s="157" t="s">
        <v>1265</v>
      </c>
      <c r="J7" s="157" t="s">
        <v>2619</v>
      </c>
      <c r="K7" s="157" t="s">
        <v>2620</v>
      </c>
      <c r="L7" s="157" t="s">
        <v>1257</v>
      </c>
      <c r="M7" s="249" t="s">
        <v>2621</v>
      </c>
      <c r="N7" s="249" t="s">
        <v>2622</v>
      </c>
      <c r="O7" s="157"/>
      <c r="P7" s="157" t="s">
        <v>49</v>
      </c>
      <c r="Q7" s="157" t="s">
        <v>1328</v>
      </c>
      <c r="R7" s="249" t="s">
        <v>1249</v>
      </c>
      <c r="S7" s="157" t="s">
        <v>2623</v>
      </c>
      <c r="T7" s="157" t="s">
        <v>215</v>
      </c>
      <c r="U7" s="157" t="s">
        <v>1314</v>
      </c>
      <c r="V7" s="157" t="s">
        <v>1388</v>
      </c>
      <c r="W7" s="157" t="s">
        <v>1258</v>
      </c>
      <c r="X7" s="249" t="s">
        <v>49</v>
      </c>
      <c r="Y7" s="157" t="s">
        <v>49</v>
      </c>
      <c r="Z7" s="250" t="s">
        <v>1347</v>
      </c>
      <c r="AA7" s="250" t="s">
        <v>1331</v>
      </c>
      <c r="AB7" s="250" t="s">
        <v>1365</v>
      </c>
      <c r="AC7" s="250" t="s">
        <v>1259</v>
      </c>
      <c r="AD7" s="157"/>
      <c r="AE7" s="157"/>
      <c r="AF7" s="157" t="s">
        <v>2311</v>
      </c>
      <c r="AG7" s="157" t="s">
        <v>1261</v>
      </c>
      <c r="AH7" s="157" t="s">
        <v>2624</v>
      </c>
      <c r="AI7" s="157" t="s">
        <v>1262</v>
      </c>
      <c r="AJ7" s="157" t="s">
        <v>1263</v>
      </c>
      <c r="AK7" s="157" t="s">
        <v>1271</v>
      </c>
      <c r="AL7" s="157"/>
      <c r="AM7" s="157" t="s">
        <v>2625</v>
      </c>
      <c r="AN7" s="157" t="s">
        <v>1266</v>
      </c>
      <c r="AO7" s="157" t="s">
        <v>1267</v>
      </c>
      <c r="AP7" s="157" t="s">
        <v>49</v>
      </c>
      <c r="AQ7" s="157"/>
      <c r="AR7" s="157"/>
      <c r="AS7" s="157" t="s">
        <v>1270</v>
      </c>
      <c r="AT7" s="157"/>
      <c r="AU7" s="157" t="s">
        <v>2626</v>
      </c>
      <c r="AV7" s="157"/>
    </row>
    <row r="8" spans="1:48" s="160" customFormat="1" ht="42.75" customHeight="1">
      <c r="A8" s="157" t="s">
        <v>1311</v>
      </c>
      <c r="B8" s="157" t="s">
        <v>1273</v>
      </c>
      <c r="C8" s="157" t="s">
        <v>1110</v>
      </c>
      <c r="D8" s="157" t="s">
        <v>1826</v>
      </c>
      <c r="E8" s="157" t="s">
        <v>1241</v>
      </c>
      <c r="F8" s="157" t="s">
        <v>1240</v>
      </c>
      <c r="G8" s="157" t="s">
        <v>1242</v>
      </c>
      <c r="H8" s="157" t="s">
        <v>196</v>
      </c>
      <c r="I8" s="157" t="s">
        <v>1265</v>
      </c>
      <c r="J8" s="157" t="s">
        <v>1290</v>
      </c>
      <c r="K8" s="157" t="s">
        <v>1291</v>
      </c>
      <c r="L8" s="157" t="s">
        <v>1257</v>
      </c>
      <c r="M8" s="157" t="s">
        <v>1307</v>
      </c>
      <c r="N8" s="157" t="s">
        <v>1274</v>
      </c>
      <c r="O8" s="157"/>
      <c r="P8" s="157" t="s">
        <v>49</v>
      </c>
      <c r="Q8" s="157" t="s">
        <v>253</v>
      </c>
      <c r="R8" s="157" t="s">
        <v>1249</v>
      </c>
      <c r="S8" s="157" t="s">
        <v>1289</v>
      </c>
      <c r="T8" s="157" t="s">
        <v>215</v>
      </c>
      <c r="U8" s="157" t="s">
        <v>1301</v>
      </c>
      <c r="V8" s="157" t="s">
        <v>1302</v>
      </c>
      <c r="W8" s="157" t="s">
        <v>1295</v>
      </c>
      <c r="X8" s="157" t="s">
        <v>49</v>
      </c>
      <c r="Y8" s="157" t="s">
        <v>49</v>
      </c>
      <c r="Z8" s="157" t="s">
        <v>49</v>
      </c>
      <c r="AA8" s="157" t="s">
        <v>1331</v>
      </c>
      <c r="AB8" s="157" t="s">
        <v>1364</v>
      </c>
      <c r="AC8" s="157" t="s">
        <v>1259</v>
      </c>
      <c r="AD8" s="157"/>
      <c r="AE8" s="157"/>
      <c r="AF8" s="157" t="s">
        <v>1260</v>
      </c>
      <c r="AG8" s="157" t="s">
        <v>1261</v>
      </c>
      <c r="AH8" s="157" t="s">
        <v>1278</v>
      </c>
      <c r="AI8" s="157" t="s">
        <v>1277</v>
      </c>
      <c r="AJ8" s="157" t="s">
        <v>1263</v>
      </c>
      <c r="AK8" s="157" t="s">
        <v>1271</v>
      </c>
      <c r="AL8" s="157"/>
      <c r="AM8" s="157" t="s">
        <v>1243</v>
      </c>
      <c r="AN8" s="157" t="s">
        <v>1267</v>
      </c>
      <c r="AO8" s="157" t="s">
        <v>1294</v>
      </c>
      <c r="AP8" s="157" t="s">
        <v>51</v>
      </c>
      <c r="AQ8" s="157" t="s">
        <v>1292</v>
      </c>
      <c r="AR8" s="157"/>
      <c r="AS8" s="157" t="s">
        <v>1269</v>
      </c>
      <c r="AT8" s="157" t="s">
        <v>1293</v>
      </c>
      <c r="AU8" s="157" t="s">
        <v>1881</v>
      </c>
      <c r="AV8" s="157"/>
    </row>
    <row r="9" spans="1:48" s="160" customFormat="1" ht="42.75" customHeight="1">
      <c r="A9" s="157" t="s">
        <v>2457</v>
      </c>
      <c r="B9" s="157" t="s">
        <v>1273</v>
      </c>
      <c r="C9" s="157" t="s">
        <v>1110</v>
      </c>
      <c r="D9" s="157" t="s">
        <v>2299</v>
      </c>
      <c r="E9" s="157" t="s">
        <v>1241</v>
      </c>
      <c r="F9" s="157" t="s">
        <v>1240</v>
      </c>
      <c r="G9" s="157" t="s">
        <v>1242</v>
      </c>
      <c r="H9" s="157" t="s">
        <v>196</v>
      </c>
      <c r="I9" s="157" t="s">
        <v>1322</v>
      </c>
      <c r="J9" s="157" t="s">
        <v>2458</v>
      </c>
      <c r="K9" s="157" t="s">
        <v>2459</v>
      </c>
      <c r="L9" s="157" t="s">
        <v>1257</v>
      </c>
      <c r="M9" s="157" t="s">
        <v>2188</v>
      </c>
      <c r="N9" s="157" t="s">
        <v>2460</v>
      </c>
      <c r="O9" s="157"/>
      <c r="P9" s="157" t="s">
        <v>49</v>
      </c>
      <c r="Q9" s="157" t="s">
        <v>2461</v>
      </c>
      <c r="R9" s="157" t="s">
        <v>1249</v>
      </c>
      <c r="S9" s="157" t="s">
        <v>1289</v>
      </c>
      <c r="T9" s="157" t="s">
        <v>215</v>
      </c>
      <c r="U9" s="157" t="s">
        <v>212</v>
      </c>
      <c r="V9" s="157" t="s">
        <v>1302</v>
      </c>
      <c r="W9" s="157" t="s">
        <v>1295</v>
      </c>
      <c r="X9" s="157" t="s">
        <v>49</v>
      </c>
      <c r="Y9" s="157" t="s">
        <v>49</v>
      </c>
      <c r="Z9" s="157" t="s">
        <v>49</v>
      </c>
      <c r="AA9" s="157" t="s">
        <v>1331</v>
      </c>
      <c r="AB9" s="157" t="s">
        <v>1364</v>
      </c>
      <c r="AC9" s="157" t="s">
        <v>1259</v>
      </c>
      <c r="AD9" s="157"/>
      <c r="AE9" s="157"/>
      <c r="AF9" s="157" t="s">
        <v>1260</v>
      </c>
      <c r="AG9" s="157" t="s">
        <v>1261</v>
      </c>
      <c r="AH9" s="157" t="s">
        <v>1278</v>
      </c>
      <c r="AI9" s="157" t="s">
        <v>1277</v>
      </c>
      <c r="AJ9" s="157" t="s">
        <v>1263</v>
      </c>
      <c r="AK9" s="157" t="s">
        <v>1271</v>
      </c>
      <c r="AL9" s="157"/>
      <c r="AM9" s="157" t="s">
        <v>1243</v>
      </c>
      <c r="AN9" s="157" t="s">
        <v>1267</v>
      </c>
      <c r="AO9" s="157" t="s">
        <v>1294</v>
      </c>
      <c r="AP9" s="157" t="s">
        <v>51</v>
      </c>
      <c r="AQ9" s="157"/>
      <c r="AR9" s="157"/>
      <c r="AS9" s="157" t="s">
        <v>1269</v>
      </c>
      <c r="AT9" s="157"/>
      <c r="AU9" s="157" t="s">
        <v>2462</v>
      </c>
      <c r="AV9" s="157"/>
    </row>
    <row r="10" spans="1:48" s="160" customFormat="1" ht="51">
      <c r="A10" s="157" t="s">
        <v>2340</v>
      </c>
      <c r="B10" s="157" t="s">
        <v>52</v>
      </c>
      <c r="C10" s="157" t="s">
        <v>1110</v>
      </c>
      <c r="D10" s="157" t="s">
        <v>2341</v>
      </c>
      <c r="E10" s="157" t="s">
        <v>2342</v>
      </c>
      <c r="F10" s="157" t="s">
        <v>1281</v>
      </c>
      <c r="G10" s="157" t="s">
        <v>2305</v>
      </c>
      <c r="H10" s="157" t="s">
        <v>196</v>
      </c>
      <c r="I10" s="157" t="s">
        <v>1265</v>
      </c>
      <c r="J10" s="157" t="s">
        <v>2343</v>
      </c>
      <c r="K10" s="157" t="s">
        <v>2344</v>
      </c>
      <c r="L10" s="157" t="s">
        <v>2312</v>
      </c>
      <c r="M10" s="157"/>
      <c r="N10" s="157" t="s">
        <v>2308</v>
      </c>
      <c r="O10" s="157"/>
      <c r="P10" s="157" t="s">
        <v>49</v>
      </c>
      <c r="Q10" s="157" t="s">
        <v>2345</v>
      </c>
      <c r="R10" s="157" t="s">
        <v>728</v>
      </c>
      <c r="S10" s="157" t="s">
        <v>2310</v>
      </c>
      <c r="T10" s="157" t="s">
        <v>215</v>
      </c>
      <c r="U10" s="157" t="s">
        <v>1251</v>
      </c>
      <c r="V10" s="157" t="s">
        <v>49</v>
      </c>
      <c r="W10" s="157" t="s">
        <v>1323</v>
      </c>
      <c r="X10" s="157" t="s">
        <v>51</v>
      </c>
      <c r="Y10" s="157" t="s">
        <v>49</v>
      </c>
      <c r="Z10" s="157"/>
      <c r="AA10" s="157"/>
      <c r="AB10" s="157"/>
      <c r="AC10" s="157" t="s">
        <v>1259</v>
      </c>
      <c r="AD10" s="157"/>
      <c r="AE10" s="157"/>
      <c r="AF10" s="157" t="s">
        <v>2346</v>
      </c>
      <c r="AG10" s="157" t="s">
        <v>1261</v>
      </c>
      <c r="AH10" s="157" t="s">
        <v>1246</v>
      </c>
      <c r="AI10" s="157" t="s">
        <v>1245</v>
      </c>
      <c r="AJ10" s="157"/>
      <c r="AK10" s="157"/>
      <c r="AL10" s="157"/>
      <c r="AM10" s="157" t="s">
        <v>2348</v>
      </c>
      <c r="AN10" s="157" t="s">
        <v>1266</v>
      </c>
      <c r="AO10" s="157" t="s">
        <v>1294</v>
      </c>
      <c r="AP10" s="157" t="s">
        <v>51</v>
      </c>
      <c r="AQ10" s="157"/>
      <c r="AR10" s="157"/>
      <c r="AS10" s="157" t="s">
        <v>2347</v>
      </c>
      <c r="AT10" s="157" t="s">
        <v>2314</v>
      </c>
      <c r="AU10" s="157" t="s">
        <v>2349</v>
      </c>
      <c r="AV10" s="157"/>
    </row>
    <row r="11" spans="1:48" s="160" customFormat="1" ht="76.5">
      <c r="A11" s="157" t="s">
        <v>1125</v>
      </c>
      <c r="B11" s="157" t="s">
        <v>52</v>
      </c>
      <c r="C11" s="157" t="s">
        <v>1110</v>
      </c>
      <c r="D11" s="157" t="s">
        <v>1276</v>
      </c>
      <c r="E11" s="157" t="s">
        <v>1282</v>
      </c>
      <c r="F11" s="157" t="s">
        <v>1255</v>
      </c>
      <c r="G11" s="157" t="s">
        <v>1242</v>
      </c>
      <c r="H11" s="157" t="s">
        <v>196</v>
      </c>
      <c r="I11" s="157" t="s">
        <v>1265</v>
      </c>
      <c r="J11" s="157" t="s">
        <v>1298</v>
      </c>
      <c r="K11" s="157" t="s">
        <v>1297</v>
      </c>
      <c r="L11" s="157" t="s">
        <v>1308</v>
      </c>
      <c r="M11" s="157" t="s">
        <v>1306</v>
      </c>
      <c r="N11" s="157" t="s">
        <v>1287</v>
      </c>
      <c r="O11" s="157"/>
      <c r="P11" s="157" t="s">
        <v>49</v>
      </c>
      <c r="Q11" s="157" t="s">
        <v>1285</v>
      </c>
      <c r="R11" s="157" t="s">
        <v>1249</v>
      </c>
      <c r="S11" s="157" t="s">
        <v>1289</v>
      </c>
      <c r="T11" s="157" t="s">
        <v>215</v>
      </c>
      <c r="U11" s="157" t="s">
        <v>212</v>
      </c>
      <c r="V11" s="157" t="s">
        <v>49</v>
      </c>
      <c r="W11" s="157" t="s">
        <v>49</v>
      </c>
      <c r="X11" s="157" t="s">
        <v>49</v>
      </c>
      <c r="Y11" s="157" t="s">
        <v>49</v>
      </c>
      <c r="Z11" s="157" t="s">
        <v>49</v>
      </c>
      <c r="AA11" s="157"/>
      <c r="AB11" s="157"/>
      <c r="AC11" s="157" t="s">
        <v>1259</v>
      </c>
      <c r="AD11" s="157"/>
      <c r="AE11" s="157"/>
      <c r="AF11" s="157" t="s">
        <v>1260</v>
      </c>
      <c r="AG11" s="157" t="s">
        <v>1247</v>
      </c>
      <c r="AH11" s="157" t="s">
        <v>1278</v>
      </c>
      <c r="AI11" s="157" t="s">
        <v>1277</v>
      </c>
      <c r="AJ11" s="157" t="s">
        <v>1263</v>
      </c>
      <c r="AK11" s="157"/>
      <c r="AL11" s="157"/>
      <c r="AM11" s="157" t="s">
        <v>1279</v>
      </c>
      <c r="AN11" s="157"/>
      <c r="AO11" s="157" t="s">
        <v>1294</v>
      </c>
      <c r="AP11" s="157" t="s">
        <v>51</v>
      </c>
      <c r="AQ11" s="157"/>
      <c r="AR11" s="157"/>
      <c r="AS11" s="157" t="s">
        <v>1316</v>
      </c>
      <c r="AT11" s="157"/>
      <c r="AU11" s="157" t="s">
        <v>1359</v>
      </c>
      <c r="AV11" s="157"/>
    </row>
    <row r="12" spans="1:48" s="160" customFormat="1" ht="42.75" customHeight="1">
      <c r="A12" s="157" t="s">
        <v>1312</v>
      </c>
      <c r="B12" s="157" t="s">
        <v>1275</v>
      </c>
      <c r="C12" s="157" t="s">
        <v>1110</v>
      </c>
      <c r="D12" s="157" t="s">
        <v>2190</v>
      </c>
      <c r="E12" s="157" t="s">
        <v>1283</v>
      </c>
      <c r="F12" s="157" t="s">
        <v>1281</v>
      </c>
      <c r="G12" s="157" t="s">
        <v>950</v>
      </c>
      <c r="H12" s="157" t="s">
        <v>196</v>
      </c>
      <c r="I12" s="157" t="s">
        <v>1265</v>
      </c>
      <c r="J12" s="157" t="s">
        <v>1303</v>
      </c>
      <c r="K12" s="157" t="s">
        <v>1326</v>
      </c>
      <c r="L12" s="157"/>
      <c r="M12" s="157" t="s">
        <v>1305</v>
      </c>
      <c r="N12" s="157" t="s">
        <v>1288</v>
      </c>
      <c r="O12" s="157" t="s">
        <v>968</v>
      </c>
      <c r="P12" s="157" t="s">
        <v>49</v>
      </c>
      <c r="Q12" s="157" t="s">
        <v>1328</v>
      </c>
      <c r="R12" s="157" t="s">
        <v>1249</v>
      </c>
      <c r="S12" s="157" t="s">
        <v>1289</v>
      </c>
      <c r="T12" s="157" t="s">
        <v>215</v>
      </c>
      <c r="U12" s="157" t="s">
        <v>212</v>
      </c>
      <c r="V12" s="157" t="s">
        <v>1302</v>
      </c>
      <c r="W12" s="157" t="s">
        <v>1296</v>
      </c>
      <c r="X12" s="157" t="s">
        <v>49</v>
      </c>
      <c r="Y12" s="157" t="s">
        <v>49</v>
      </c>
      <c r="Z12" s="157" t="s">
        <v>49</v>
      </c>
      <c r="AA12" s="157"/>
      <c r="AB12" s="157"/>
      <c r="AC12" s="157" t="s">
        <v>1367</v>
      </c>
      <c r="AD12" s="157"/>
      <c r="AE12" s="157"/>
      <c r="AF12" s="157" t="s">
        <v>1260</v>
      </c>
      <c r="AG12" s="157" t="s">
        <v>1261</v>
      </c>
      <c r="AH12" s="157" t="s">
        <v>1278</v>
      </c>
      <c r="AI12" s="157" t="s">
        <v>1277</v>
      </c>
      <c r="AJ12" s="157" t="s">
        <v>1263</v>
      </c>
      <c r="AK12" s="157"/>
      <c r="AL12" s="157"/>
      <c r="AM12" s="157" t="s">
        <v>1280</v>
      </c>
      <c r="AN12" s="157" t="s">
        <v>1294</v>
      </c>
      <c r="AO12" s="157" t="s">
        <v>1294</v>
      </c>
      <c r="AP12" s="157" t="s">
        <v>51</v>
      </c>
      <c r="AQ12" s="157"/>
      <c r="AR12" s="157"/>
      <c r="AS12" s="157" t="s">
        <v>1315</v>
      </c>
      <c r="AT12" s="157"/>
      <c r="AU12" s="157" t="s">
        <v>1332</v>
      </c>
      <c r="AV12" s="157"/>
    </row>
    <row r="13" spans="1:48" s="160" customFormat="1" ht="42.75" customHeight="1">
      <c r="A13" s="157" t="s">
        <v>1313</v>
      </c>
      <c r="B13" s="157" t="s">
        <v>185</v>
      </c>
      <c r="C13" s="157" t="s">
        <v>1110</v>
      </c>
      <c r="D13" s="157" t="s">
        <v>1299</v>
      </c>
      <c r="E13" s="157" t="s">
        <v>1283</v>
      </c>
      <c r="F13" s="157" t="s">
        <v>1281</v>
      </c>
      <c r="G13" s="157" t="s">
        <v>1242</v>
      </c>
      <c r="H13" s="157" t="s">
        <v>196</v>
      </c>
      <c r="I13" s="157" t="s">
        <v>1265</v>
      </c>
      <c r="J13" s="157" t="s">
        <v>1324</v>
      </c>
      <c r="K13" s="157" t="s">
        <v>1318</v>
      </c>
      <c r="L13" s="157" t="s">
        <v>1321</v>
      </c>
      <c r="M13" s="157" t="s">
        <v>1317</v>
      </c>
      <c r="N13" s="157" t="s">
        <v>1325</v>
      </c>
      <c r="O13" s="157"/>
      <c r="P13" s="157" t="s">
        <v>49</v>
      </c>
      <c r="Q13" s="157" t="s">
        <v>1327</v>
      </c>
      <c r="R13" s="157"/>
      <c r="S13" s="157" t="s">
        <v>1258</v>
      </c>
      <c r="T13" s="157"/>
      <c r="U13" s="157" t="s">
        <v>1301</v>
      </c>
      <c r="V13" s="157" t="s">
        <v>49</v>
      </c>
      <c r="W13" s="157" t="s">
        <v>1323</v>
      </c>
      <c r="X13" s="157" t="s">
        <v>49</v>
      </c>
      <c r="Y13" s="157" t="s">
        <v>49</v>
      </c>
      <c r="Z13" s="157" t="s">
        <v>49</v>
      </c>
      <c r="AA13" s="157" t="s">
        <v>1331</v>
      </c>
      <c r="AB13" s="157"/>
      <c r="AC13" s="157"/>
      <c r="AD13" s="157"/>
      <c r="AE13" s="157"/>
      <c r="AF13" s="157" t="s">
        <v>1248</v>
      </c>
      <c r="AG13" s="157" t="s">
        <v>1247</v>
      </c>
      <c r="AH13" s="157"/>
      <c r="AI13" s="157" t="s">
        <v>1277</v>
      </c>
      <c r="AJ13" s="157"/>
      <c r="AK13" s="157"/>
      <c r="AL13" s="157"/>
      <c r="AM13" s="157" t="s">
        <v>1300</v>
      </c>
      <c r="AN13" s="157" t="s">
        <v>1267</v>
      </c>
      <c r="AO13" s="157" t="s">
        <v>1294</v>
      </c>
      <c r="AP13" s="157" t="s">
        <v>51</v>
      </c>
      <c r="AQ13" s="157"/>
      <c r="AR13" s="157"/>
      <c r="AS13" s="157" t="s">
        <v>1269</v>
      </c>
      <c r="AT13" s="157"/>
      <c r="AU13" s="157" t="s">
        <v>1360</v>
      </c>
      <c r="AV13" s="157"/>
    </row>
    <row r="14" spans="1:48" s="160" customFormat="1" ht="40.5" customHeight="1">
      <c r="A14" s="157" t="s">
        <v>1363</v>
      </c>
      <c r="B14" s="157" t="s">
        <v>185</v>
      </c>
      <c r="C14" s="157" t="s">
        <v>1110</v>
      </c>
      <c r="D14" s="157" t="s">
        <v>1826</v>
      </c>
      <c r="E14" s="157" t="s">
        <v>1241</v>
      </c>
      <c r="F14" s="157" t="s">
        <v>1240</v>
      </c>
      <c r="G14" s="157" t="s">
        <v>1242</v>
      </c>
      <c r="H14" s="157" t="s">
        <v>196</v>
      </c>
      <c r="I14" s="157" t="s">
        <v>1265</v>
      </c>
      <c r="J14" s="157" t="s">
        <v>1320</v>
      </c>
      <c r="K14" s="157" t="s">
        <v>1319</v>
      </c>
      <c r="L14" s="157" t="s">
        <v>2191</v>
      </c>
      <c r="M14" s="157" t="s">
        <v>2188</v>
      </c>
      <c r="N14" s="157" t="s">
        <v>1343</v>
      </c>
      <c r="O14" s="157"/>
      <c r="P14" s="157" t="s">
        <v>49</v>
      </c>
      <c r="Q14" s="157" t="s">
        <v>1328</v>
      </c>
      <c r="R14" s="157" t="s">
        <v>1249</v>
      </c>
      <c r="S14" s="157" t="s">
        <v>1258</v>
      </c>
      <c r="T14" s="157" t="s">
        <v>215</v>
      </c>
      <c r="U14" s="157" t="s">
        <v>2192</v>
      </c>
      <c r="V14" s="157" t="s">
        <v>49</v>
      </c>
      <c r="W14" s="157" t="s">
        <v>1323</v>
      </c>
      <c r="X14" s="157" t="s">
        <v>49</v>
      </c>
      <c r="Y14" s="157" t="s">
        <v>49</v>
      </c>
      <c r="Z14" s="157" t="s">
        <v>49</v>
      </c>
      <c r="AA14" s="157" t="s">
        <v>1331</v>
      </c>
      <c r="AB14" s="157"/>
      <c r="AC14" s="157" t="s">
        <v>1259</v>
      </c>
      <c r="AD14" s="157"/>
      <c r="AE14" s="157"/>
      <c r="AF14" s="157" t="s">
        <v>1260</v>
      </c>
      <c r="AG14" s="157" t="s">
        <v>1247</v>
      </c>
      <c r="AH14" s="157" t="s">
        <v>1278</v>
      </c>
      <c r="AI14" s="157" t="s">
        <v>1277</v>
      </c>
      <c r="AJ14" s="157"/>
      <c r="AK14" s="157"/>
      <c r="AL14" s="157"/>
      <c r="AM14" s="157" t="s">
        <v>2189</v>
      </c>
      <c r="AN14" s="157"/>
      <c r="AO14" s="157" t="s">
        <v>1294</v>
      </c>
      <c r="AP14" s="157" t="s">
        <v>51</v>
      </c>
      <c r="AQ14" s="157"/>
      <c r="AR14" s="157"/>
      <c r="AS14" s="157" t="s">
        <v>1269</v>
      </c>
      <c r="AT14" s="157"/>
      <c r="AU14" s="157" t="s">
        <v>2193</v>
      </c>
      <c r="AV14" s="157"/>
    </row>
    <row r="15" spans="1:48" s="160" customFormat="1" ht="25.5">
      <c r="A15" s="157" t="s">
        <v>1336</v>
      </c>
      <c r="B15" s="157" t="s">
        <v>182</v>
      </c>
      <c r="C15" s="157" t="s">
        <v>1110</v>
      </c>
      <c r="D15" s="157" t="s">
        <v>1239</v>
      </c>
      <c r="E15" s="157" t="s">
        <v>1344</v>
      </c>
      <c r="F15" s="157" t="s">
        <v>1240</v>
      </c>
      <c r="G15" s="157"/>
      <c r="H15" s="157"/>
      <c r="I15" s="157" t="s">
        <v>1265</v>
      </c>
      <c r="J15" s="157" t="s">
        <v>2086</v>
      </c>
      <c r="K15" s="157" t="s">
        <v>2085</v>
      </c>
      <c r="L15" s="157"/>
      <c r="M15" s="157" t="s">
        <v>2084</v>
      </c>
      <c r="N15" s="157" t="s">
        <v>1343</v>
      </c>
      <c r="O15" s="157" t="s">
        <v>1362</v>
      </c>
      <c r="P15" s="157" t="s">
        <v>49</v>
      </c>
      <c r="Q15" s="157" t="s">
        <v>59</v>
      </c>
      <c r="R15" s="157"/>
      <c r="S15" s="157" t="s">
        <v>1254</v>
      </c>
      <c r="T15" s="157"/>
      <c r="U15" s="157" t="s">
        <v>1301</v>
      </c>
      <c r="V15" s="157" t="s">
        <v>1302</v>
      </c>
      <c r="W15" s="157" t="s">
        <v>1295</v>
      </c>
      <c r="X15" s="157" t="s">
        <v>49</v>
      </c>
      <c r="Y15" s="157" t="s">
        <v>49</v>
      </c>
      <c r="Z15" s="157" t="s">
        <v>49</v>
      </c>
      <c r="AA15" s="157" t="s">
        <v>1331</v>
      </c>
      <c r="AB15" s="157"/>
      <c r="AC15" s="157"/>
      <c r="AD15" s="157"/>
      <c r="AE15" s="157"/>
      <c r="AF15" s="157"/>
      <c r="AG15" s="157"/>
      <c r="AH15" s="157"/>
      <c r="AI15" s="157"/>
      <c r="AJ15" s="157"/>
      <c r="AK15" s="157" t="s">
        <v>1271</v>
      </c>
      <c r="AL15" s="157"/>
      <c r="AM15" s="157"/>
      <c r="AN15" s="157"/>
      <c r="AO15" s="157"/>
      <c r="AP15" s="157"/>
      <c r="AQ15" s="157"/>
      <c r="AR15" s="157"/>
      <c r="AS15" s="157"/>
      <c r="AT15" s="157"/>
      <c r="AU15" s="157" t="s">
        <v>1361</v>
      </c>
      <c r="AV15" s="157"/>
    </row>
    <row r="16" spans="1:48" s="160" customFormat="1" ht="35.25" customHeight="1">
      <c r="A16" s="157" t="s">
        <v>1333</v>
      </c>
      <c r="B16" s="157" t="s">
        <v>1337</v>
      </c>
      <c r="C16" s="157" t="s">
        <v>1110</v>
      </c>
      <c r="D16" s="157" t="s">
        <v>1340</v>
      </c>
      <c r="E16" s="157" t="s">
        <v>1341</v>
      </c>
      <c r="F16" s="157"/>
      <c r="G16" s="157"/>
      <c r="H16" s="157"/>
      <c r="I16" s="157"/>
      <c r="J16" s="157"/>
      <c r="K16" s="157"/>
      <c r="L16" s="157"/>
      <c r="M16" s="157"/>
      <c r="N16" s="157" t="s">
        <v>1342</v>
      </c>
      <c r="O16" s="157"/>
      <c r="P16" s="157"/>
      <c r="Q16" s="157" t="s">
        <v>1285</v>
      </c>
      <c r="R16" s="157"/>
      <c r="S16" s="157" t="s">
        <v>1289</v>
      </c>
      <c r="T16" s="157"/>
      <c r="U16" s="157" t="s">
        <v>1301</v>
      </c>
      <c r="V16" s="157"/>
      <c r="W16" s="157" t="s">
        <v>1295</v>
      </c>
      <c r="X16" s="157"/>
      <c r="Y16" s="157"/>
      <c r="Z16" s="157"/>
      <c r="AA16" s="157" t="s">
        <v>1331</v>
      </c>
      <c r="AB16" s="157"/>
      <c r="AC16" s="157"/>
      <c r="AD16" s="157"/>
      <c r="AE16" s="157"/>
      <c r="AF16" s="157"/>
      <c r="AG16" s="157"/>
      <c r="AH16" s="157"/>
      <c r="AI16" s="157" t="s">
        <v>1245</v>
      </c>
      <c r="AJ16" s="157"/>
      <c r="AK16" s="157"/>
      <c r="AL16" s="157"/>
      <c r="AM16" s="157"/>
      <c r="AN16" s="157"/>
      <c r="AO16" s="157"/>
      <c r="AP16" s="157" t="s">
        <v>51</v>
      </c>
      <c r="AQ16" s="157"/>
      <c r="AR16" s="157"/>
      <c r="AS16" s="157"/>
      <c r="AT16" s="157"/>
      <c r="AU16" s="157" t="s">
        <v>1356</v>
      </c>
      <c r="AV16" s="157"/>
    </row>
    <row r="17" spans="1:48" s="160" customFormat="1" ht="38.25">
      <c r="A17" s="157" t="s">
        <v>1334</v>
      </c>
      <c r="B17" s="157" t="s">
        <v>1338</v>
      </c>
      <c r="C17" s="157" t="s">
        <v>1110</v>
      </c>
      <c r="D17" s="157" t="s">
        <v>1239</v>
      </c>
      <c r="E17" s="157" t="s">
        <v>1352</v>
      </c>
      <c r="F17" s="157" t="s">
        <v>1240</v>
      </c>
      <c r="G17" s="157" t="s">
        <v>1242</v>
      </c>
      <c r="H17" s="157" t="s">
        <v>196</v>
      </c>
      <c r="I17" s="157" t="s">
        <v>1322</v>
      </c>
      <c r="J17" s="157" t="s">
        <v>1348</v>
      </c>
      <c r="K17" s="157" t="s">
        <v>1349</v>
      </c>
      <c r="L17" s="157" t="s">
        <v>1353</v>
      </c>
      <c r="M17" s="157"/>
      <c r="N17" s="157" t="s">
        <v>1350</v>
      </c>
      <c r="O17" s="157"/>
      <c r="P17" s="157"/>
      <c r="Q17" s="157"/>
      <c r="R17" s="157" t="s">
        <v>1249</v>
      </c>
      <c r="S17" s="157"/>
      <c r="T17" s="157" t="s">
        <v>215</v>
      </c>
      <c r="U17" s="157" t="s">
        <v>1301</v>
      </c>
      <c r="V17" s="157"/>
      <c r="W17" s="157" t="s">
        <v>1295</v>
      </c>
      <c r="X17" s="157"/>
      <c r="Y17" s="157"/>
      <c r="Z17" s="157"/>
      <c r="AA17" s="157" t="s">
        <v>1331</v>
      </c>
      <c r="AB17" s="157"/>
      <c r="AC17" s="157" t="s">
        <v>1354</v>
      </c>
      <c r="AD17" s="157"/>
      <c r="AE17" s="157"/>
      <c r="AF17" s="157"/>
      <c r="AG17" s="157" t="s">
        <v>1247</v>
      </c>
      <c r="AH17" s="157"/>
      <c r="AI17" s="157" t="s">
        <v>1277</v>
      </c>
      <c r="AJ17" s="157"/>
      <c r="AK17" s="157"/>
      <c r="AL17" s="157"/>
      <c r="AM17" s="157" t="s">
        <v>1351</v>
      </c>
      <c r="AN17" s="157" t="s">
        <v>1266</v>
      </c>
      <c r="AO17" s="157" t="s">
        <v>1294</v>
      </c>
      <c r="AP17" s="157" t="s">
        <v>51</v>
      </c>
      <c r="AQ17" s="157"/>
      <c r="AR17" s="157"/>
      <c r="AS17" s="157" t="s">
        <v>1269</v>
      </c>
      <c r="AT17" s="157"/>
      <c r="AU17" s="157" t="s">
        <v>1355</v>
      </c>
      <c r="AV17" s="157"/>
    </row>
    <row r="18" spans="1:48" s="160" customFormat="1" ht="51.75" customHeight="1">
      <c r="A18" s="157" t="s">
        <v>2560</v>
      </c>
      <c r="B18" s="157" t="s">
        <v>1338</v>
      </c>
      <c r="C18" s="157" t="s">
        <v>1110</v>
      </c>
      <c r="D18" s="157" t="s">
        <v>2299</v>
      </c>
      <c r="E18" s="235" t="s">
        <v>1352</v>
      </c>
      <c r="F18" s="157" t="s">
        <v>1240</v>
      </c>
      <c r="G18" s="157" t="s">
        <v>1242</v>
      </c>
      <c r="H18" s="157" t="s">
        <v>196</v>
      </c>
      <c r="I18" s="157" t="s">
        <v>1322</v>
      </c>
      <c r="J18" s="157" t="s">
        <v>2561</v>
      </c>
      <c r="K18" s="157" t="s">
        <v>2562</v>
      </c>
      <c r="L18" s="157" t="s">
        <v>2563</v>
      </c>
      <c r="M18" s="157"/>
      <c r="N18" s="157" t="s">
        <v>2564</v>
      </c>
      <c r="O18" s="157"/>
      <c r="P18" s="157" t="s">
        <v>49</v>
      </c>
      <c r="Q18" s="157" t="s">
        <v>2565</v>
      </c>
      <c r="R18" s="157" t="s">
        <v>1249</v>
      </c>
      <c r="S18" s="157" t="s">
        <v>2566</v>
      </c>
      <c r="T18" s="157" t="s">
        <v>215</v>
      </c>
      <c r="U18" s="157" t="s">
        <v>1301</v>
      </c>
      <c r="V18" s="157"/>
      <c r="W18" s="157" t="s">
        <v>1296</v>
      </c>
      <c r="X18" s="157" t="s">
        <v>49</v>
      </c>
      <c r="Y18" s="157" t="s">
        <v>49</v>
      </c>
      <c r="Z18" s="157"/>
      <c r="AA18" s="157"/>
      <c r="AB18" s="157"/>
      <c r="AC18" s="157" t="s">
        <v>1354</v>
      </c>
      <c r="AD18" s="157"/>
      <c r="AE18" s="157"/>
      <c r="AF18" s="157" t="s">
        <v>1260</v>
      </c>
      <c r="AG18" s="157" t="s">
        <v>1247</v>
      </c>
      <c r="AH18" s="157"/>
      <c r="AI18" s="157" t="s">
        <v>1277</v>
      </c>
      <c r="AJ18" s="157"/>
      <c r="AK18" s="157"/>
      <c r="AL18" s="157"/>
      <c r="AM18" s="157" t="s">
        <v>2568</v>
      </c>
      <c r="AN18" s="157" t="s">
        <v>1266</v>
      </c>
      <c r="AO18" s="157" t="s">
        <v>1294</v>
      </c>
      <c r="AP18" s="157" t="s">
        <v>51</v>
      </c>
      <c r="AQ18" s="157"/>
      <c r="AR18" s="157"/>
      <c r="AS18" s="157" t="s">
        <v>1269</v>
      </c>
      <c r="AT18" s="157"/>
      <c r="AU18" s="157" t="s">
        <v>1355</v>
      </c>
      <c r="AV18" s="157"/>
    </row>
    <row r="19" spans="1:48" s="160" customFormat="1" ht="51">
      <c r="A19" s="157" t="s">
        <v>1335</v>
      </c>
      <c r="B19" s="157" t="s">
        <v>1339</v>
      </c>
      <c r="C19" s="157" t="s">
        <v>1110</v>
      </c>
      <c r="D19" s="157" t="s">
        <v>1239</v>
      </c>
      <c r="E19" s="157" t="s">
        <v>1357</v>
      </c>
      <c r="F19" s="157"/>
      <c r="G19" s="157"/>
      <c r="H19" s="157"/>
      <c r="I19" s="157"/>
      <c r="J19" s="157"/>
      <c r="K19" s="157"/>
      <c r="L19" s="157"/>
      <c r="M19" s="157"/>
      <c r="N19" s="157" t="s">
        <v>1343</v>
      </c>
      <c r="O19" s="157"/>
      <c r="P19" s="157" t="s">
        <v>51</v>
      </c>
      <c r="Q19" s="157"/>
      <c r="R19" s="157"/>
      <c r="S19" s="157"/>
      <c r="T19" s="157"/>
      <c r="U19" s="157"/>
      <c r="V19" s="157"/>
      <c r="W19" s="157"/>
      <c r="X19" s="157"/>
      <c r="Y19" s="157"/>
      <c r="Z19" s="157"/>
      <c r="AA19" s="157" t="s">
        <v>1331</v>
      </c>
      <c r="AB19" s="157"/>
      <c r="AC19" s="157"/>
      <c r="AD19" s="157"/>
      <c r="AE19" s="157"/>
      <c r="AF19" s="157"/>
      <c r="AG19" s="157"/>
      <c r="AH19" s="157"/>
      <c r="AI19" s="157"/>
      <c r="AJ19" s="157"/>
      <c r="AK19" s="157"/>
      <c r="AL19" s="157"/>
      <c r="AM19" s="157"/>
      <c r="AN19" s="157"/>
      <c r="AO19" s="157" t="s">
        <v>1294</v>
      </c>
      <c r="AP19" s="157" t="s">
        <v>51</v>
      </c>
      <c r="AQ19" s="157"/>
      <c r="AR19" s="157"/>
      <c r="AS19" s="157" t="s">
        <v>1269</v>
      </c>
      <c r="AT19" s="157"/>
      <c r="AU19" s="157" t="s">
        <v>1358</v>
      </c>
      <c r="AV19" s="157"/>
    </row>
    <row r="20" spans="1:48" s="160" customFormat="1" ht="80.25" customHeight="1">
      <c r="A20" s="157" t="s">
        <v>2252</v>
      </c>
      <c r="B20" s="157" t="s">
        <v>2253</v>
      </c>
      <c r="C20" s="157" t="s">
        <v>1110</v>
      </c>
      <c r="D20" s="157" t="s">
        <v>1299</v>
      </c>
      <c r="E20" s="157" t="s">
        <v>2262</v>
      </c>
      <c r="F20" s="157" t="s">
        <v>1281</v>
      </c>
      <c r="G20" s="157" t="s">
        <v>2254</v>
      </c>
      <c r="H20" s="157" t="s">
        <v>196</v>
      </c>
      <c r="I20" s="157" t="s">
        <v>1265</v>
      </c>
      <c r="J20" s="157" t="s">
        <v>2255</v>
      </c>
      <c r="K20" s="157" t="s">
        <v>2256</v>
      </c>
      <c r="L20" s="157" t="s">
        <v>2257</v>
      </c>
      <c r="M20" s="157" t="s">
        <v>2258</v>
      </c>
      <c r="N20" s="157" t="s">
        <v>1343</v>
      </c>
      <c r="O20" s="157"/>
      <c r="P20" s="157" t="s">
        <v>49</v>
      </c>
      <c r="Q20" s="157" t="s">
        <v>59</v>
      </c>
      <c r="R20" s="157" t="s">
        <v>2259</v>
      </c>
      <c r="S20" s="157" t="s">
        <v>1254</v>
      </c>
      <c r="T20" s="157" t="s">
        <v>2260</v>
      </c>
      <c r="U20" s="157" t="s">
        <v>1301</v>
      </c>
      <c r="V20" s="157" t="s">
        <v>49</v>
      </c>
      <c r="W20" s="157" t="s">
        <v>1323</v>
      </c>
      <c r="X20" s="157" t="s">
        <v>49</v>
      </c>
      <c r="Y20" s="157" t="s">
        <v>49</v>
      </c>
      <c r="Z20" s="157" t="s">
        <v>49</v>
      </c>
      <c r="AA20" s="157"/>
      <c r="AB20" s="157"/>
      <c r="AC20" s="157" t="s">
        <v>1367</v>
      </c>
      <c r="AD20" s="157"/>
      <c r="AE20" s="157"/>
      <c r="AF20" s="157" t="s">
        <v>1260</v>
      </c>
      <c r="AG20" s="157" t="s">
        <v>1247</v>
      </c>
      <c r="AH20" s="157" t="s">
        <v>212</v>
      </c>
      <c r="AI20" s="157" t="s">
        <v>1262</v>
      </c>
      <c r="AJ20" s="157"/>
      <c r="AK20" s="157"/>
      <c r="AL20" s="157"/>
      <c r="AM20" s="157" t="s">
        <v>2261</v>
      </c>
      <c r="AN20" s="157" t="s">
        <v>1266</v>
      </c>
      <c r="AO20" s="157" t="s">
        <v>1294</v>
      </c>
      <c r="AP20" s="157" t="s">
        <v>49</v>
      </c>
      <c r="AQ20" s="157"/>
      <c r="AR20" s="157"/>
      <c r="AS20" s="157" t="s">
        <v>950</v>
      </c>
      <c r="AT20" s="157"/>
      <c r="AU20" s="157" t="s">
        <v>2271</v>
      </c>
      <c r="AV20" s="157"/>
    </row>
    <row r="21" spans="1:48" s="160" customFormat="1" ht="68.25" customHeight="1">
      <c r="A21" s="157" t="s">
        <v>2263</v>
      </c>
      <c r="B21" s="157" t="s">
        <v>2253</v>
      </c>
      <c r="C21" s="157" t="s">
        <v>1110</v>
      </c>
      <c r="D21" s="157" t="s">
        <v>2264</v>
      </c>
      <c r="E21" s="157" t="s">
        <v>2262</v>
      </c>
      <c r="F21" s="157" t="s">
        <v>1281</v>
      </c>
      <c r="G21" s="157" t="s">
        <v>2254</v>
      </c>
      <c r="H21" s="157" t="s">
        <v>196</v>
      </c>
      <c r="I21" s="157" t="s">
        <v>1265</v>
      </c>
      <c r="J21" s="157" t="s">
        <v>2265</v>
      </c>
      <c r="K21" s="157" t="s">
        <v>2368</v>
      </c>
      <c r="L21" s="157" t="s">
        <v>2266</v>
      </c>
      <c r="M21" s="157" t="s">
        <v>2267</v>
      </c>
      <c r="N21" s="157" t="s">
        <v>2268</v>
      </c>
      <c r="O21" s="157"/>
      <c r="P21" s="157" t="s">
        <v>49</v>
      </c>
      <c r="Q21" s="157" t="s">
        <v>1285</v>
      </c>
      <c r="R21" s="157" t="s">
        <v>728</v>
      </c>
      <c r="S21" s="157" t="s">
        <v>2269</v>
      </c>
      <c r="T21" s="157" t="s">
        <v>2260</v>
      </c>
      <c r="U21" s="157" t="s">
        <v>1301</v>
      </c>
      <c r="V21" s="157" t="s">
        <v>1388</v>
      </c>
      <c r="W21" s="157" t="s">
        <v>49</v>
      </c>
      <c r="X21" s="157" t="s">
        <v>49</v>
      </c>
      <c r="Y21" s="157" t="s">
        <v>49</v>
      </c>
      <c r="Z21" s="157" t="s">
        <v>49</v>
      </c>
      <c r="AA21" s="157"/>
      <c r="AB21" s="157"/>
      <c r="AC21" s="157"/>
      <c r="AD21" s="157"/>
      <c r="AE21" s="157"/>
      <c r="AF21" s="157" t="s">
        <v>1260</v>
      </c>
      <c r="AG21" s="157" t="s">
        <v>1247</v>
      </c>
      <c r="AH21" s="157" t="s">
        <v>212</v>
      </c>
      <c r="AI21" s="157" t="s">
        <v>1262</v>
      </c>
      <c r="AJ21" s="157"/>
      <c r="AK21" s="157"/>
      <c r="AL21" s="157"/>
      <c r="AM21" s="157" t="s">
        <v>2261</v>
      </c>
      <c r="AN21" s="157" t="s">
        <v>1266</v>
      </c>
      <c r="AO21" s="157" t="s">
        <v>1294</v>
      </c>
      <c r="AP21" s="157" t="s">
        <v>2270</v>
      </c>
      <c r="AQ21" s="157"/>
      <c r="AR21" s="157"/>
      <c r="AS21" s="157" t="s">
        <v>2272</v>
      </c>
      <c r="AT21" s="157"/>
      <c r="AU21" s="157" t="s">
        <v>2273</v>
      </c>
      <c r="AV21" s="157"/>
    </row>
    <row r="22" spans="1:48" s="160" customFormat="1" ht="68.25" customHeight="1">
      <c r="A22" s="157" t="s">
        <v>2295</v>
      </c>
      <c r="B22" s="157" t="s">
        <v>53</v>
      </c>
      <c r="C22" s="157" t="s">
        <v>1110</v>
      </c>
      <c r="D22" s="157" t="s">
        <v>2299</v>
      </c>
      <c r="E22" s="157" t="s">
        <v>2296</v>
      </c>
      <c r="F22" s="157" t="s">
        <v>2297</v>
      </c>
      <c r="G22" s="157" t="s">
        <v>2254</v>
      </c>
      <c r="H22" s="157" t="s">
        <v>196</v>
      </c>
      <c r="I22" s="157" t="s">
        <v>1322</v>
      </c>
      <c r="J22" s="157" t="s">
        <v>2300</v>
      </c>
      <c r="K22" s="157" t="s">
        <v>2301</v>
      </c>
      <c r="L22" s="157"/>
      <c r="M22" s="157" t="s">
        <v>2298</v>
      </c>
      <c r="N22" s="157" t="s">
        <v>1350</v>
      </c>
      <c r="O22" s="157"/>
      <c r="P22" s="157" t="s">
        <v>49</v>
      </c>
      <c r="Q22" s="157" t="s">
        <v>59</v>
      </c>
      <c r="R22" s="157"/>
      <c r="S22" s="157" t="s">
        <v>1258</v>
      </c>
      <c r="T22" s="157" t="s">
        <v>2260</v>
      </c>
      <c r="U22" s="157" t="s">
        <v>1251</v>
      </c>
      <c r="V22" s="157"/>
      <c r="W22" s="157" t="s">
        <v>1323</v>
      </c>
      <c r="X22" s="157" t="s">
        <v>49</v>
      </c>
      <c r="Y22" s="157" t="s">
        <v>49</v>
      </c>
      <c r="Z22" s="157" t="s">
        <v>49</v>
      </c>
      <c r="AA22" s="157"/>
      <c r="AB22" s="157"/>
      <c r="AC22" s="157" t="s">
        <v>1367</v>
      </c>
      <c r="AD22" s="157"/>
      <c r="AE22" s="157"/>
      <c r="AF22" s="157" t="s">
        <v>1260</v>
      </c>
      <c r="AG22" s="157" t="s">
        <v>1247</v>
      </c>
      <c r="AH22" s="157" t="s">
        <v>1278</v>
      </c>
      <c r="AI22" s="157" t="s">
        <v>1262</v>
      </c>
      <c r="AJ22" s="157"/>
      <c r="AK22" s="157"/>
      <c r="AL22" s="157"/>
      <c r="AM22" s="157" t="s">
        <v>2302</v>
      </c>
      <c r="AN22" s="157" t="s">
        <v>1266</v>
      </c>
      <c r="AO22" s="157" t="s">
        <v>1267</v>
      </c>
      <c r="AP22" s="157" t="s">
        <v>51</v>
      </c>
      <c r="AQ22" s="157"/>
      <c r="AR22" s="157"/>
      <c r="AS22" s="157" t="s">
        <v>1269</v>
      </c>
      <c r="AT22" s="157"/>
      <c r="AU22" s="157" t="s">
        <v>2303</v>
      </c>
      <c r="AV22" s="157"/>
    </row>
    <row r="23" spans="1:48" s="160" customFormat="1" ht="68.25" customHeight="1">
      <c r="A23" s="157" t="s">
        <v>2304</v>
      </c>
      <c r="B23" s="157" t="s">
        <v>53</v>
      </c>
      <c r="C23" s="157" t="s">
        <v>1110</v>
      </c>
      <c r="D23" s="157" t="s">
        <v>2313</v>
      </c>
      <c r="E23" s="157" t="s">
        <v>1241</v>
      </c>
      <c r="F23" s="157" t="s">
        <v>1240</v>
      </c>
      <c r="G23" s="157" t="s">
        <v>2305</v>
      </c>
      <c r="H23" s="157" t="s">
        <v>196</v>
      </c>
      <c r="I23" s="157" t="s">
        <v>1322</v>
      </c>
      <c r="J23" s="157" t="s">
        <v>2306</v>
      </c>
      <c r="K23" s="157" t="s">
        <v>2307</v>
      </c>
      <c r="L23" s="157" t="s">
        <v>2312</v>
      </c>
      <c r="M23" s="157"/>
      <c r="N23" s="157" t="s">
        <v>2308</v>
      </c>
      <c r="O23" s="157"/>
      <c r="P23" s="157" t="s">
        <v>49</v>
      </c>
      <c r="Q23" s="157" t="s">
        <v>2309</v>
      </c>
      <c r="R23" s="157" t="s">
        <v>728</v>
      </c>
      <c r="S23" s="157" t="s">
        <v>2310</v>
      </c>
      <c r="T23" s="157" t="s">
        <v>215</v>
      </c>
      <c r="U23" s="157" t="s">
        <v>1251</v>
      </c>
      <c r="V23" s="157"/>
      <c r="W23" s="157" t="s">
        <v>51</v>
      </c>
      <c r="X23" s="157" t="s">
        <v>49</v>
      </c>
      <c r="Y23" s="157" t="s">
        <v>49</v>
      </c>
      <c r="Z23" s="157"/>
      <c r="AA23" s="157"/>
      <c r="AB23" s="157"/>
      <c r="AC23" s="157" t="s">
        <v>1367</v>
      </c>
      <c r="AD23" s="157"/>
      <c r="AE23" s="157"/>
      <c r="AF23" s="157" t="s">
        <v>2311</v>
      </c>
      <c r="AG23" s="157" t="s">
        <v>1247</v>
      </c>
      <c r="AH23" s="157" t="s">
        <v>1278</v>
      </c>
      <c r="AI23" s="157" t="s">
        <v>1245</v>
      </c>
      <c r="AJ23" s="157"/>
      <c r="AK23" s="157"/>
      <c r="AL23" s="157"/>
      <c r="AM23" s="157" t="s">
        <v>2302</v>
      </c>
      <c r="AN23" s="157" t="s">
        <v>1266</v>
      </c>
      <c r="AO23" s="157" t="s">
        <v>1267</v>
      </c>
      <c r="AP23" s="157" t="s">
        <v>51</v>
      </c>
      <c r="AQ23" s="157"/>
      <c r="AR23" s="157"/>
      <c r="AS23" s="157" t="s">
        <v>2347</v>
      </c>
      <c r="AT23" s="157" t="s">
        <v>2314</v>
      </c>
      <c r="AU23" s="157" t="s">
        <v>2350</v>
      </c>
      <c r="AV23" s="157"/>
    </row>
    <row r="24" spans="1:48" s="160" customFormat="1" ht="126" customHeight="1">
      <c r="A24" s="157" t="s">
        <v>2351</v>
      </c>
      <c r="B24" s="157" t="s">
        <v>2057</v>
      </c>
      <c r="C24" s="157" t="s">
        <v>1110</v>
      </c>
      <c r="D24" s="157" t="s">
        <v>2299</v>
      </c>
      <c r="E24" s="157" t="s">
        <v>2353</v>
      </c>
      <c r="F24" s="157" t="s">
        <v>1255</v>
      </c>
      <c r="G24" s="157" t="s">
        <v>2354</v>
      </c>
      <c r="H24" s="157" t="s">
        <v>2355</v>
      </c>
      <c r="I24" s="157" t="s">
        <v>2356</v>
      </c>
      <c r="J24" s="157" t="s">
        <v>2357</v>
      </c>
      <c r="K24" s="157" t="s">
        <v>2367</v>
      </c>
      <c r="L24" s="157" t="s">
        <v>2358</v>
      </c>
      <c r="M24" s="157" t="s">
        <v>2366</v>
      </c>
      <c r="N24" s="157" t="s">
        <v>2362</v>
      </c>
      <c r="O24" s="157" t="s">
        <v>968</v>
      </c>
      <c r="P24" s="157" t="s">
        <v>49</v>
      </c>
      <c r="Q24" s="157" t="s">
        <v>59</v>
      </c>
      <c r="R24" s="157" t="s">
        <v>1249</v>
      </c>
      <c r="S24" s="157" t="s">
        <v>1289</v>
      </c>
      <c r="T24" s="157" t="s">
        <v>215</v>
      </c>
      <c r="U24" s="157" t="s">
        <v>1301</v>
      </c>
      <c r="V24" s="157" t="s">
        <v>1302</v>
      </c>
      <c r="W24" s="157" t="s">
        <v>1296</v>
      </c>
      <c r="X24" s="157" t="s">
        <v>49</v>
      </c>
      <c r="Y24" s="157" t="s">
        <v>49</v>
      </c>
      <c r="Z24" s="157" t="s">
        <v>2363</v>
      </c>
      <c r="AA24" s="157" t="s">
        <v>2361</v>
      </c>
      <c r="AB24" s="157" t="s">
        <v>2364</v>
      </c>
      <c r="AC24" s="157" t="s">
        <v>2359</v>
      </c>
      <c r="AD24" s="157"/>
      <c r="AE24" s="157"/>
      <c r="AF24" s="157" t="s">
        <v>1260</v>
      </c>
      <c r="AG24" s="157" t="s">
        <v>1261</v>
      </c>
      <c r="AH24" s="157" t="s">
        <v>1278</v>
      </c>
      <c r="AI24" s="157" t="s">
        <v>1245</v>
      </c>
      <c r="AJ24" s="157"/>
      <c r="AK24" s="157" t="s">
        <v>2360</v>
      </c>
      <c r="AL24" s="157" t="s">
        <v>2369</v>
      </c>
      <c r="AM24" s="157" t="s">
        <v>1243</v>
      </c>
      <c r="AN24" s="157" t="s">
        <v>1266</v>
      </c>
      <c r="AO24" s="157" t="s">
        <v>1267</v>
      </c>
      <c r="AP24" s="157" t="s">
        <v>51</v>
      </c>
      <c r="AQ24" s="157" t="s">
        <v>2372</v>
      </c>
      <c r="AR24" s="157"/>
      <c r="AS24" s="157" t="s">
        <v>2373</v>
      </c>
      <c r="AT24" s="157" t="s">
        <v>2370</v>
      </c>
      <c r="AU24" s="157" t="s">
        <v>2371</v>
      </c>
      <c r="AV24" s="157"/>
    </row>
    <row r="25" spans="1:48" s="160" customFormat="1" ht="126" customHeight="1">
      <c r="A25" s="157" t="s">
        <v>2394</v>
      </c>
      <c r="B25" s="157" t="s">
        <v>183</v>
      </c>
      <c r="C25" s="157" t="s">
        <v>1110</v>
      </c>
      <c r="D25" s="157" t="s">
        <v>1826</v>
      </c>
      <c r="E25" s="157" t="s">
        <v>1241</v>
      </c>
      <c r="F25" s="157" t="s">
        <v>1240</v>
      </c>
      <c r="G25" s="157" t="s">
        <v>2254</v>
      </c>
      <c r="H25" s="157" t="s">
        <v>196</v>
      </c>
      <c r="I25" s="157" t="s">
        <v>1265</v>
      </c>
      <c r="J25" s="157" t="s">
        <v>2395</v>
      </c>
      <c r="K25" s="157" t="s">
        <v>2396</v>
      </c>
      <c r="L25" s="157" t="s">
        <v>2397</v>
      </c>
      <c r="M25" s="157"/>
      <c r="N25" s="157" t="s">
        <v>1343</v>
      </c>
      <c r="O25" s="157" t="s">
        <v>968</v>
      </c>
      <c r="P25" s="157" t="s">
        <v>49</v>
      </c>
      <c r="Q25" s="157" t="s">
        <v>2398</v>
      </c>
      <c r="R25" s="157" t="s">
        <v>1249</v>
      </c>
      <c r="S25" s="157" t="s">
        <v>1254</v>
      </c>
      <c r="T25" s="157" t="s">
        <v>215</v>
      </c>
      <c r="U25" s="157" t="s">
        <v>1251</v>
      </c>
      <c r="V25" s="157" t="s">
        <v>1302</v>
      </c>
      <c r="W25" s="157" t="s">
        <v>2399</v>
      </c>
      <c r="X25" s="157" t="s">
        <v>49</v>
      </c>
      <c r="Y25" s="157" t="s">
        <v>49</v>
      </c>
      <c r="Z25" s="157" t="s">
        <v>49</v>
      </c>
      <c r="AA25" s="157" t="s">
        <v>1331</v>
      </c>
      <c r="AB25" s="157"/>
      <c r="AC25" s="157" t="s">
        <v>1367</v>
      </c>
      <c r="AD25" s="157"/>
      <c r="AE25" s="157"/>
      <c r="AF25" s="157" t="s">
        <v>1248</v>
      </c>
      <c r="AG25" s="157" t="s">
        <v>1247</v>
      </c>
      <c r="AH25" s="157" t="s">
        <v>212</v>
      </c>
      <c r="AI25" s="157" t="s">
        <v>2401</v>
      </c>
      <c r="AJ25" s="157"/>
      <c r="AK25" s="157"/>
      <c r="AL25" s="157"/>
      <c r="AM25" s="157" t="s">
        <v>1243</v>
      </c>
      <c r="AN25" s="157" t="s">
        <v>1267</v>
      </c>
      <c r="AO25" s="157" t="s">
        <v>1294</v>
      </c>
      <c r="AP25" s="157" t="s">
        <v>51</v>
      </c>
      <c r="AQ25" s="157" t="s">
        <v>2402</v>
      </c>
      <c r="AR25" s="157"/>
      <c r="AS25" s="157" t="s">
        <v>1269</v>
      </c>
      <c r="AT25" s="157"/>
      <c r="AU25" s="157" t="s">
        <v>2400</v>
      </c>
      <c r="AV25" s="157"/>
    </row>
    <row r="26" spans="1:48" s="160" customFormat="1" ht="35.25" customHeight="1">
      <c r="A26" s="157" t="s">
        <v>501</v>
      </c>
      <c r="B26" s="157" t="s">
        <v>500</v>
      </c>
      <c r="C26" s="157" t="s">
        <v>499</v>
      </c>
      <c r="D26" s="157" t="s">
        <v>498</v>
      </c>
      <c r="E26" s="157" t="s">
        <v>497</v>
      </c>
      <c r="F26" s="157" t="s">
        <v>496</v>
      </c>
      <c r="G26" s="157" t="s">
        <v>495</v>
      </c>
      <c r="H26" s="157" t="s">
        <v>494</v>
      </c>
      <c r="I26" s="157" t="s">
        <v>494</v>
      </c>
      <c r="J26" s="157" t="s">
        <v>492</v>
      </c>
      <c r="K26" s="157" t="s">
        <v>491</v>
      </c>
      <c r="L26" s="157" t="s">
        <v>490</v>
      </c>
      <c r="M26" s="157" t="s">
        <v>489</v>
      </c>
      <c r="N26" s="157" t="s">
        <v>488</v>
      </c>
      <c r="O26" s="157" t="s">
        <v>487</v>
      </c>
      <c r="P26" s="157" t="s">
        <v>486</v>
      </c>
      <c r="Q26" s="157" t="s">
        <v>485</v>
      </c>
      <c r="R26" s="157" t="s">
        <v>484</v>
      </c>
      <c r="S26" s="157" t="s">
        <v>483</v>
      </c>
      <c r="T26" s="157" t="s">
        <v>482</v>
      </c>
      <c r="U26" s="157" t="s">
        <v>481</v>
      </c>
      <c r="V26" s="157" t="s">
        <v>480</v>
      </c>
      <c r="W26" s="157" t="s">
        <v>479</v>
      </c>
      <c r="X26" s="157" t="s">
        <v>478</v>
      </c>
      <c r="Y26" s="157" t="s">
        <v>477</v>
      </c>
      <c r="Z26" s="157" t="s">
        <v>476</v>
      </c>
      <c r="AA26" s="157" t="s">
        <v>475</v>
      </c>
      <c r="AB26" s="157" t="s">
        <v>474</v>
      </c>
      <c r="AC26" s="157" t="s">
        <v>473</v>
      </c>
      <c r="AD26" s="157" t="s">
        <v>472</v>
      </c>
      <c r="AE26" s="157" t="s">
        <v>471</v>
      </c>
      <c r="AF26" s="157" t="s">
        <v>470</v>
      </c>
      <c r="AG26" s="157" t="s">
        <v>469</v>
      </c>
      <c r="AH26" s="157" t="s">
        <v>468</v>
      </c>
      <c r="AI26" s="157" t="s">
        <v>467</v>
      </c>
      <c r="AJ26" s="157" t="s">
        <v>466</v>
      </c>
      <c r="AK26" s="157" t="s">
        <v>465</v>
      </c>
      <c r="AL26" s="157" t="s">
        <v>464</v>
      </c>
      <c r="AM26" s="157" t="s">
        <v>463</v>
      </c>
      <c r="AN26" s="157" t="s">
        <v>462</v>
      </c>
      <c r="AO26" s="157" t="s">
        <v>461</v>
      </c>
      <c r="AP26" s="157" t="s">
        <v>460</v>
      </c>
      <c r="AQ26" s="157" t="s">
        <v>459</v>
      </c>
      <c r="AR26" s="157" t="s">
        <v>458</v>
      </c>
      <c r="AS26" s="157" t="s">
        <v>457</v>
      </c>
      <c r="AT26" s="157" t="s">
        <v>456</v>
      </c>
      <c r="AU26" s="157" t="s">
        <v>455</v>
      </c>
      <c r="AV26" s="157" t="s">
        <v>454</v>
      </c>
    </row>
    <row r="27" spans="1:48" s="160" customFormat="1" ht="35.25" customHeight="1">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row>
    <row r="28" spans="1:48" s="160" customFormat="1" ht="35.25" customHeigh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row>
    <row r="29" spans="1:48" s="160" customFormat="1" ht="35.25" customHeight="1">
      <c r="A29" s="157"/>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row>
    <row r="30" spans="1:48" s="160" customFormat="1" ht="35.25" customHeight="1">
      <c r="A30" s="157"/>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row>
    <row r="31" spans="1:48" s="160" customFormat="1" ht="35.25" customHeight="1">
      <c r="A31" s="157"/>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row>
    <row r="32" spans="1:48" s="160" customFormat="1" ht="35.25" customHeight="1">
      <c r="A32" s="157"/>
      <c r="B32" s="157"/>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row>
    <row r="33" spans="1:48" s="160" customFormat="1" ht="35.25" customHeight="1">
      <c r="A33" s="157"/>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row>
    <row r="34" spans="1:48" s="160" customFormat="1" ht="35.25" customHeight="1">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row>
    <row r="35" spans="1:48" s="160" customFormat="1" ht="35.25" customHeight="1">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row>
    <row r="36" spans="1:48" s="160" customFormat="1" ht="35.25" customHeight="1">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row>
    <row r="37" spans="1:48" s="160" customFormat="1" ht="35.25" customHeight="1">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row>
    <row r="38" spans="1:48" s="160" customFormat="1" ht="35.25" customHeight="1">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row>
    <row r="39" spans="1:48" s="160" customFormat="1" ht="35.25"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row>
    <row r="40" spans="1:48" s="160" customFormat="1" ht="35.25" customHeight="1">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row>
    <row r="41" spans="1:48" s="160" customFormat="1" ht="35.25"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row>
    <row r="42" spans="1:48" s="160" customFormat="1" ht="35.25" customHeight="1">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row>
    <row r="43" spans="1:48" s="160" customFormat="1" ht="35.25" customHeight="1">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row>
    <row r="44" spans="1:48" s="160" customFormat="1" ht="35.25" customHeight="1">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row>
    <row r="45" spans="1:48" s="160" customFormat="1" ht="35.25" customHeight="1">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row>
    <row r="46" spans="1:48" s="160" customFormat="1" ht="35.25" customHeight="1">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row>
    <row r="47" spans="1:48" s="160" customFormat="1" ht="35.25" customHeight="1">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row>
    <row r="48" spans="1:48" s="160" customFormat="1" ht="35.25" customHeight="1">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row>
    <row r="49" spans="1:48" s="160" customFormat="1" ht="35.25" customHeight="1">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row>
    <row r="50" spans="1:48" s="160" customFormat="1" ht="35.25" customHeight="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row>
    <row r="51" spans="1:48" s="160" customFormat="1" ht="35.25" customHeight="1">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row>
    <row r="52" spans="1:48" s="160" customFormat="1" ht="35.25" customHeight="1">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row>
    <row r="53" spans="1:48" s="160" customFormat="1" ht="35.25" customHeight="1">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row>
    <row r="54" spans="1:48" s="160" customFormat="1" ht="35.25" customHeight="1">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row>
    <row r="55" spans="1:48" s="160" customFormat="1" ht="35.25" customHeight="1">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row>
    <row r="56" spans="1:48" s="160" customFormat="1" ht="35.25" customHeight="1">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row>
    <row r="57" spans="1:48" s="160" customFormat="1" ht="35.25" customHeight="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row>
    <row r="58" spans="1:48" s="160" customFormat="1" ht="35.25" customHeight="1">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row>
    <row r="59" spans="1:48" s="160" customFormat="1" ht="35.25" customHeight="1">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row>
    <row r="60" spans="1:48" s="160" customFormat="1" ht="35.25" customHeight="1">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row>
    <row r="61" spans="1:48" s="160" customFormat="1" ht="35.25" customHeight="1">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row>
    <row r="62" spans="1:48" s="160" customFormat="1" ht="35.25" customHeight="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row>
    <row r="63" spans="1:48" s="160" customForma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row>
    <row r="64" spans="1:48" s="160" customForma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row>
    <row r="65" spans="1:48" s="160" customForma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row>
    <row r="66" spans="1:48" s="160" customForma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row>
    <row r="67" spans="1:48" s="160" customForma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row>
    <row r="68" spans="1:48" s="160" customForma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row>
    <row r="69" spans="1:48" s="160" customForma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row>
    <row r="70" spans="1:48" s="160" customForma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row>
    <row r="71" spans="1:48" s="160" customForma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row>
    <row r="72" spans="1:48" s="160" customForma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row>
    <row r="73" spans="1:48" s="160" customForma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row>
    <row r="74" spans="1:48" s="160" customForma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row>
    <row r="75" spans="1:48" s="160" customForma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row>
    <row r="76" spans="1:48" s="160" customForma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row>
    <row r="77" spans="1:48" s="160" customForma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row>
    <row r="78" spans="1:48" s="160" customForma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row>
    <row r="79" spans="1:48" s="160" customForma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row>
    <row r="80" spans="1:48" s="160" customForma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row>
    <row r="81" spans="1:48" s="160" customForma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row>
    <row r="82" spans="1:48" s="160" customForma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row>
    <row r="83" spans="1:48" s="160" customForma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row>
    <row r="84" spans="1:48" s="160" customForma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row>
    <row r="85" spans="1:48" s="160" customForma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row>
    <row r="86" spans="1:48" s="160" customForma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row>
    <row r="87" spans="1:48" s="160" customForma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row>
    <row r="88" spans="1:48" s="160"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row>
    <row r="89" spans="1:48" s="160"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row>
    <row r="90" spans="1:48" s="160" customForma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row>
    <row r="91" spans="1:48" s="160" customForma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row>
    <row r="92" spans="1:48" s="160" customForma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row>
    <row r="93" spans="1:48" s="160" customForma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row>
    <row r="94" spans="1:48" s="160" customForma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row>
    <row r="95" spans="1:48" s="160" customForma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row>
    <row r="96" spans="1:48" s="160" customForma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row>
    <row r="97" spans="1:48" s="160" customForma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row>
    <row r="98" spans="1:48" s="160" customForma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row>
    <row r="99" spans="1:48" s="160" customForma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row>
    <row r="100" spans="1:48" s="160" customForma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row>
    <row r="101" spans="1:48" s="160" customForma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row>
    <row r="102" spans="1:48" s="160" customForma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row>
    <row r="103" spans="1:48" s="160" customForma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row>
    <row r="104" spans="1:48" s="160" customForma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row>
    <row r="105" spans="1:48" s="160" customForma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row>
    <row r="106" spans="1:48" s="160" customForma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row>
    <row r="107" spans="1:48" s="160" customForma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row>
    <row r="108" spans="1:48" s="160" customForma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row>
    <row r="109" spans="1:48" s="160" customForma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row>
    <row r="110" spans="1:48" s="160" customForma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row>
    <row r="111" spans="1:48" s="160" customForma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row>
    <row r="112" spans="1:48" s="160" customForma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row>
    <row r="113" spans="1:48" s="160" customForma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row>
    <row r="114" spans="1:48" s="160" customForma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row>
    <row r="115" spans="1:48" s="160" customForma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row>
    <row r="116" spans="1:48" s="160" customForma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row>
    <row r="117" spans="1:48" s="160" customForma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row>
    <row r="118" spans="1:48" s="160" customForma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row>
    <row r="119" spans="1:48" s="160" customForma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row>
    <row r="120" spans="1:48" s="160" customForma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row>
    <row r="121" spans="1:48" s="160" customForma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row>
    <row r="122" spans="1:48" s="160" customForma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row>
    <row r="123" spans="1:48" s="160" customForma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row>
    <row r="124" spans="1:48" s="160" customForma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row>
    <row r="125" spans="1:48" s="160" customForma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row>
    <row r="126" spans="1:48" s="160" customForma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row>
    <row r="127" spans="1:48" s="160" customForma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row>
    <row r="128" spans="1:48" s="160" customForma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row>
    <row r="129" spans="1:48" s="160" customForma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row>
    <row r="130" spans="1:48" s="160" customForma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row>
    <row r="131" spans="1:48" s="160" customForma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row>
    <row r="132" spans="1:48" s="160" customForma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row>
    <row r="133" spans="1:48" s="160" customForma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row>
    <row r="134" spans="1:48" s="160" customForma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row>
    <row r="135" spans="1:48" s="160" customForma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row>
    <row r="136" spans="1:48" s="160" customForma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row>
    <row r="137" spans="1:48" s="160" customForma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row>
    <row r="138" spans="1:48" s="160" customForma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row>
    <row r="139" spans="1:48" s="160" customForma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row>
    <row r="140" spans="1:48" s="160" customForma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row>
    <row r="141" spans="1:48" s="160" customForma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row>
    <row r="142" spans="1:48" s="160" customForma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row>
    <row r="143" spans="1:48" s="160" customForma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row>
    <row r="144" spans="1:48" s="160" customForma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row>
    <row r="145" spans="1:48" s="160" customForma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row>
    <row r="146" spans="1:48" s="160" customForma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row>
    <row r="147" spans="1:48" s="160" customForma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row>
    <row r="148" spans="1:48" s="160" customForma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row>
    <row r="149" spans="1:48" s="160" customForma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row>
    <row r="150" spans="1:48" s="160" customForma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row>
    <row r="151" spans="1:48" s="160" customForma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row>
    <row r="152" spans="1:48" s="160" customForma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row>
    <row r="153" spans="1:48" s="160" customForma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row>
    <row r="154" spans="1:48" s="160" customForma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row>
    <row r="155" spans="1:48" s="160" customForma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row>
    <row r="156" spans="1:48" s="160" customForma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row>
    <row r="157" spans="1:48" s="160" customForma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row>
    <row r="158" spans="1:48" s="160" customForma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row>
    <row r="159" spans="1:48" s="160" customForma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row>
    <row r="160" spans="1:48" s="160" customForma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row>
    <row r="161" spans="1:48" s="160" customForma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row>
    <row r="162" spans="1:48" s="160" customForma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row>
    <row r="163" spans="1:48" s="160" customForma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row>
    <row r="164" spans="1:48" s="160" customForma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row>
    <row r="165" spans="1:48" s="160" customForma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row>
    <row r="166" spans="1:48" s="160" customForma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row>
    <row r="167" spans="1:48" s="160" customForma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row>
    <row r="168" spans="1:48" s="160" customForma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row>
    <row r="169" spans="1:48" s="160" customForma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row>
    <row r="170" spans="1:48" s="160" customForma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row>
    <row r="171" spans="1:48" s="160" customForma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row>
    <row r="172" spans="1:48" s="160" customForma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row>
    <row r="173" spans="1:48" s="160" customForma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row>
    <row r="174" spans="1:48" s="160" customForma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row>
    <row r="175" spans="1:48" s="160" customForma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row>
    <row r="176" spans="1:48" s="160" customForma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row>
    <row r="177" spans="1:48" s="160" customForma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row>
    <row r="178" spans="1:48" s="160" customForma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row>
    <row r="179" spans="1:48" s="160" customForma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row>
    <row r="180" spans="1:48" s="160" customForma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row>
    <row r="181" spans="1:48" s="160" customForma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row>
    <row r="182" spans="1:48" s="160" customForma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row>
    <row r="183" spans="1:48" s="160" customForma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row>
    <row r="184" spans="1:48" s="160" customForma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row>
    <row r="185" spans="1:48" s="160" customForma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row>
    <row r="186" spans="1:48" s="160" customForma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row>
    <row r="187" spans="1:48" s="160" customForma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row>
    <row r="188" spans="1:48" s="160" customForma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row>
    <row r="189" spans="1:48" s="160" customForma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row>
    <row r="190" spans="1:48" s="160" customForma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row>
    <row r="191" spans="1:48" s="160" customForma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row>
    <row r="192" spans="1:48" s="160" customForma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row>
    <row r="193" spans="1:48" s="160" customForma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row>
    <row r="194" spans="1:48" s="160" customForma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row>
    <row r="195" spans="1:48" s="160" customForma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row>
    <row r="196" spans="1:48" s="160" customForma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row>
    <row r="197" spans="1:48" s="160" customForma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row>
    <row r="198" spans="1:48" s="160" customForma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row>
    <row r="199" spans="1:48" s="160" customForma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row>
    <row r="200" spans="1:48" s="160" customForma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row>
    <row r="201" spans="1:48" s="160" customForma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row>
    <row r="202" spans="1:48" s="160" customForma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row>
    <row r="203" spans="1:48" s="160" customForma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row>
    <row r="204" spans="1:48" s="160" customForma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row>
    <row r="205" spans="1:48" s="160" customForma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row>
    <row r="206" spans="1:48" s="160" customForma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row>
    <row r="207" spans="1:48" s="160" customForma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row>
    <row r="208" spans="1:48" s="160" customForma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row>
    <row r="209" spans="1:48" s="160" customForma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row>
    <row r="210" spans="1:48" s="160" customForma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row>
    <row r="211" spans="1:48" s="160" customForma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row>
    <row r="212" spans="1:48" s="160" customForma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row>
    <row r="213" spans="1:48" s="160" customForma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row>
    <row r="214" spans="1:48" s="160" customForma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row>
    <row r="215" spans="1:48" s="160" customForma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row>
    <row r="216" spans="1:48" s="160" customForma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row>
    <row r="217" spans="1:48" s="160" customForma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row>
    <row r="218" spans="1:48" s="160" customForma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row>
    <row r="219" spans="1:48" s="160" customForma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row>
    <row r="220" spans="1:48" s="160" customForma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row>
    <row r="221" spans="1:48" s="160" customForma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row>
    <row r="222" spans="1:48" s="160" customForma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row>
    <row r="223" spans="1:48" s="160" customForma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row>
    <row r="224" spans="1:48" s="160" customForma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row>
    <row r="225" spans="1:48" s="160" customForma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row>
    <row r="226" spans="1:48" s="160" customForma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row>
    <row r="227" spans="1:48" s="160" customForma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row>
    <row r="228" spans="1:48" s="160" customForma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row>
    <row r="229" spans="1:48" s="160" customForma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row>
    <row r="230" spans="1:48" s="160" customForma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row>
    <row r="231" spans="1:48" s="160" customForma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row>
    <row r="232" spans="1:48" s="160" customForma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row>
    <row r="233" spans="1:48" s="160" customForma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row>
    <row r="234" spans="1:48" s="160" customForma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row>
    <row r="235" spans="1:48" s="160" customForma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row>
    <row r="236" spans="1:48" s="160" customForma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row>
    <row r="237" spans="1:48" s="160" customForma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row>
    <row r="238" spans="1:48" s="160" customForma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row>
    <row r="239" spans="1:48" s="160" customForma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row>
    <row r="240" spans="1:48" s="160" customForma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row>
    <row r="241" spans="1:48" s="160" customForma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row>
    <row r="242" spans="1:48" s="160" customForma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row>
    <row r="243" spans="1:48" s="160" customForma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row>
    <row r="244" spans="1:48" s="160" customForma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row>
    <row r="245" spans="1:48" s="160" customForma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row>
    <row r="246" spans="1:48" s="160" customForma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row>
    <row r="247" spans="1:48" s="160" customForma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row>
    <row r="248" spans="1:48" s="160" customForma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row>
    <row r="249" spans="1:48" s="160" customForma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row>
    <row r="250" spans="1:48" s="160" customForma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row>
    <row r="251" spans="1:48" s="160" customForma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row>
    <row r="252" spans="1:48" s="160" customForma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row>
    <row r="253" spans="1:48" s="160" customForma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row>
    <row r="254" spans="1:48" s="160" customForma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row>
    <row r="255" spans="1:48" s="160" customForma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row>
    <row r="256" spans="1:48" s="160" customForma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row>
    <row r="257" spans="1:48" s="160" customForma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row>
    <row r="258" spans="1:48" s="160" customForma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row>
    <row r="259" spans="1:48" s="160" customForma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row>
    <row r="260" spans="1:48" s="160" customForma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row>
    <row r="261" spans="1:48" s="160" customForma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row>
    <row r="262" spans="1:48" s="160" customForma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row>
    <row r="263" spans="1:48" s="160" customForma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row>
    <row r="264" spans="1:48" s="160" customForma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row>
    <row r="265" spans="1:48" s="160" customForma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row>
    <row r="266" spans="1:48" s="160" customForma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row>
    <row r="267" spans="1:48" s="160" customForma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row>
    <row r="268" spans="1:48" s="160" customForma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row>
    <row r="269" spans="1:48" s="160" customForma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row>
    <row r="270" spans="1:48" s="160" customForma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row>
    <row r="271" spans="1:48" s="160" customForma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row>
    <row r="272" spans="1:48" s="160" customForma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row>
    <row r="273" spans="1:48" s="160" customForma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row>
    <row r="274" spans="1:48" s="160" customForma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row>
    <row r="275" spans="1:48" s="160" customForma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row>
    <row r="276" spans="1:48" s="160" customForma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row>
    <row r="277" spans="1:48" s="160" customForma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row>
    <row r="278" spans="1:48" s="160" customForma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row>
    <row r="279" spans="1:48" s="160" customForma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row>
    <row r="280" spans="1:48" s="160" customForma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row>
    <row r="281" spans="1:48" s="160" customForma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row>
    <row r="282" spans="1:48" s="160" customForma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row>
    <row r="283" spans="1:48" s="160" customForma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row>
    <row r="284" spans="1:48" s="160" customForma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row>
    <row r="285" spans="1:48" s="160" customForma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row>
    <row r="286" spans="1:48" s="160" customForma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row>
    <row r="287" spans="1:48" s="160" customForma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row>
    <row r="288" spans="1:48" s="160" customForma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row>
    <row r="289" spans="1:48" s="160" customForma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row>
    <row r="290" spans="1:48" s="160" customForma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row>
    <row r="291" spans="1:48" s="160" customForma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row>
    <row r="292" spans="1:48" s="160" customForma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row>
    <row r="293" spans="1:48" s="160" customForma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row>
    <row r="294" spans="1:48" s="160" customForma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row>
    <row r="295" spans="1:48" s="160" customForma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row>
    <row r="296" spans="1:48" s="160" customForma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row>
    <row r="297" spans="1:48" s="160" customForma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row>
    <row r="298" spans="1:48" s="160" customForma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row>
    <row r="299" spans="1:48" s="160" customForma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row>
    <row r="300" spans="1:48" s="160" customForma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row>
    <row r="301" spans="1:48" s="160" customForma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row>
    <row r="302" spans="1:48" s="160" customForma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row>
    <row r="303" spans="1:48" s="160" customForma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row>
    <row r="304" spans="1:48" s="160" customForma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row>
    <row r="305" spans="1:48" s="160" customForma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row>
    <row r="306" spans="1:48" s="160" customForma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row>
    <row r="307" spans="1:48" s="160" customForma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row>
    <row r="308" spans="1:48" s="160" customForma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row>
    <row r="309" spans="1:48" s="160" customForma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row>
    <row r="310" spans="1:48" s="160" customForma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row>
    <row r="311" spans="1:48" s="160" customForma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row>
    <row r="312" spans="1:48" s="160" customForma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row>
    <row r="313" spans="1:48" s="160" customForma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row>
    <row r="314" spans="1:48" s="160" customForma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row>
    <row r="315" spans="1:48" s="160" customForma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row>
    <row r="316" spans="1:48" s="160" customForma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row>
    <row r="317" spans="1:48" s="160" customForma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row>
    <row r="318" spans="1:48" s="160" customForma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row>
    <row r="319" spans="1:48" s="160" customForma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row>
    <row r="320" spans="1:48" s="160" customForma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row>
    <row r="321" spans="1:48" s="160" customForma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row>
    <row r="322" spans="1:48" s="160" customForma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row>
    <row r="323" spans="1:48" s="160" customForma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row>
    <row r="324" spans="1:48" s="160" customForma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row>
    <row r="325" spans="1:48" s="160" customForma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row>
    <row r="326" spans="1:48" s="160" customForma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row>
    <row r="327" spans="1:48" s="160" customForma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row>
    <row r="328" spans="1:48" s="160" customForma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row>
    <row r="329" spans="1:48" s="160" customForma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row>
    <row r="330" spans="1:48" s="160" customForma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row>
    <row r="331" spans="1:48" s="160" customForma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row>
    <row r="332" spans="1:48" s="160" customForma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row>
    <row r="333" spans="1:48" s="160" customForma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row>
    <row r="334" spans="1:48" s="160" customForma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row>
    <row r="335" spans="1:48" s="160" customForma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row>
    <row r="336" spans="1:48" s="160" customForma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row>
    <row r="337" spans="1:48" s="160" customForma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row>
    <row r="338" spans="1:48" s="160" customForma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row>
    <row r="339" spans="1:48" s="160" customForma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row>
    <row r="340" spans="1:48" s="160" customForma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row>
    <row r="341" spans="1:48" s="160" customForma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row>
    <row r="342" spans="1:48" s="160" customForma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row>
    <row r="343" spans="1:48" s="160" customForma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row>
    <row r="344" spans="1:48" s="160" customForma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row>
    <row r="345" spans="1:48" s="160" customForma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row>
    <row r="346" spans="1:48" s="160" customForma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row>
    <row r="347" spans="1:48" s="160" customForma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row>
    <row r="348" spans="1:48" s="160" customForma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row>
    <row r="349" spans="1:48" s="160" customForma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row>
    <row r="350" spans="1:48" s="160" customForma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row>
    <row r="351" spans="1:48" s="160" customForma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row>
    <row r="352" spans="1:48" s="160" customForma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row>
    <row r="353" spans="1:48" s="160" customForma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row>
    <row r="354" spans="1:48" s="160" customForma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row>
    <row r="355" spans="1:48" s="160" customForma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row>
    <row r="356" spans="1:48" s="160" customForma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row>
    <row r="357" spans="1:48" s="160" customForma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row>
    <row r="358" spans="1:48" s="160" customForma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row>
    <row r="359" spans="1:48" s="160" customForma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row>
    <row r="360" spans="1:48" s="160" customForma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row>
    <row r="361" spans="1:48" s="160" customForma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row>
    <row r="362" spans="1:48" s="160" customForma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row>
    <row r="363" spans="1:48" s="160" customForma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row>
    <row r="364" spans="1:48" s="160" customForma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row>
    <row r="365" spans="1:48" s="160" customForma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row>
    <row r="366" spans="1:48" s="160" customForma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row>
    <row r="367" spans="1:48" s="160" customForma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row>
    <row r="368" spans="1:48" s="160" customForma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row>
    <row r="369" spans="1:48" s="160" customForma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row>
    <row r="370" spans="1:48" s="160" customForma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row>
    <row r="371" spans="1:48" s="160" customForma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c r="AS371" s="161"/>
      <c r="AT371" s="161"/>
      <c r="AU371" s="161"/>
      <c r="AV371" s="161"/>
    </row>
    <row r="372" spans="1:48" s="160" customForma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row>
    <row r="373" spans="1:48" s="160" customForma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row>
    <row r="374" spans="1:48" s="160" customForma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row>
    <row r="375" spans="1:48" s="160" customForma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row>
    <row r="376" spans="1:48" s="160" customForma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row>
    <row r="377" spans="1:48" s="160" customForma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row>
    <row r="378" spans="1:48" s="160" customForma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row>
    <row r="379" spans="1:48" s="160" customForma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row>
    <row r="380" spans="1:48" s="160" customForma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row>
    <row r="381" spans="1:48" s="160" customForma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row>
    <row r="382" spans="1:48" s="160" customForma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row>
    <row r="383" spans="1:48" s="160" customForma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row>
    <row r="384" spans="1:48" s="160" customForma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row>
    <row r="385" spans="1:48" s="160" customForma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row>
    <row r="386" spans="1:48" s="160" customForma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row>
    <row r="387" spans="1:48" s="160" customForma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row>
    <row r="388" spans="1:48" s="160" customForma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row>
    <row r="389" spans="1:48" s="160" customForma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row>
    <row r="390" spans="1:48" s="160" customForma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row>
    <row r="391" spans="1:48" s="160" customForma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row>
    <row r="392" spans="1:48" s="160" customForma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row>
    <row r="393" spans="1:48" s="160" customForma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row>
    <row r="394" spans="1:48" s="160" customForma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row>
    <row r="395" spans="1:48" s="160" customForma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row>
    <row r="396" spans="1:48" s="160" customForma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row>
    <row r="397" spans="1:48" s="160" customForma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row>
    <row r="398" spans="1:48" s="160" customForma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row>
    <row r="399" spans="1:48" s="160" customForma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row>
    <row r="400" spans="1:48" s="160" customForma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row>
    <row r="401" spans="1:48" s="160" customForma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row>
    <row r="402" spans="1:48" s="160" customForma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row>
    <row r="403" spans="1:48" s="160" customForma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row>
    <row r="404" spans="1:48" s="160" customForma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row>
    <row r="405" spans="1:48" s="160" customForma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row>
    <row r="406" spans="1:48" s="160" customForma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row>
    <row r="407" spans="1:48" s="160" customForma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row>
    <row r="408" spans="1:48" s="160" customForma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row>
    <row r="409" spans="1:48" s="160" customForma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row>
    <row r="410" spans="1:48" s="160" customForma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row>
    <row r="411" spans="1:48" s="160" customForma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row>
    <row r="412" spans="1:48" s="160" customForma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row>
    <row r="413" spans="1:48" s="160" customForma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row>
    <row r="414" spans="1:48" s="160" customForma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row>
    <row r="415" spans="1:48" s="160" customForma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row>
    <row r="416" spans="1:48" s="160" customForma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row>
    <row r="417" spans="1:48" s="160" customForma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row>
    <row r="418" spans="1:48" s="160" customForma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row>
    <row r="419" spans="1:48" s="160" customForma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row>
    <row r="420" spans="1:48" s="160" customForma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c r="AS420" s="161"/>
      <c r="AT420" s="161"/>
      <c r="AU420" s="161"/>
      <c r="AV420" s="161"/>
    </row>
    <row r="421" spans="1:48" s="160" customForma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row>
    <row r="422" spans="1:48" s="160" customForma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row>
    <row r="423" spans="1:48" s="160" customForma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row>
    <row r="424" spans="1:48" s="160" customForma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row>
    <row r="425" spans="1:48" s="160" customForma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row>
    <row r="426" spans="1:48" s="160" customForma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row>
    <row r="427" spans="1:48" s="160" customForma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row>
    <row r="428" spans="1:48" s="160" customForma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row>
    <row r="429" spans="1:48" s="160" customForma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row>
    <row r="430" spans="1:48" s="160" customForma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row>
    <row r="431" spans="1:48" s="160" customForma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row>
    <row r="432" spans="1:48" s="160" customForma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row>
    <row r="433" spans="1:48" s="160" customForma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row>
    <row r="434" spans="1:48" s="160" customForma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c r="AS434" s="161"/>
      <c r="AT434" s="161"/>
      <c r="AU434" s="161"/>
      <c r="AV434" s="161"/>
    </row>
    <row r="435" spans="1:48" s="160" customForma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row>
    <row r="436" spans="1:48" s="160" customForma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row>
    <row r="437" spans="1:48" s="160" customForma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row>
    <row r="438" spans="1:48" s="160" customForma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c r="AS438" s="161"/>
      <c r="AT438" s="161"/>
      <c r="AU438" s="161"/>
      <c r="AV438" s="161"/>
    </row>
    <row r="439" spans="1:48" s="160" customForma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row>
    <row r="440" spans="1:48" s="160" customForma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row>
    <row r="441" spans="1:48" s="160" customForma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row>
    <row r="442" spans="1:48" s="160" customForma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c r="AS442" s="161"/>
      <c r="AT442" s="161"/>
      <c r="AU442" s="161"/>
      <c r="AV442" s="161"/>
    </row>
    <row r="443" spans="1:48" s="160" customForma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row>
    <row r="444" spans="1:48" s="160" customForma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row>
    <row r="445" spans="1:48" s="160" customForma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row>
    <row r="446" spans="1:48" s="160" customForma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c r="AS446" s="161"/>
      <c r="AT446" s="161"/>
      <c r="AU446" s="161"/>
      <c r="AV446" s="161"/>
    </row>
    <row r="447" spans="1:48" s="160" customForma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row>
    <row r="448" spans="1:48" s="160" customForma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row>
    <row r="449" spans="1:48" s="160" customForma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row>
    <row r="450" spans="1:48" s="160" customForma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c r="AS450" s="161"/>
      <c r="AT450" s="161"/>
      <c r="AU450" s="161"/>
      <c r="AV450" s="161"/>
    </row>
    <row r="451" spans="1:48" s="160" customForma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row>
    <row r="452" spans="1:48" s="160" customForma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row>
    <row r="453" spans="1:48" s="160" customForma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row>
    <row r="454" spans="1:48" s="160" customForma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row>
    <row r="455" spans="1:48" s="160" customForma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row>
    <row r="456" spans="1:48" s="160" customForma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row>
    <row r="457" spans="1:48" s="160" customForma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row>
    <row r="458" spans="1:48" s="160" customForma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row>
    <row r="459" spans="1:48" s="160" customForma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row>
    <row r="460" spans="1:48" s="160" customForma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row>
    <row r="461" spans="1:48" s="160" customForma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row>
    <row r="462" spans="1:48" s="160" customForma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row>
    <row r="463" spans="1:48" s="160" customForma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row>
    <row r="464" spans="1:48" s="160" customForma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row>
    <row r="465" spans="1:48" s="160" customForma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row>
    <row r="466" spans="1:48" s="160" customForma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row>
    <row r="467" spans="1:48" s="160" customForma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row>
    <row r="468" spans="1:48" s="160" customForma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row>
    <row r="469" spans="1:48" s="160" customForma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row>
    <row r="470" spans="1:48" s="160" customForma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row>
    <row r="471" spans="1:48" s="160" customForma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row>
    <row r="472" spans="1:48" s="160" customForma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row>
    <row r="473" spans="1:48" s="160" customForma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c r="AS473" s="161"/>
      <c r="AT473" s="161"/>
      <c r="AU473" s="161"/>
      <c r="AV473" s="161"/>
    </row>
    <row r="474" spans="1:48" s="160" customForma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row>
    <row r="475" spans="1:48" s="160" customForma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c r="AS475" s="161"/>
      <c r="AT475" s="161"/>
      <c r="AU475" s="161"/>
      <c r="AV475" s="161"/>
    </row>
    <row r="476" spans="1:48" s="160" customForma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row>
    <row r="477" spans="1:48" s="160" customForma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row>
    <row r="478" spans="1:48" s="160" customForma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row>
    <row r="479" spans="1:48" s="160" customForma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c r="AS479" s="161"/>
      <c r="AT479" s="161"/>
      <c r="AU479" s="161"/>
      <c r="AV479" s="161"/>
    </row>
    <row r="480" spans="1:48" s="160" customForma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row>
    <row r="481" spans="1:48" s="160" customForma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row>
    <row r="482" spans="1:48" s="160" customForma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row>
    <row r="483" spans="1:48" s="160" customForma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row>
    <row r="484" spans="1:48" s="160" customForma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row>
    <row r="485" spans="1:48" s="160" customForma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row>
    <row r="486" spans="1:48" s="160" customForma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row>
    <row r="487" spans="1:48" s="160" customForma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c r="AS487" s="161"/>
      <c r="AT487" s="161"/>
      <c r="AU487" s="161"/>
      <c r="AV487" s="161"/>
    </row>
    <row r="488" spans="1:48" s="160" customForma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row>
    <row r="489" spans="1:48" s="160" customForma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row>
    <row r="490" spans="1:48" s="160" customForma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row>
    <row r="491" spans="1:48" s="160" customForma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c r="AS491" s="161"/>
      <c r="AT491" s="161"/>
      <c r="AU491" s="161"/>
      <c r="AV491" s="161"/>
    </row>
    <row r="492" spans="1:48" s="160" customForma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row>
    <row r="493" spans="1:48" s="160" customForma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row>
    <row r="494" spans="1:48" s="160" customForma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row>
    <row r="495" spans="1:48" s="160" customForma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row>
    <row r="496" spans="1:48" s="160" customForma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row>
    <row r="497" spans="1:48" s="160" customForma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row>
    <row r="498" spans="1:48" s="160" customForma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row>
    <row r="499" spans="1:48" s="160" customForma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row>
    <row r="500" spans="1:48" s="160" customForma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row>
    <row r="501" spans="1:48" s="160" customForma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c r="AS501" s="161"/>
      <c r="AT501" s="161"/>
      <c r="AU501" s="161"/>
      <c r="AV501" s="161"/>
    </row>
    <row r="502" spans="1:48" s="160" customForma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c r="AS502" s="161"/>
      <c r="AT502" s="161"/>
      <c r="AU502" s="161"/>
      <c r="AV502" s="161"/>
    </row>
    <row r="503" spans="1:48" s="160" customForma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c r="AS503" s="161"/>
      <c r="AT503" s="161"/>
      <c r="AU503" s="161"/>
      <c r="AV503" s="161"/>
    </row>
    <row r="504" spans="1:48" s="160" customForma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row>
    <row r="505" spans="1:48" s="160" customForma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row>
    <row r="506" spans="1:48" s="160" customForma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row>
    <row r="507" spans="1:48" s="160" customForma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row>
    <row r="508" spans="1:48" s="160" customForma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row>
    <row r="509" spans="1:48" s="160" customForma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row>
    <row r="510" spans="1:48" s="160" customForma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c r="AS510" s="161"/>
      <c r="AT510" s="161"/>
      <c r="AU510" s="161"/>
      <c r="AV510" s="161"/>
    </row>
    <row r="511" spans="1:48" s="160" customForma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c r="AS511" s="161"/>
      <c r="AT511" s="161"/>
      <c r="AU511" s="161"/>
      <c r="AV511" s="161"/>
    </row>
    <row r="512" spans="1:48" s="160" customForma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c r="AS512" s="161"/>
      <c r="AT512" s="161"/>
      <c r="AU512" s="161"/>
      <c r="AV512" s="161"/>
    </row>
    <row r="513" spans="1:48" s="160" customForma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c r="AS513" s="161"/>
      <c r="AT513" s="161"/>
      <c r="AU513" s="161"/>
      <c r="AV513" s="161"/>
    </row>
    <row r="514" spans="1:48" s="160" customForma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c r="AS514" s="161"/>
      <c r="AT514" s="161"/>
      <c r="AU514" s="161"/>
      <c r="AV514" s="161"/>
    </row>
    <row r="515" spans="1:48" s="160" customForma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c r="AS515" s="161"/>
      <c r="AT515" s="161"/>
      <c r="AU515" s="161"/>
      <c r="AV515" s="161"/>
    </row>
    <row r="516" spans="1:48" s="160" customForma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row>
    <row r="517" spans="1:48" s="160" customForma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c r="AS517" s="161"/>
      <c r="AT517" s="161"/>
      <c r="AU517" s="161"/>
      <c r="AV517" s="161"/>
    </row>
    <row r="518" spans="1:48" s="160" customForma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c r="AS518" s="161"/>
      <c r="AT518" s="161"/>
      <c r="AU518" s="161"/>
      <c r="AV518" s="161"/>
    </row>
    <row r="519" spans="1:48" s="160" customForma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c r="AS519" s="161"/>
      <c r="AT519" s="161"/>
      <c r="AU519" s="161"/>
      <c r="AV519" s="161"/>
    </row>
    <row r="520" spans="1:48" s="160" customForma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row>
    <row r="521" spans="1:48" s="160" customForma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c r="AS521" s="161"/>
      <c r="AT521" s="161"/>
      <c r="AU521" s="161"/>
      <c r="AV521" s="161"/>
    </row>
    <row r="522" spans="1:48" s="160" customForma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row>
    <row r="523" spans="1:48" s="160" customForma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c r="AS523" s="161"/>
      <c r="AT523" s="161"/>
      <c r="AU523" s="161"/>
      <c r="AV523" s="161"/>
    </row>
    <row r="524" spans="1:48" s="160" customForma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c r="AT524" s="161"/>
      <c r="AU524" s="161"/>
      <c r="AV524" s="161"/>
    </row>
    <row r="525" spans="1:48" s="160" customForma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row>
    <row r="526" spans="1:48" s="160" customForma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c r="AS526" s="161"/>
      <c r="AT526" s="161"/>
      <c r="AU526" s="161"/>
      <c r="AV526" s="161"/>
    </row>
    <row r="527" spans="1:48" s="160" customForma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row>
    <row r="528" spans="1:48" s="160" customForma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c r="AS528" s="161"/>
      <c r="AT528" s="161"/>
      <c r="AU528" s="161"/>
      <c r="AV528" s="161"/>
    </row>
    <row r="529" spans="1:48" s="160" customForma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row>
    <row r="530" spans="1:48" s="160" customForma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row>
    <row r="531" spans="1:48" s="160" customForma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row>
    <row r="532" spans="1:48" s="160" customFormat="1"/>
    <row r="533" spans="1:48" s="160" customFormat="1"/>
    <row r="534" spans="1:48" s="160" customFormat="1"/>
    <row r="535" spans="1:48" s="160" customFormat="1"/>
    <row r="536" spans="1:48" s="160" customFormat="1"/>
    <row r="537" spans="1:48" s="160" customFormat="1"/>
    <row r="538" spans="1:48" s="160" customFormat="1"/>
    <row r="539" spans="1:48" s="160" customFormat="1"/>
    <row r="540" spans="1:48" s="160" customFormat="1"/>
    <row r="541" spans="1:48" s="160" customFormat="1"/>
    <row r="542" spans="1:48" s="160" customFormat="1"/>
    <row r="543" spans="1:48" s="160" customFormat="1"/>
    <row r="544" spans="1:48" s="160" customFormat="1"/>
    <row r="545" s="160" customFormat="1"/>
    <row r="546" s="160" customFormat="1"/>
    <row r="547" s="160" customFormat="1"/>
    <row r="548" s="160" customFormat="1"/>
    <row r="549" s="160" customFormat="1"/>
    <row r="550" s="160" customFormat="1"/>
    <row r="551" s="160" customFormat="1"/>
    <row r="552" s="160" customFormat="1"/>
    <row r="553" s="160" customFormat="1"/>
    <row r="554" s="160" customFormat="1"/>
    <row r="555" s="160" customFormat="1"/>
    <row r="556" s="160" customFormat="1"/>
    <row r="557" s="160" customFormat="1"/>
    <row r="558" s="160" customFormat="1"/>
    <row r="559" s="160" customFormat="1"/>
    <row r="560" s="160" customFormat="1"/>
    <row r="561" s="160" customFormat="1"/>
    <row r="562" s="160" customFormat="1"/>
    <row r="563" s="160" customFormat="1"/>
    <row r="564" s="160" customFormat="1"/>
    <row r="565" s="160" customFormat="1"/>
    <row r="566" s="160" customFormat="1"/>
    <row r="567" s="160" customFormat="1"/>
    <row r="568" s="160" customFormat="1"/>
    <row r="569" s="160" customFormat="1"/>
    <row r="570" s="160" customFormat="1"/>
    <row r="571" s="160" customFormat="1"/>
    <row r="572" s="160" customFormat="1"/>
    <row r="573" s="160" customFormat="1"/>
    <row r="574" s="160" customFormat="1"/>
    <row r="575" s="160" customFormat="1"/>
    <row r="576" s="160" customFormat="1"/>
    <row r="577" s="160" customFormat="1"/>
    <row r="578" s="160" customFormat="1"/>
    <row r="579" s="160" customFormat="1"/>
    <row r="580" s="160" customFormat="1"/>
    <row r="581" s="160" customFormat="1"/>
    <row r="582" s="160" customFormat="1"/>
    <row r="583" s="160" customFormat="1"/>
    <row r="584" s="160" customFormat="1"/>
    <row r="585" s="160" customFormat="1"/>
    <row r="586" s="160" customFormat="1"/>
    <row r="587" s="160" customFormat="1"/>
    <row r="588" s="160" customFormat="1"/>
    <row r="589" s="160" customFormat="1"/>
    <row r="590" s="160" customFormat="1"/>
    <row r="591" s="160" customFormat="1"/>
    <row r="592" s="160" customFormat="1"/>
    <row r="593" s="160" customFormat="1"/>
    <row r="594" s="160" customFormat="1"/>
    <row r="595" s="160" customFormat="1"/>
    <row r="596" s="160" customFormat="1"/>
    <row r="597" s="160" customFormat="1"/>
    <row r="598" s="160" customFormat="1"/>
    <row r="599" s="160" customFormat="1"/>
    <row r="600" s="160" customFormat="1"/>
    <row r="601" s="160" customFormat="1"/>
    <row r="602" s="160" customFormat="1"/>
    <row r="603" s="160" customFormat="1"/>
    <row r="604" s="160" customFormat="1"/>
    <row r="605" s="160" customFormat="1"/>
    <row r="606" s="160" customFormat="1"/>
    <row r="607" s="160" customFormat="1"/>
    <row r="608" s="160" customFormat="1"/>
    <row r="609" s="160" customFormat="1"/>
    <row r="610" s="160" customFormat="1"/>
    <row r="611" s="160" customFormat="1"/>
    <row r="612" s="160" customFormat="1"/>
    <row r="613" s="160" customFormat="1"/>
    <row r="614" s="160" customFormat="1"/>
    <row r="615" s="160" customFormat="1"/>
    <row r="616" s="160" customFormat="1"/>
    <row r="617" s="160" customFormat="1"/>
    <row r="618" s="160" customFormat="1"/>
    <row r="619" s="160" customFormat="1"/>
    <row r="620" s="160" customFormat="1"/>
    <row r="621" s="160" customFormat="1"/>
    <row r="622" s="160" customFormat="1"/>
    <row r="623" s="160" customFormat="1"/>
    <row r="624" s="160" customFormat="1"/>
    <row r="625" s="160" customFormat="1"/>
    <row r="626" s="160" customFormat="1"/>
    <row r="627" s="160" customFormat="1"/>
    <row r="628" s="160" customFormat="1"/>
    <row r="629" s="160" customFormat="1"/>
    <row r="630" s="160" customFormat="1"/>
    <row r="631" s="160" customFormat="1"/>
    <row r="632" s="160" customFormat="1"/>
    <row r="633" s="160" customFormat="1"/>
    <row r="634" s="160" customFormat="1"/>
    <row r="635" s="160" customFormat="1"/>
    <row r="636" s="160" customFormat="1"/>
    <row r="637" s="160" customFormat="1"/>
    <row r="638" s="160" customFormat="1"/>
    <row r="639" s="160" customFormat="1"/>
    <row r="640" s="160" customFormat="1"/>
    <row r="641" s="160" customFormat="1"/>
    <row r="642" s="160" customFormat="1"/>
    <row r="643" s="160" customFormat="1"/>
    <row r="644" s="160" customFormat="1"/>
    <row r="645" s="160" customFormat="1"/>
    <row r="646" s="160" customFormat="1"/>
    <row r="647" s="160" customFormat="1"/>
    <row r="648" s="160" customFormat="1"/>
    <row r="649" s="160" customFormat="1"/>
    <row r="650" s="160" customFormat="1"/>
    <row r="651" s="160" customFormat="1"/>
    <row r="652" s="160" customFormat="1"/>
    <row r="653" s="160" customFormat="1"/>
    <row r="654" s="160" customFormat="1"/>
    <row r="655" s="160" customFormat="1"/>
    <row r="656" s="160" customFormat="1"/>
    <row r="657" s="160" customFormat="1"/>
    <row r="658" s="160" customFormat="1"/>
    <row r="659" s="160" customFormat="1"/>
    <row r="660" s="160" customFormat="1"/>
    <row r="661" s="160" customFormat="1"/>
  </sheetData>
  <sheetProtection password="B48E" sheet="1" objects="1" scenarios="1" selectLockedCells="1" selectUnlockedCells="1"/>
  <conditionalFormatting sqref="A3:AV25">
    <cfRule type="containsBlanks" dxfId="5" priority="3">
      <formula>LEN(TRIM(A3))=0</formula>
    </cfRule>
  </conditionalFormatting>
  <conditionalFormatting sqref="A7:AV7">
    <cfRule type="containsBlanks" dxfId="4" priority="1">
      <formula>LEN(TRIM(A7))=0</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theme="0" tint="-0.34998626667073579"/>
    <pageSetUpPr fitToPage="1"/>
  </sheetPr>
  <dimension ref="A1:J422"/>
  <sheetViews>
    <sheetView zoomScale="90" zoomScaleNormal="90" workbookViewId="0">
      <selection activeCell="E31" sqref="E31"/>
    </sheetView>
  </sheetViews>
  <sheetFormatPr defaultColWidth="9.28515625" defaultRowHeight="12.75"/>
  <cols>
    <col min="1" max="1" width="1.7109375" style="93" customWidth="1"/>
    <col min="2" max="2" width="8.28515625" style="117" customWidth="1"/>
    <col min="3" max="3" width="36.28515625" style="123" bestFit="1" customWidth="1"/>
    <col min="4" max="7" width="36.7109375" style="93" customWidth="1"/>
    <col min="8" max="8" width="13.5703125" style="93" customWidth="1"/>
    <col min="9" max="16384" width="9.28515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36.75" customHeight="1" thickBot="1">
      <c r="C7" s="98"/>
      <c r="D7" s="99"/>
      <c r="E7" s="105"/>
      <c r="F7" s="106"/>
      <c r="G7" s="107"/>
    </row>
    <row r="8" spans="1:9" ht="23.25" customHeight="1">
      <c r="C8" s="730" t="s">
        <v>1814</v>
      </c>
      <c r="D8" s="731"/>
      <c r="E8" s="108"/>
      <c r="F8" s="109"/>
      <c r="G8" s="110"/>
    </row>
    <row r="9" spans="1:9" ht="24" thickBot="1">
      <c r="C9" s="732"/>
      <c r="D9" s="733"/>
      <c r="E9" s="109" t="s">
        <v>1418</v>
      </c>
      <c r="F9" s="111"/>
      <c r="G9" s="112" t="s">
        <v>1813</v>
      </c>
    </row>
    <row r="10" spans="1:9" ht="18.75">
      <c r="A10" s="58">
        <v>1</v>
      </c>
      <c r="B10" s="59"/>
      <c r="C10" s="176" t="s">
        <v>124</v>
      </c>
      <c r="D10" s="177" t="str">
        <f>VLOOKUP(D11,'Thin Client Database'!$A:$B,2,0)</f>
        <v>Lenovo/VXL</v>
      </c>
      <c r="E10" s="86" t="str">
        <f>VLOOKUP(E11,'Thin Client Database'!$A:$B,2,0)</f>
        <v>Lenovo/VXL</v>
      </c>
      <c r="F10" s="86" t="str">
        <f>VLOOKUP(F11,'Thin Client Database'!$A:$B,2,0)</f>
        <v>Wyse</v>
      </c>
      <c r="G10" s="86" t="str">
        <f>VLOOKUP(G11,'Thin Client Database'!$A:$B,2,0)</f>
        <v>Wyse</v>
      </c>
      <c r="H10" s="115"/>
    </row>
    <row r="11" spans="1:9" s="117" customFormat="1" ht="19.5" customHeight="1">
      <c r="A11" s="58">
        <v>2</v>
      </c>
      <c r="B11" s="59"/>
      <c r="C11" s="57" t="s">
        <v>424</v>
      </c>
      <c r="D11" s="91" t="s">
        <v>1573</v>
      </c>
      <c r="E11" s="91" t="s">
        <v>1559</v>
      </c>
      <c r="F11" s="91" t="s">
        <v>1665</v>
      </c>
      <c r="G11" s="91" t="s">
        <v>1739</v>
      </c>
      <c r="I11" s="117" t="s">
        <v>82</v>
      </c>
    </row>
    <row r="12" spans="1:9">
      <c r="A12" s="58">
        <v>3</v>
      </c>
      <c r="B12" s="59"/>
      <c r="C12" s="57" t="s">
        <v>150</v>
      </c>
      <c r="D12" s="92" t="str">
        <f>VLOOKUP($D$11,'Thin Client Database'!$A:$BW,$A12,0)</f>
        <v>n/a</v>
      </c>
      <c r="E12" s="92" t="str">
        <f>VLOOKUP($E$11,'Thin Client Database'!$A:$BW,$A12,0)</f>
        <v>n/a</v>
      </c>
      <c r="F12" s="92" t="str">
        <f>VLOOKUP($F$11,'Thin Client Database'!$A:$BW,$A12,0)</f>
        <v>c32</v>
      </c>
      <c r="G12" s="92" t="str">
        <f>VLOOKUP($G$11,'Thin Client Database'!$A:$BW,$A12,0)</f>
        <v>1512-z</v>
      </c>
    </row>
    <row r="13" spans="1:9" ht="12.75" customHeight="1">
      <c r="A13" s="58">
        <v>4</v>
      </c>
      <c r="B13" s="693" t="s">
        <v>154</v>
      </c>
      <c r="C13" s="57" t="s">
        <v>115</v>
      </c>
      <c r="D13" s="56" t="str">
        <f>IF(LEN(VLOOKUP($D$11,'Thin Client Database'!$A:$BW,$A13,0))=0,"",VLOOKUP($D$11,'Thin Client Database'!$A:$BW,$A13,0))</f>
        <v/>
      </c>
      <c r="E13" s="56" t="str">
        <f>IF(LEN(VLOOKUP($E$11,'Thin Client Database'!$A:$BW,$A13,0))=0,"",VLOOKUP($E$11,'Thin Client Database'!$A:$BW,$A13,0))</f>
        <v/>
      </c>
      <c r="F13" s="56" t="str">
        <f>IF(LEN(VLOOKUP($F$11,'Thin Client Database'!$A:$BW,$A13,0))=0,"",VLOOKUP($F$11,'Thin Client Database'!$A:$BW,$A13,0))</f>
        <v/>
      </c>
      <c r="G13" s="56" t="str">
        <f>IF(LEN(VLOOKUP($G$11,'Thin Client Database'!$A:$BW,$A13,0))=0,"",VLOOKUP($G$11,'Thin Client Database'!$A:$BW,$A13,0))</f>
        <v/>
      </c>
    </row>
    <row r="14" spans="1:9" ht="12.75" customHeight="1">
      <c r="A14" s="58">
        <v>5</v>
      </c>
      <c r="B14" s="694"/>
      <c r="C14" s="57" t="s">
        <v>2</v>
      </c>
      <c r="D14" s="56" t="str">
        <f>IF(LEN(VLOOKUP($D$11,'Thin Client Database'!$A:$BW,$A14,0))=0,"",VLOOKUP($D$11,'Thin Client Database'!$A:$BW,$A14,0))</f>
        <v>Desktop</v>
      </c>
      <c r="E14" s="56" t="str">
        <f>IF(LEN(VLOOKUP($E$11,'Thin Client Database'!$A:$BW,$A14,0))=0,"",VLOOKUP($E$11,'Thin Client Database'!$A:$BW,$A14,0))</f>
        <v>Desktop</v>
      </c>
      <c r="F14" s="56" t="str">
        <f>IF(LEN(VLOOKUP($F$11,'Thin Client Database'!$A:$BW,$A14,0))=0,"",VLOOKUP($F$11,'Thin Client Database'!$A:$BW,$A14,0))</f>
        <v>Desktop</v>
      </c>
      <c r="G14" s="56" t="str">
        <f>IF(LEN(VLOOKUP($G$11,'Thin Client Database'!$A:$BW,$A14,0))=0,"",VLOOKUP($G$11,'Thin Client Database'!$A:$BW,$A14,0))</f>
        <v>Desktop</v>
      </c>
    </row>
    <row r="15" spans="1:9">
      <c r="A15" s="58">
        <v>6</v>
      </c>
      <c r="B15" s="694"/>
      <c r="C15" s="57" t="s">
        <v>915</v>
      </c>
      <c r="D15" s="56" t="str">
        <f>IF(LEN(VLOOKUP($D$11,'Thin Client Database'!$A:$BW,$A15,0))=0,"",VLOOKUP($D$11,'Thin Client Database'!$A:$BW,$A15,0))</f>
        <v>5 x 22.9 x 22.6</v>
      </c>
      <c r="E15" s="56" t="str">
        <f>IF(LEN(VLOOKUP($E$11,'Thin Client Database'!$A:$BW,$A15,0))=0,"",VLOOKUP($E$11,'Thin Client Database'!$A:$BW,$A15,0))</f>
        <v/>
      </c>
      <c r="F15" s="56" t="str">
        <f>IF(LEN(VLOOKUP($F$11,'Thin Client Database'!$A:$BW,$A15,0))=0,"",VLOOKUP($F$11,'Thin Client Database'!$A:$BW,$A15,0))</f>
        <v>3.4 x 17.7 x 12.1</v>
      </c>
      <c r="G15" s="56" t="str">
        <f>IF(LEN(VLOOKUP($G$11,'Thin Client Database'!$A:$BW,$A15,0))=0,"",VLOOKUP($G$11,'Thin Client Database'!$A:$BW,$A15,0))</f>
        <v>8.2 x 22.5 x 30.7</v>
      </c>
    </row>
    <row r="16" spans="1:9">
      <c r="A16" s="58">
        <v>7</v>
      </c>
      <c r="B16" s="694"/>
      <c r="C16" s="57" t="s">
        <v>1541</v>
      </c>
      <c r="D16" s="56">
        <f>IF(LEN(VLOOKUP($D$11,'Thin Client Database'!$A:$BW,$A16,0))=0,"",VLOOKUP($D$11,'Thin Client Database'!$A:$BW,$A16,0))</f>
        <v>5.5</v>
      </c>
      <c r="E16" s="56" t="str">
        <f>IF(LEN(VLOOKUP($E$11,'Thin Client Database'!$A:$BW,$A16,0))=0,"",VLOOKUP($E$11,'Thin Client Database'!$A:$BW,$A16,0))</f>
        <v/>
      </c>
      <c r="F16" s="56">
        <f>IF(LEN(VLOOKUP($F$11,'Thin Client Database'!$A:$BW,$A16,0))=0,"",VLOOKUP($F$11,'Thin Client Database'!$A:$BW,$A16,0))</f>
        <v>6</v>
      </c>
      <c r="G16" s="56">
        <f>IF(LEN(VLOOKUP($G$11,'Thin Client Database'!$A:$BW,$A16,0))=0,"",VLOOKUP($G$11,'Thin Client Database'!$A:$BW,$A16,0))</f>
        <v>8.3699999999999992</v>
      </c>
    </row>
    <row r="17" spans="1:10">
      <c r="A17" s="58">
        <v>8</v>
      </c>
      <c r="B17" s="694"/>
      <c r="C17" s="57" t="s">
        <v>1542</v>
      </c>
      <c r="D17" s="56">
        <f>IF(LEN(VLOOKUP($D$11,'Thin Client Database'!$A:$BW,$A17,0))=0,"",VLOOKUP($D$11,'Thin Client Database'!$A:$BW,$A17,0))</f>
        <v>10.3</v>
      </c>
      <c r="E17" s="56" t="str">
        <f>IF(LEN(VLOOKUP($E$11,'Thin Client Database'!$A:$BW,$A17,0))=0,"",VLOOKUP($E$11,'Thin Client Database'!$A:$BW,$A17,0))</f>
        <v/>
      </c>
      <c r="F17" s="56">
        <f>IF(LEN(VLOOKUP($F$11,'Thin Client Database'!$A:$BW,$A17,0))=0,"",VLOOKUP($F$11,'Thin Client Database'!$A:$BW,$A17,0))</f>
        <v>7</v>
      </c>
      <c r="G17" s="56">
        <f>IF(LEN(VLOOKUP($G$11,'Thin Client Database'!$A:$BW,$A17,0))=0,"",VLOOKUP($G$11,'Thin Client Database'!$A:$BW,$A17,0))</f>
        <v>14.1</v>
      </c>
    </row>
    <row r="18" spans="1:10" ht="25.5">
      <c r="A18" s="58">
        <v>9</v>
      </c>
      <c r="B18" s="694"/>
      <c r="C18" s="57" t="s">
        <v>1543</v>
      </c>
      <c r="D18" s="56">
        <f>IF(LEN(VLOOKUP($D$11,'Thin Client Database'!$A:$BW,$A18,0))=0,"",VLOOKUP($D$11,'Thin Client Database'!$A:$BW,$A18,0))</f>
        <v>341</v>
      </c>
      <c r="E18" s="56">
        <f>IF(LEN(VLOOKUP($E$11,'Thin Client Database'!$A:$BW,$A18,0))=0,"",VLOOKUP($E$11,'Thin Client Database'!$A:$BW,$A18,0))</f>
        <v>237</v>
      </c>
      <c r="F18" s="56" t="str">
        <f>IF(LEN(VLOOKUP($F$11,'Thin Client Database'!$A:$BW,$A18,0))=0,"",VLOOKUP($F$11,'Thin Client Database'!$A:$BW,$A18,0))</f>
        <v>268-403</v>
      </c>
      <c r="G18" s="56" t="str">
        <f>IF(LEN(VLOOKUP($G$11,'Thin Client Database'!$A:$BW,$A18,0))=0,"",VLOOKUP($G$11,'Thin Client Database'!$A:$BW,$A18,0))</f>
        <v>439-624</v>
      </c>
    </row>
    <row r="19" spans="1:10" ht="38.25" customHeight="1">
      <c r="A19" s="58">
        <v>10</v>
      </c>
      <c r="B19" s="694"/>
      <c r="C19" s="57" t="s">
        <v>1544</v>
      </c>
      <c r="D19" s="56" t="str">
        <f>IF(LEN(VLOOKUP($D$11,'Thin Client Database'!$A:$BW,$A19,0))=0,"",VLOOKUP($D$11,'Thin Client Database'!$A:$BW,$A19,0))</f>
        <v/>
      </c>
      <c r="E19" s="56" t="str">
        <f>IF(LEN(VLOOKUP($E$11,'Thin Client Database'!$A:$BW,$A19,0))=0,"",VLOOKUP($E$11,'Thin Client Database'!$A:$BW,$A19,0))</f>
        <v/>
      </c>
      <c r="F19" s="56">
        <f>IF(LEN(VLOOKUP($F$11,'Thin Client Database'!$A:$BW,$A19,0))=0,"",VLOOKUP($F$11,'Thin Client Database'!$A:$BW,$A19,0))</f>
        <v>-31</v>
      </c>
      <c r="G19" s="56" t="str">
        <f>IF(LEN(VLOOKUP($G$11,'Thin Client Database'!$A:$BW,$A19,0))=0,"",VLOOKUP($G$11,'Thin Client Database'!$A:$BW,$A19,0))</f>
        <v/>
      </c>
    </row>
    <row r="20" spans="1:10">
      <c r="A20" s="58">
        <v>11</v>
      </c>
      <c r="B20" s="694"/>
      <c r="C20" s="57" t="s">
        <v>429</v>
      </c>
      <c r="D20" s="56" t="str">
        <f>IF(LEN(VLOOKUP($D$11,'Thin Client Database'!$A:$BW,$A20,0))=0,"",VLOOKUP($D$11,'Thin Client Database'!$A:$BW,$A20,0))</f>
        <v>VIA C7 1.6 GHz</v>
      </c>
      <c r="E20" s="56" t="str">
        <f>IF(LEN(VLOOKUP($E$11,'Thin Client Database'!$A:$BW,$A20,0))=0,"",VLOOKUP($E$11,'Thin Client Database'!$A:$BW,$A20,0))</f>
        <v>AMD Geode LX600 366MHz</v>
      </c>
      <c r="F20" s="56" t="str">
        <f>IF(LEN(VLOOKUP($F$11,'Thin Client Database'!$A:$BW,$A20,0))=0,"",VLOOKUP($F$11,'Thin Client Database'!$A:$BW,$A20,0))</f>
        <v>VIA C7 1GHz</v>
      </c>
      <c r="G20" s="56" t="str">
        <f>IF(LEN(VLOOKUP($G$11,'Thin Client Database'!$A:$BW,$A20,0))=0,"",VLOOKUP($G$11,'Thin Client Database'!$A:$BW,$A20,0))</f>
        <v>1.5 GHz AMD Sempron</v>
      </c>
    </row>
    <row r="21" spans="1:10">
      <c r="A21" s="58">
        <v>12</v>
      </c>
      <c r="B21" s="694"/>
      <c r="C21" s="57" t="s">
        <v>1545</v>
      </c>
      <c r="D21" s="56" t="str">
        <f>IF(LEN(VLOOKUP($D$11,'Thin Client Database'!$A:$BW,$A21,0))=0,"",VLOOKUP($D$11,'Thin Client Database'!$A:$BW,$A21,0))</f>
        <v>1GB</v>
      </c>
      <c r="E21" s="56" t="str">
        <f>IF(LEN(VLOOKUP($E$11,'Thin Client Database'!$A:$BW,$A21,0))=0,"",VLOOKUP($E$11,'Thin Client Database'!$A:$BW,$A21,0))</f>
        <v>128MB</v>
      </c>
      <c r="F21" s="56" t="str">
        <f>IF(LEN(VLOOKUP($F$11,'Thin Client Database'!$A:$BW,$A21,0))=0,"",VLOOKUP($F$11,'Thin Client Database'!$A:$BW,$A21,0))</f>
        <v>512MB</v>
      </c>
      <c r="G21" s="56" t="str">
        <f>IF(LEN(VLOOKUP($G$11,'Thin Client Database'!$A:$BW,$A21,0))=0,"",VLOOKUP($G$11,'Thin Client Database'!$A:$BW,$A21,0))</f>
        <v>1GB or 2GB</v>
      </c>
      <c r="J21"/>
    </row>
    <row r="22" spans="1:10">
      <c r="A22" s="58">
        <v>13</v>
      </c>
      <c r="B22" s="694"/>
      <c r="C22" s="57" t="s">
        <v>1546</v>
      </c>
      <c r="D22" s="56" t="str">
        <f>IF(LEN(VLOOKUP($D$11,'Thin Client Database'!$A:$BW,$A22,0))=0,"",VLOOKUP($D$11,'Thin Client Database'!$A:$BW,$A22,0))</f>
        <v>1GB</v>
      </c>
      <c r="E22" s="56" t="str">
        <f>IF(LEN(VLOOKUP($E$11,'Thin Client Database'!$A:$BW,$A22,0))=0,"",VLOOKUP($E$11,'Thin Client Database'!$A:$BW,$A22,0))</f>
        <v>256MB</v>
      </c>
      <c r="F22" s="56" t="str">
        <f>IF(LEN(VLOOKUP($F$11,'Thin Client Database'!$A:$BW,$A22,0))=0,"",VLOOKUP($F$11,'Thin Client Database'!$A:$BW,$A22,0))</f>
        <v>128MB</v>
      </c>
      <c r="G22" s="56" t="str">
        <f>IF(LEN(VLOOKUP($G$11,'Thin Client Database'!$A:$BW,$A22,0))=0,"",VLOOKUP($G$11,'Thin Client Database'!$A:$BW,$A22,0))</f>
        <v>0GB</v>
      </c>
    </row>
    <row r="23" spans="1:10">
      <c r="A23" s="58">
        <v>14</v>
      </c>
      <c r="B23" s="694"/>
      <c r="C23" s="57" t="s">
        <v>1041</v>
      </c>
      <c r="D23" s="56" t="str">
        <f>IF(LEN(VLOOKUP($D$11,'Thin Client Database'!$A:$BW,$A23,0))=0,"",VLOOKUP($D$11,'Thin Client Database'!$A:$BW,$A23,0))</f>
        <v>10/100/1000</v>
      </c>
      <c r="E23" s="56" t="str">
        <f>IF(LEN(VLOOKUP($E$11,'Thin Client Database'!$A:$BW,$A23,0))=0,"",VLOOKUP($E$11,'Thin Client Database'!$A:$BW,$A23,0))</f>
        <v>10/100/1000</v>
      </c>
      <c r="F23" s="56" t="str">
        <f>IF(LEN(VLOOKUP($F$11,'Thin Client Database'!$A:$BW,$A23,0))=0,"",VLOOKUP($F$11,'Thin Client Database'!$A:$BW,$A23,0))</f>
        <v>10/100/1000</v>
      </c>
      <c r="G23" s="56" t="str">
        <f>IF(LEN(VLOOKUP($G$11,'Thin Client Database'!$A:$BW,$A23,0))=0,"",VLOOKUP($G$11,'Thin Client Database'!$A:$BW,$A23,0))</f>
        <v>10/100/1000</v>
      </c>
    </row>
    <row r="24" spans="1:10">
      <c r="A24" s="58">
        <v>15</v>
      </c>
      <c r="B24" s="695"/>
      <c r="C24" s="57" t="s">
        <v>1042</v>
      </c>
      <c r="D24" s="56" t="str">
        <f>IF(LEN(VLOOKUP($D$11,'Thin Client Database'!$A:$BW,$A24,0))=0,"",VLOOKUP($D$11,'Thin Client Database'!$A:$BW,$A24,0))</f>
        <v/>
      </c>
      <c r="E24" s="56" t="str">
        <f>IF(LEN(VLOOKUP($E$11,'Thin Client Database'!$A:$BW,$A24,0))=0,"",VLOOKUP($E$11,'Thin Client Database'!$A:$BW,$A24,0))</f>
        <v/>
      </c>
      <c r="F24" s="56" t="str">
        <f>IF(LEN(VLOOKUP($F$11,'Thin Client Database'!$A:$BW,$A24,0))=0,"",VLOOKUP($F$11,'Thin Client Database'!$A:$BW,$A24,0))</f>
        <v/>
      </c>
      <c r="G24" s="56" t="str">
        <f>IF(LEN(VLOOKUP($G$11,'Thin Client Database'!$A:$BW,$A24,0))=0,"",VLOOKUP($G$11,'Thin Client Database'!$A:$BW,$A24,0))</f>
        <v>AMD ATI 690E</v>
      </c>
    </row>
    <row r="25" spans="1:10">
      <c r="A25" s="58">
        <v>16</v>
      </c>
      <c r="B25" s="734" t="s">
        <v>1811</v>
      </c>
      <c r="C25" s="175" t="s">
        <v>1056</v>
      </c>
      <c r="D25" s="56" t="str">
        <f>IF(LEN(VLOOKUP($D$11,'Thin Client Database'!$A:$BW,$A25,0))=0,"",VLOOKUP($D$11,'Thin Client Database'!$A:$BW,$A25,0))</f>
        <v>No</v>
      </c>
      <c r="E25" s="56" t="str">
        <f>IF(LEN(VLOOKUP($E$11,'Thin Client Database'!$A:$BW,$A25,0))=0,"",VLOOKUP($E$11,'Thin Client Database'!$A:$BW,$A25,0))</f>
        <v>No</v>
      </c>
      <c r="F25" s="56" t="str">
        <f>IF(LEN(VLOOKUP($F$11,'Thin Client Database'!$A:$BW,$A25,0))=0,"",VLOOKUP($F$11,'Thin Client Database'!$A:$BW,$A25,0))</f>
        <v>No</v>
      </c>
      <c r="G25" s="56" t="str">
        <f>IF(LEN(VLOOKUP($G$11,'Thin Client Database'!$A:$BW,$A25,0))=0,"",VLOOKUP($G$11,'Thin Client Database'!$A:$BW,$A25,0))</f>
        <v>No</v>
      </c>
    </row>
    <row r="26" spans="1:10">
      <c r="A26" s="58">
        <v>17</v>
      </c>
      <c r="B26" s="735"/>
      <c r="C26" s="175" t="s">
        <v>865</v>
      </c>
      <c r="D26" s="56">
        <f>IF(LEN(VLOOKUP($D$11,'Thin Client Database'!$A:$BW,$A26,0))=0,"",VLOOKUP($D$11,'Thin Client Database'!$A:$BW,$A26,0))</f>
        <v>0</v>
      </c>
      <c r="E26" s="56">
        <f>IF(LEN(VLOOKUP($E$11,'Thin Client Database'!$A:$BW,$A26,0))=0,"",VLOOKUP($E$11,'Thin Client Database'!$A:$BW,$A26,0))</f>
        <v>0</v>
      </c>
      <c r="F26" s="56">
        <f>IF(LEN(VLOOKUP($F$11,'Thin Client Database'!$A:$BW,$A26,0))=0,"",VLOOKUP($F$11,'Thin Client Database'!$A:$BW,$A26,0))</f>
        <v>0</v>
      </c>
      <c r="G26" s="56">
        <f>IF(LEN(VLOOKUP($G$11,'Thin Client Database'!$A:$BW,$A26,0))=0,"",VLOOKUP($G$11,'Thin Client Database'!$A:$BW,$A26,0))</f>
        <v>0</v>
      </c>
    </row>
    <row r="27" spans="1:10">
      <c r="A27" s="58">
        <v>18</v>
      </c>
      <c r="B27" s="735"/>
      <c r="C27" s="175" t="s">
        <v>864</v>
      </c>
      <c r="D27" s="56">
        <f>IF(LEN(VLOOKUP($D$11,'Thin Client Database'!$A:$BW,$A27,0))=0,"",VLOOKUP($D$11,'Thin Client Database'!$A:$BW,$A27,0))</f>
        <v>0</v>
      </c>
      <c r="E27" s="56">
        <f>IF(LEN(VLOOKUP($E$11,'Thin Client Database'!$A:$BW,$A27,0))=0,"",VLOOKUP($E$11,'Thin Client Database'!$A:$BW,$A27,0))</f>
        <v>0</v>
      </c>
      <c r="F27" s="56">
        <f>IF(LEN(VLOOKUP($F$11,'Thin Client Database'!$A:$BW,$A27,0))=0,"",VLOOKUP($F$11,'Thin Client Database'!$A:$BW,$A27,0))</f>
        <v>0</v>
      </c>
      <c r="G27" s="56">
        <f>IF(LEN(VLOOKUP($G$11,'Thin Client Database'!$A:$BW,$A27,0))=0,"",VLOOKUP($G$11,'Thin Client Database'!$A:$BW,$A27,0))</f>
        <v>0</v>
      </c>
    </row>
    <row r="28" spans="1:10" ht="12.75" customHeight="1">
      <c r="A28" s="58">
        <v>19</v>
      </c>
      <c r="B28" s="735"/>
      <c r="C28" s="175" t="s">
        <v>1043</v>
      </c>
      <c r="D28" s="56">
        <f>IF(LEN(VLOOKUP($D$11,'Thin Client Database'!$A:$BW,$A28,0))=0,"",VLOOKUP($D$11,'Thin Client Database'!$A:$BW,$A28,0))</f>
        <v>0</v>
      </c>
      <c r="E28" s="56">
        <f>IF(LEN(VLOOKUP($E$11,'Thin Client Database'!$A:$BW,$A28,0))=0,"",VLOOKUP($E$11,'Thin Client Database'!$A:$BW,$A28,0))</f>
        <v>0</v>
      </c>
      <c r="F28" s="56">
        <f>IF(LEN(VLOOKUP($F$11,'Thin Client Database'!$A:$BW,$A28,0))=0,"",VLOOKUP($F$11,'Thin Client Database'!$A:$BW,$A28,0))</f>
        <v>0</v>
      </c>
      <c r="G28" s="56">
        <f>IF(LEN(VLOOKUP($G$11,'Thin Client Database'!$A:$BW,$A28,0))=0,"",VLOOKUP($G$11,'Thin Client Database'!$A:$BW,$A28,0))</f>
        <v>0</v>
      </c>
    </row>
    <row r="29" spans="1:10">
      <c r="A29" s="58">
        <v>20</v>
      </c>
      <c r="B29" s="735"/>
      <c r="C29" s="175" t="s">
        <v>1044</v>
      </c>
      <c r="D29" s="56">
        <f>IF(LEN(VLOOKUP($D$11,'Thin Client Database'!$A:$BW,$A29,0))=0,"",VLOOKUP($D$11,'Thin Client Database'!$A:$BW,$A29,0))</f>
        <v>0</v>
      </c>
      <c r="E29" s="56">
        <f>IF(LEN(VLOOKUP($E$11,'Thin Client Database'!$A:$BW,$A29,0))=0,"",VLOOKUP($E$11,'Thin Client Database'!$A:$BW,$A29,0))</f>
        <v>0</v>
      </c>
      <c r="F29" s="56">
        <f>IF(LEN(VLOOKUP($F$11,'Thin Client Database'!$A:$BW,$A29,0))=0,"",VLOOKUP($F$11,'Thin Client Database'!$A:$BW,$A29,0))</f>
        <v>0</v>
      </c>
      <c r="G29" s="56">
        <f>IF(LEN(VLOOKUP($G$11,'Thin Client Database'!$A:$BW,$A29,0))=0,"",VLOOKUP($G$11,'Thin Client Database'!$A:$BW,$A29,0))</f>
        <v>0</v>
      </c>
    </row>
    <row r="30" spans="1:10" ht="12.75" customHeight="1">
      <c r="A30" s="58">
        <v>21</v>
      </c>
      <c r="B30" s="736"/>
      <c r="C30" s="175" t="s">
        <v>912</v>
      </c>
      <c r="D30" s="56">
        <f>IF(LEN(VLOOKUP($D$11,'Thin Client Database'!$A:$BW,$A30,0))=0,"",VLOOKUP($D$11,'Thin Client Database'!$A:$BW,$A30,0))</f>
        <v>0</v>
      </c>
      <c r="E30" s="56">
        <f>IF(LEN(VLOOKUP($E$11,'Thin Client Database'!$A:$BW,$A30,0))=0,"",VLOOKUP($E$11,'Thin Client Database'!$A:$BW,$A30,0))</f>
        <v>0</v>
      </c>
      <c r="F30" s="56">
        <f>IF(LEN(VLOOKUP($F$11,'Thin Client Database'!$A:$BW,$A30,0))=0,"",VLOOKUP($F$11,'Thin Client Database'!$A:$BW,$A30,0))</f>
        <v>0</v>
      </c>
      <c r="G30" s="56">
        <f>IF(LEN(VLOOKUP($G$11,'Thin Client Database'!$A:$BW,$A30,0))=0,"",VLOOKUP($G$11,'Thin Client Database'!$A:$BW,$A30,0))</f>
        <v>0</v>
      </c>
    </row>
    <row r="31" spans="1:10">
      <c r="A31" s="58">
        <v>22</v>
      </c>
      <c r="B31" s="737" t="s">
        <v>87</v>
      </c>
      <c r="C31" s="175" t="s">
        <v>13</v>
      </c>
      <c r="D31" s="56" t="str">
        <f>IF(LEN(VLOOKUP($D$11,'Thin Client Database'!$A:$BW,$A31,0))=0,"",VLOOKUP($D$11,'Thin Client Database'!$A:$BW,$A31,0))</f>
        <v>2 or 3</v>
      </c>
      <c r="E31" s="56">
        <f>IF(LEN(VLOOKUP($E$11,'Thin Client Database'!$A:$BW,$A31,0))=0,"",VLOOKUP($E$11,'Thin Client Database'!$A:$BW,$A31,0))</f>
        <v>0</v>
      </c>
      <c r="F31" s="56">
        <f>IF(LEN(VLOOKUP($F$11,'Thin Client Database'!$A:$BW,$A31,0))=0,"",VLOOKUP($F$11,'Thin Client Database'!$A:$BW,$A31,0))</f>
        <v>0</v>
      </c>
      <c r="G31" s="56">
        <f>IF(LEN(VLOOKUP($G$11,'Thin Client Database'!$A:$BW,$A31,0))=0,"",VLOOKUP($G$11,'Thin Client Database'!$A:$BW,$A31,0))</f>
        <v>2</v>
      </c>
    </row>
    <row r="32" spans="1:10">
      <c r="A32" s="58">
        <v>23</v>
      </c>
      <c r="B32" s="738"/>
      <c r="C32" s="175" t="s">
        <v>862</v>
      </c>
      <c r="D32" s="56">
        <f>IF(LEN(VLOOKUP($D$11,'Thin Client Database'!$A:$BW,$A32,0))=0,"",VLOOKUP($D$11,'Thin Client Database'!$A:$BW,$A32,0))</f>
        <v>1</v>
      </c>
      <c r="E32" s="56">
        <f>IF(LEN(VLOOKUP($E$11,'Thin Client Database'!$A:$BW,$A32,0))=0,"",VLOOKUP($E$11,'Thin Client Database'!$A:$BW,$A32,0))</f>
        <v>0</v>
      </c>
      <c r="F32" s="56">
        <f>IF(LEN(VLOOKUP($F$11,'Thin Client Database'!$A:$BW,$A32,0))=0,"",VLOOKUP($F$11,'Thin Client Database'!$A:$BW,$A32,0))</f>
        <v>0</v>
      </c>
      <c r="G32" s="56">
        <f>IF(LEN(VLOOKUP($G$11,'Thin Client Database'!$A:$BW,$A32,0))=0,"",VLOOKUP($G$11,'Thin Client Database'!$A:$BW,$A32,0))</f>
        <v>1</v>
      </c>
    </row>
    <row r="33" spans="1:7" ht="12.75" customHeight="1">
      <c r="A33" s="58">
        <v>24</v>
      </c>
      <c r="B33" s="738"/>
      <c r="C33" s="175" t="s">
        <v>14</v>
      </c>
      <c r="D33" s="56">
        <f>IF(LEN(VLOOKUP($D$11,'Thin Client Database'!$A:$BW,$A33,0))=0,"",VLOOKUP($D$11,'Thin Client Database'!$A:$BW,$A33,0))</f>
        <v>2</v>
      </c>
      <c r="E33" s="56">
        <f>IF(LEN(VLOOKUP($E$11,'Thin Client Database'!$A:$BW,$A33,0))=0,"",VLOOKUP($E$11,'Thin Client Database'!$A:$BW,$A33,0))</f>
        <v>0</v>
      </c>
      <c r="F33" s="56">
        <f>IF(LEN(VLOOKUP($F$11,'Thin Client Database'!$A:$BW,$A33,0))=0,"",VLOOKUP($F$11,'Thin Client Database'!$A:$BW,$A33,0))</f>
        <v>2</v>
      </c>
      <c r="G33" s="56">
        <f>IF(LEN(VLOOKUP($G$11,'Thin Client Database'!$A:$BW,$A33,0))=0,"",VLOOKUP($G$11,'Thin Client Database'!$A:$BW,$A33,0))</f>
        <v>2</v>
      </c>
    </row>
    <row r="34" spans="1:7">
      <c r="A34" s="58">
        <v>25</v>
      </c>
      <c r="B34" s="738"/>
      <c r="C34" s="175" t="s">
        <v>430</v>
      </c>
      <c r="D34" s="56">
        <f>IF(LEN(VLOOKUP($D$11,'Thin Client Database'!$A:$BW,$A34,0))=0,"",VLOOKUP($D$11,'Thin Client Database'!$A:$BW,$A34,0))</f>
        <v>4</v>
      </c>
      <c r="E34" s="56">
        <f>IF(LEN(VLOOKUP($E$11,'Thin Client Database'!$A:$BW,$A34,0))=0,"",VLOOKUP($E$11,'Thin Client Database'!$A:$BW,$A34,0))</f>
        <v>4</v>
      </c>
      <c r="F34" s="56">
        <f>IF(LEN(VLOOKUP($F$11,'Thin Client Database'!$A:$BW,$A34,0))=0,"",VLOOKUP($F$11,'Thin Client Database'!$A:$BW,$A34,0))</f>
        <v>4</v>
      </c>
      <c r="G34" s="56">
        <f>IF(LEN(VLOOKUP($G$11,'Thin Client Database'!$A:$BW,$A34,0))=0,"",VLOOKUP($G$11,'Thin Client Database'!$A:$BW,$A34,0))</f>
        <v>6</v>
      </c>
    </row>
    <row r="35" spans="1:7" ht="29.25" customHeight="1">
      <c r="A35" s="58">
        <v>26</v>
      </c>
      <c r="B35" s="738"/>
      <c r="C35" s="175" t="s">
        <v>914</v>
      </c>
      <c r="D35" s="56" t="str">
        <f>IF(LEN(VLOOKUP($D$11,'Thin Client Database'!$A:$BW,$A35,0))=0,"",VLOOKUP($D$11,'Thin Client Database'!$A:$BW,$A35,0))</f>
        <v>Yes</v>
      </c>
      <c r="E35" s="56" t="str">
        <f>IF(LEN(VLOOKUP($E$11,'Thin Client Database'!$A:$BW,$A35,0))=0,"",VLOOKUP($E$11,'Thin Client Database'!$A:$BW,$A35,0))</f>
        <v>Yes</v>
      </c>
      <c r="F35" s="56" t="str">
        <f>IF(LEN(VLOOKUP($F$11,'Thin Client Database'!$A:$BW,$A35,0))=0,"",VLOOKUP($F$11,'Thin Client Database'!$A:$BW,$A35,0))</f>
        <v>Yes</v>
      </c>
      <c r="G35" s="56" t="str">
        <f>IF(LEN(VLOOKUP($G$11,'Thin Client Database'!$A:$BW,$A35,0))=0,"",VLOOKUP($G$11,'Thin Client Database'!$A:$BW,$A35,0))</f>
        <v>Yes</v>
      </c>
    </row>
    <row r="36" spans="1:7">
      <c r="A36" s="58">
        <v>27</v>
      </c>
      <c r="B36" s="738"/>
      <c r="C36" s="175" t="s">
        <v>1547</v>
      </c>
      <c r="D36" s="56" t="str">
        <f>IF(LEN(VLOOKUP($D$11,'Thin Client Database'!$A:$BW,$A36,0))=0,"",VLOOKUP($D$11,'Thin Client Database'!$A:$BW,$A36,0))</f>
        <v>Optional</v>
      </c>
      <c r="E36" s="56" t="str">
        <f>IF(LEN(VLOOKUP($E$11,'Thin Client Database'!$A:$BW,$A36,0))=0,"",VLOOKUP($E$11,'Thin Client Database'!$A:$BW,$A36,0))</f>
        <v>No</v>
      </c>
      <c r="F36" s="56" t="str">
        <f>IF(LEN(VLOOKUP($F$11,'Thin Client Database'!$A:$BW,$A36,0))=0,"",VLOOKUP($F$11,'Thin Client Database'!$A:$BW,$A36,0))</f>
        <v>Yes* b/g only</v>
      </c>
      <c r="G36" s="56" t="str">
        <f>IF(LEN(VLOOKUP($G$11,'Thin Client Database'!$A:$BW,$A36,0))=0,"",VLOOKUP($G$11,'Thin Client Database'!$A:$BW,$A36,0))</f>
        <v>Yes* b/g/n only</v>
      </c>
    </row>
    <row r="37" spans="1:7" ht="12.75" customHeight="1">
      <c r="A37" s="58">
        <v>28</v>
      </c>
      <c r="B37" s="738"/>
      <c r="C37" s="175" t="s">
        <v>1548</v>
      </c>
      <c r="D37" s="56" t="str">
        <f>IF(LEN(VLOOKUP($D$11,'Thin Client Database'!$A:$BW,$A37,0))=0,"",VLOOKUP($D$11,'Thin Client Database'!$A:$BW,$A37,0))</f>
        <v>No</v>
      </c>
      <c r="E37" s="56" t="str">
        <f>IF(LEN(VLOOKUP($E$11,'Thin Client Database'!$A:$BW,$A37,0))=0,"",VLOOKUP($E$11,'Thin Client Database'!$A:$BW,$A37,0))</f>
        <v>No</v>
      </c>
      <c r="F37" s="56" t="str">
        <f>IF(LEN(VLOOKUP($F$11,'Thin Client Database'!$A:$BW,$A37,0))=0,"",VLOOKUP($F$11,'Thin Client Database'!$A:$BW,$A37,0))</f>
        <v>No</v>
      </c>
      <c r="G37" s="56" t="str">
        <f>IF(LEN(VLOOKUP($G$11,'Thin Client Database'!$A:$BW,$A37,0))=0,"",VLOOKUP($G$11,'Thin Client Database'!$A:$BW,$A37,0))</f>
        <v>No</v>
      </c>
    </row>
    <row r="38" spans="1:7" ht="25.5" customHeight="1">
      <c r="A38" s="58">
        <v>29</v>
      </c>
      <c r="B38" s="738"/>
      <c r="C38" s="175" t="s">
        <v>16</v>
      </c>
      <c r="D38" s="56" t="str">
        <f>IF(LEN(VLOOKUP($D$11,'Thin Client Database'!$A:$BW,$A38,0))=0,"",VLOOKUP($D$11,'Thin Client Database'!$A:$BW,$A38,0))</f>
        <v>Yes</v>
      </c>
      <c r="E38" s="56" t="str">
        <f>IF(LEN(VLOOKUP($E$11,'Thin Client Database'!$A:$BW,$A38,0))=0,"",VLOOKUP($E$11,'Thin Client Database'!$A:$BW,$A38,0))</f>
        <v>Yes</v>
      </c>
      <c r="F38" s="56" t="str">
        <f>IF(LEN(VLOOKUP($F$11,'Thin Client Database'!$A:$BW,$A38,0))=0,"",VLOOKUP($F$11,'Thin Client Database'!$A:$BW,$A38,0))</f>
        <v>No</v>
      </c>
      <c r="G38" s="56" t="str">
        <f>IF(LEN(VLOOKUP($G$11,'Thin Client Database'!$A:$BW,$A38,0))=0,"",VLOOKUP($G$11,'Thin Client Database'!$A:$BW,$A38,0))</f>
        <v>Yes</v>
      </c>
    </row>
    <row r="39" spans="1:7" ht="21.75" customHeight="1">
      <c r="A39" s="58">
        <v>30</v>
      </c>
      <c r="B39" s="739"/>
      <c r="C39" s="175" t="s">
        <v>1549</v>
      </c>
      <c r="D39" s="56" t="str">
        <f>IF(LEN(VLOOKUP($D$11,'Thin Client Database'!$A:$BW,$A39,0))=0,"",VLOOKUP($D$11,'Thin Client Database'!$A:$BW,$A39,0))</f>
        <v>Yes</v>
      </c>
      <c r="E39" s="56" t="str">
        <f>IF(LEN(VLOOKUP($E$11,'Thin Client Database'!$A:$BW,$A39,0))=0,"",VLOOKUP($E$11,'Thin Client Database'!$A:$BW,$A39,0))</f>
        <v>No</v>
      </c>
      <c r="F39" s="56" t="str">
        <f>IF(LEN(VLOOKUP($F$11,'Thin Client Database'!$A:$BW,$A39,0))=0,"",VLOOKUP($F$11,'Thin Client Database'!$A:$BW,$A39,0))</f>
        <v>Yes</v>
      </c>
      <c r="G39" s="56" t="str">
        <f>IF(LEN(VLOOKUP($G$11,'Thin Client Database'!$A:$BW,$A39,0))=0,"",VLOOKUP($G$11,'Thin Client Database'!$A:$BW,$A39,0))</f>
        <v>Yes</v>
      </c>
    </row>
    <row r="40" spans="1:7" ht="21.75" customHeight="1">
      <c r="A40" s="58">
        <v>31</v>
      </c>
      <c r="B40" s="173"/>
      <c r="C40" s="175" t="s">
        <v>857</v>
      </c>
      <c r="D40" s="56" t="str">
        <f>IF(LEN(VLOOKUP($D$11,'Thin Client Database'!$A:$BW,$A40,0))=0,"",VLOOKUP($D$11,'Thin Client Database'!$A:$BW,$A40,0))</f>
        <v>1920x1440</v>
      </c>
      <c r="E40" s="56" t="str">
        <f>IF(LEN(VLOOKUP($E$11,'Thin Client Database'!$A:$BW,$A40,0))=0,"",VLOOKUP($E$11,'Thin Client Database'!$A:$BW,$A40,0))</f>
        <v>1600x1200</v>
      </c>
      <c r="F40" s="56" t="str">
        <f>IF(LEN(VLOOKUP($F$11,'Thin Client Database'!$A:$BW,$A40,0))=0,"",VLOOKUP($F$11,'Thin Client Database'!$A:$BW,$A40,0))</f>
        <v>1920x1200</v>
      </c>
      <c r="G40" s="56" t="str">
        <f>IF(LEN(VLOOKUP($G$11,'Thin Client Database'!$A:$BW,$A40,0))=0,"",VLOOKUP($G$11,'Thin Client Database'!$A:$BW,$A40,0))</f>
        <v>2560x1600</v>
      </c>
    </row>
    <row r="41" spans="1:7" ht="18.75" customHeight="1">
      <c r="A41" s="58">
        <v>32</v>
      </c>
      <c r="B41" s="173"/>
      <c r="C41" s="175" t="s">
        <v>92</v>
      </c>
      <c r="D41" s="56" t="str">
        <f>IF(LEN(VLOOKUP($D$11,'Thin Client Database'!$A:$BW,$A41,0))=0,"",VLOOKUP($D$11,'Thin Client Database'!$A:$BW,$A41,0))</f>
        <v>Yes</v>
      </c>
      <c r="E41" s="56" t="str">
        <f>IF(LEN(VLOOKUP($E$11,'Thin Client Database'!$A:$BW,$A41,0))=0,"",VLOOKUP($E$11,'Thin Client Database'!$A:$BW,$A41,0))</f>
        <v>Yes</v>
      </c>
      <c r="F41" s="56" t="str">
        <f>IF(LEN(VLOOKUP($F$11,'Thin Client Database'!$A:$BW,$A41,0))=0,"",VLOOKUP($F$11,'Thin Client Database'!$A:$BW,$A41,0))</f>
        <v>Yes</v>
      </c>
      <c r="G41" s="56" t="str">
        <f>IF(LEN(VLOOKUP($G$11,'Thin Client Database'!$A:$BW,$A41,0))=0,"",VLOOKUP($G$11,'Thin Client Database'!$A:$BW,$A41,0))</f>
        <v>Yes</v>
      </c>
    </row>
    <row r="42" spans="1:7" ht="18.75" customHeight="1">
      <c r="A42" s="58">
        <v>33</v>
      </c>
      <c r="B42" s="173"/>
      <c r="C42" s="175" t="s">
        <v>1550</v>
      </c>
      <c r="D42" s="56" t="str">
        <f>IF(LEN(VLOOKUP($D$11,'Thin Client Database'!$A:$BW,$A42,0))=0,"",VLOOKUP($D$11,'Thin Client Database'!$A:$BW,$A42,0))</f>
        <v/>
      </c>
      <c r="E42" s="56" t="str">
        <f>IF(LEN(VLOOKUP($E$11,'Thin Client Database'!$A:$BW,$A42,0))=0,"",VLOOKUP($E$11,'Thin Client Database'!$A:$BW,$A42,0))</f>
        <v/>
      </c>
      <c r="F42" s="56" t="str">
        <f>IF(LEN(VLOOKUP($F$11,'Thin Client Database'!$A:$BW,$A42,0))=0,"",VLOOKUP($F$11,'Thin Client Database'!$A:$BW,$A42,0))</f>
        <v/>
      </c>
      <c r="G42" s="56" t="str">
        <f>IF(LEN(VLOOKUP($G$11,'Thin Client Database'!$A:$BW,$A42,0))=0,"",VLOOKUP($G$11,'Thin Client Database'!$A:$BW,$A42,0))</f>
        <v/>
      </c>
    </row>
    <row r="43" spans="1:7" ht="18.75" customHeight="1">
      <c r="A43" s="58">
        <v>34</v>
      </c>
      <c r="B43" s="173"/>
      <c r="C43" s="175" t="s">
        <v>102</v>
      </c>
      <c r="D43" s="56" t="str">
        <f>IF(LEN(VLOOKUP($D$11,'Thin Client Database'!$A:$BW,$A43,0))=0,"",VLOOKUP($D$11,'Thin Client Database'!$A:$BW,$A43,0))</f>
        <v>Linux SUSE</v>
      </c>
      <c r="E43" s="56" t="str">
        <f>IF(LEN(VLOOKUP($E$11,'Thin Client Database'!$A:$BW,$A43,0))=0,"",VLOOKUP($E$11,'Thin Client Database'!$A:$BW,$A43,0))</f>
        <v>Windows CE 6.0</v>
      </c>
      <c r="F43" s="56" t="str">
        <f>IF(LEN(VLOOKUP($F$11,'Thin Client Database'!$A:$BW,$A43,0))=0,"",VLOOKUP($F$11,'Thin Client Database'!$A:$BW,$A43,0))</f>
        <v>Wyse ThinOS (Linux)</v>
      </c>
      <c r="G43" s="56" t="str">
        <f>IF(LEN(VLOOKUP($G$11,'Thin Client Database'!$A:$BW,$A43,0))=0,"",VLOOKUP($G$11,'Thin Client Database'!$A:$BW,$A43,0))</f>
        <v>N/A</v>
      </c>
    </row>
    <row r="44" spans="1:7">
      <c r="A44" s="58">
        <v>35</v>
      </c>
      <c r="B44" s="173"/>
      <c r="C44" s="175" t="s">
        <v>104</v>
      </c>
      <c r="D44" s="56" t="str">
        <f>IF(LEN(VLOOKUP($D$11,'Thin Client Database'!$A:$BW,$A44,0))=0,"",VLOOKUP($D$11,'Thin Client Database'!$A:$BW,$A44,0))</f>
        <v/>
      </c>
      <c r="E44" s="56" t="str">
        <f>IF(LEN(VLOOKUP($E$11,'Thin Client Database'!$A:$BW,$A44,0))=0,"",VLOOKUP($E$11,'Thin Client Database'!$A:$BW,$A44,0))</f>
        <v/>
      </c>
      <c r="F44" s="56" t="str">
        <f>IF(LEN(VLOOKUP($F$11,'Thin Client Database'!$A:$BW,$A44,0))=0,"",VLOOKUP($F$11,'Thin Client Database'!$A:$BW,$A44,0))</f>
        <v/>
      </c>
      <c r="G44" s="56" t="str">
        <f>IF(LEN(VLOOKUP($G$11,'Thin Client Database'!$A:$BW,$A44,0))=0,"",VLOOKUP($G$11,'Thin Client Database'!$A:$BW,$A44,0))</f>
        <v/>
      </c>
    </row>
    <row r="45" spans="1:7" s="118" customFormat="1" ht="25.5" customHeight="1">
      <c r="A45" s="58">
        <v>36</v>
      </c>
      <c r="B45" s="173"/>
      <c r="C45" s="175" t="s">
        <v>1050</v>
      </c>
      <c r="D45" s="56" t="str">
        <f>IF(LEN(VLOOKUP($D$11,'Thin Client Database'!$A:$BW,$A45,0))=0,"",VLOOKUP($D$11,'Thin Client Database'!$A:$BW,$A45,0))</f>
        <v/>
      </c>
      <c r="E45" s="56" t="str">
        <f>IF(LEN(VLOOKUP($E$11,'Thin Client Database'!$A:$BW,$A45,0))=0,"",VLOOKUP($E$11,'Thin Client Database'!$A:$BW,$A45,0))</f>
        <v/>
      </c>
      <c r="F45" s="56" t="str">
        <f>IF(LEN(VLOOKUP($F$11,'Thin Client Database'!$A:$BW,$A45,0))=0,"",VLOOKUP($F$11,'Thin Client Database'!$A:$BW,$A45,0))</f>
        <v/>
      </c>
      <c r="G45" s="56" t="str">
        <f>IF(LEN(VLOOKUP($G$11,'Thin Client Database'!$A:$BW,$A45,0))=0,"",VLOOKUP($G$11,'Thin Client Database'!$A:$BW,$A45,0))</f>
        <v/>
      </c>
    </row>
    <row r="46" spans="1:7" s="118" customFormat="1">
      <c r="A46" s="58">
        <v>37</v>
      </c>
      <c r="B46" s="173"/>
      <c r="C46" s="175" t="s">
        <v>105</v>
      </c>
      <c r="D46" s="56" t="str">
        <f>IF(LEN(VLOOKUP($D$11,'Thin Client Database'!$A:$BW,$A46,0))=0,"",VLOOKUP($D$11,'Thin Client Database'!$A:$BW,$A46,0))</f>
        <v/>
      </c>
      <c r="E46" s="56" t="str">
        <f>IF(LEN(VLOOKUP($E$11,'Thin Client Database'!$A:$BW,$A46,0))=0,"",VLOOKUP($E$11,'Thin Client Database'!$A:$BW,$A46,0))</f>
        <v/>
      </c>
      <c r="F46" s="56" t="str">
        <f>IF(LEN(VLOOKUP($F$11,'Thin Client Database'!$A:$BW,$A46,0))=0,"",VLOOKUP($F$11,'Thin Client Database'!$A:$BW,$A46,0))</f>
        <v/>
      </c>
      <c r="G46" s="56" t="str">
        <f>IF(LEN(VLOOKUP($G$11,'Thin Client Database'!$A:$BW,$A46,0))=0,"",VLOOKUP($G$11,'Thin Client Database'!$A:$BW,$A46,0))</f>
        <v/>
      </c>
    </row>
    <row r="47" spans="1:7" ht="15" customHeight="1">
      <c r="A47" s="58">
        <v>38</v>
      </c>
      <c r="B47" s="174"/>
      <c r="C47" s="175" t="s">
        <v>144</v>
      </c>
      <c r="D47" s="56" t="str">
        <f>IF(LEN(VLOOKUP($D$11,'Thin Client Database'!$A:$BW,$A47,0))=0,"",VLOOKUP($D$11,'Thin Client Database'!$A:$BW,$A47,0))</f>
        <v/>
      </c>
      <c r="E47" s="56" t="str">
        <f>IF(LEN(VLOOKUP($E$11,'Thin Client Database'!$A:$BW,$A47,0))=0,"",VLOOKUP($E$11,'Thin Client Database'!$A:$BW,$A47,0))</f>
        <v/>
      </c>
      <c r="F47" s="56" t="str">
        <f>IF(LEN(VLOOKUP($F$11,'Thin Client Database'!$A:$BW,$A47,0))=0,"",VLOOKUP($F$11,'Thin Client Database'!$A:$BW,$A47,0))</f>
        <v/>
      </c>
      <c r="G47" s="56" t="str">
        <f>IF(LEN(VLOOKUP($G$11,'Thin Client Database'!$A:$BW,$A47,0))=0,"",VLOOKUP($G$11,'Thin Client Database'!$A:$BW,$A47,0))</f>
        <v/>
      </c>
    </row>
    <row r="48" spans="1:7" ht="25.5" customHeight="1">
      <c r="A48" s="58">
        <v>39</v>
      </c>
      <c r="B48" s="693" t="s">
        <v>1812</v>
      </c>
      <c r="C48" s="175" t="s">
        <v>151</v>
      </c>
      <c r="D48" s="56" t="str">
        <f>IF(LEN(VLOOKUP($D$11,'Thin Client Database'!$A:$BW,$A48,0))=0,"",VLOOKUP($D$11,'Thin Client Database'!$A:$BW,$A48,0))</f>
        <v>Flash is Expandable</v>
      </c>
      <c r="E48" s="56" t="str">
        <f>IF(LEN(VLOOKUP($E$11,'Thin Client Database'!$A:$BW,$A48,0))=0,"",VLOOKUP($E$11,'Thin Client Database'!$A:$BW,$A48,0))</f>
        <v/>
      </c>
      <c r="F48" s="56" t="str">
        <f>IF(LEN(VLOOKUP($F$11,'Thin Client Database'!$A:$BW,$A48,0))=0,"",VLOOKUP($F$11,'Thin Client Database'!$A:$BW,$A48,0))</f>
        <v>More ram but less flash than c32.  Limited wireless.  No parallel or Serial ports</v>
      </c>
      <c r="G48" s="56" t="str">
        <f>IF(LEN(VLOOKUP($G$11,'Thin Client Database'!$A:$BW,$A48,0))=0,"",VLOOKUP($G$11,'Thin Client Database'!$A:$BW,$A48,0))</f>
        <v>R00LE has 802.11 b/g/n only.     R00LE has higher resolution</v>
      </c>
    </row>
    <row r="49" spans="1:7" ht="95.25" customHeight="1">
      <c r="A49" s="58">
        <v>40</v>
      </c>
      <c r="B49" s="695"/>
      <c r="C49" s="175" t="s">
        <v>152</v>
      </c>
      <c r="D49" s="56" t="str">
        <f>IF(LEN(VLOOKUP($D$11,'Thin Client Database'!$A:$BW,$A49,0))=0,"",VLOOKUP($D$11,'Thin Client Database'!$A:$BW,$A49,0))</f>
        <v/>
      </c>
      <c r="E49" s="56" t="str">
        <f>IF(LEN(VLOOKUP($E$11,'Thin Client Database'!$A:$BW,$A49,0))=0,"",VLOOKUP($E$11,'Thin Client Database'!$A:$BW,$A49,0))</f>
        <v/>
      </c>
      <c r="F49" s="56" t="str">
        <f>IF(LEN(VLOOKUP($F$11,'Thin Client Database'!$A:$BW,$A49,0))=0,"",VLOOKUP($F$11,'Thin Client Database'!$A:$BW,$A49,0))</f>
        <v>Wyse has a large install base in the thin client space.  They do not offer a fat client solution or servers.  They have partnered with Cisco as a fulfillment partner.</v>
      </c>
      <c r="G49" s="56" t="str">
        <f>IF(LEN(VLOOKUP($G$11,'Thin Client Database'!$A:$BW,$A49,0))=0,"",VLOOKUP($G$11,'Thin Client Database'!$A:$BW,$A49,0))</f>
        <v>Wyse has a large install base in the thin client space.  They do not offer a fat client solution or servers.  They have partnered with Cisco as a fulfillment partner.</v>
      </c>
    </row>
    <row r="50" spans="1:7" s="118" customFormat="1" ht="15.75" thickBot="1">
      <c r="A50" s="58">
        <v>59</v>
      </c>
      <c r="B50" s="53"/>
      <c r="C50" s="57" t="s">
        <v>424</v>
      </c>
      <c r="D50" s="139" t="str">
        <f>D11</f>
        <v>D51S</v>
      </c>
      <c r="E50" s="139" t="str">
        <f>E11</f>
        <v>TC1440</v>
      </c>
      <c r="F50" s="139" t="str">
        <f>F11</f>
        <v>C10LE</v>
      </c>
      <c r="G50" s="139" t="str">
        <f>G11</f>
        <v>R00LE</v>
      </c>
    </row>
    <row r="51" spans="1:7" s="118" customFormat="1" ht="27" customHeight="1">
      <c r="B51" s="117"/>
      <c r="C51" s="730" t="s">
        <v>1814</v>
      </c>
      <c r="D51" s="731"/>
      <c r="E51" s="120"/>
      <c r="F51" s="120"/>
      <c r="G51" s="120"/>
    </row>
    <row r="52" spans="1:7" s="118" customFormat="1" ht="27" customHeight="1" thickBot="1">
      <c r="B52" s="117"/>
      <c r="C52" s="732"/>
      <c r="D52" s="733"/>
      <c r="E52" s="120"/>
      <c r="F52" s="120"/>
      <c r="G52" s="120"/>
    </row>
    <row r="53" spans="1:7" s="118" customFormat="1">
      <c r="B53" s="117"/>
      <c r="C53" s="119"/>
      <c r="D53" s="120"/>
      <c r="E53" s="120"/>
      <c r="F53" s="120"/>
      <c r="G53" s="120"/>
    </row>
    <row r="54" spans="1:7" s="118" customFormat="1">
      <c r="B54" s="117"/>
      <c r="C54" s="119"/>
      <c r="D54" s="120"/>
      <c r="E54" s="120"/>
      <c r="F54" s="120"/>
      <c r="G54" s="120"/>
    </row>
    <row r="55" spans="1:7" s="118" customFormat="1">
      <c r="B55" s="117"/>
      <c r="C55" s="119"/>
      <c r="D55" s="120"/>
      <c r="E55" s="120"/>
      <c r="F55" s="120"/>
      <c r="G55" s="120"/>
    </row>
    <row r="56" spans="1:7" s="118" customFormat="1">
      <c r="B56" s="117"/>
      <c r="C56" s="119"/>
      <c r="D56" s="120"/>
      <c r="E56" s="120"/>
      <c r="F56" s="120"/>
      <c r="G56" s="120"/>
    </row>
    <row r="57" spans="1:7" s="118" customFormat="1">
      <c r="B57" s="117"/>
      <c r="C57" s="119"/>
      <c r="D57" s="120"/>
      <c r="E57" s="120"/>
      <c r="F57" s="120"/>
      <c r="G57" s="120"/>
    </row>
    <row r="58" spans="1:7" s="118" customFormat="1">
      <c r="B58" s="117"/>
      <c r="C58" s="119"/>
      <c r="D58" s="120"/>
      <c r="E58" s="120"/>
      <c r="F58" s="120"/>
      <c r="G58" s="120"/>
    </row>
    <row r="59" spans="1:7" s="118" customFormat="1">
      <c r="B59" s="117"/>
      <c r="C59" s="119"/>
      <c r="D59" s="120"/>
      <c r="E59" s="120"/>
      <c r="F59" s="120"/>
      <c r="G59" s="120"/>
    </row>
    <row r="60" spans="1:7" s="118" customFormat="1">
      <c r="B60" s="117"/>
      <c r="C60" s="119"/>
      <c r="D60" s="120"/>
      <c r="E60" s="120"/>
      <c r="F60" s="120"/>
      <c r="G60" s="120"/>
    </row>
    <row r="61" spans="1:7" s="118" customFormat="1">
      <c r="B61" s="117"/>
      <c r="C61" s="119"/>
      <c r="D61" s="120"/>
      <c r="E61" s="120"/>
      <c r="F61" s="120"/>
      <c r="G61" s="120"/>
    </row>
    <row r="62" spans="1:7" s="118" customFormat="1">
      <c r="B62" s="117"/>
      <c r="C62" s="119"/>
      <c r="D62" s="120"/>
      <c r="E62" s="120"/>
      <c r="F62" s="120"/>
      <c r="G62" s="120"/>
    </row>
    <row r="63" spans="1:7" s="118" customFormat="1">
      <c r="B63" s="117"/>
      <c r="C63" s="119"/>
      <c r="D63" s="120"/>
      <c r="E63" s="120"/>
      <c r="F63" s="120"/>
      <c r="G63" s="120"/>
    </row>
    <row r="64" spans="1:7" s="118" customFormat="1">
      <c r="B64" s="117"/>
      <c r="C64" s="119"/>
      <c r="D64" s="120"/>
      <c r="E64" s="120"/>
      <c r="F64" s="120"/>
      <c r="G64" s="120"/>
    </row>
    <row r="65" spans="2:7" s="118" customFormat="1">
      <c r="B65" s="117"/>
      <c r="C65" s="119"/>
      <c r="D65" s="120"/>
      <c r="E65" s="120"/>
      <c r="F65" s="120"/>
      <c r="G65" s="120"/>
    </row>
    <row r="66" spans="2:7" s="118" customFormat="1">
      <c r="B66" s="117"/>
      <c r="C66" s="119"/>
      <c r="D66" s="120"/>
      <c r="E66" s="120"/>
      <c r="F66" s="120"/>
      <c r="G66" s="120"/>
    </row>
    <row r="67" spans="2:7" s="118" customFormat="1">
      <c r="B67" s="117"/>
      <c r="C67" s="119"/>
      <c r="D67" s="120"/>
      <c r="E67" s="120"/>
      <c r="F67" s="120"/>
      <c r="G67" s="120"/>
    </row>
    <row r="68" spans="2:7" s="118" customFormat="1">
      <c r="B68" s="117"/>
      <c r="C68" s="119"/>
      <c r="D68" s="120"/>
      <c r="E68" s="120"/>
      <c r="F68" s="120"/>
      <c r="G68" s="120"/>
    </row>
    <row r="69" spans="2:7" s="118" customFormat="1">
      <c r="B69" s="117"/>
      <c r="C69" s="119"/>
      <c r="D69" s="120"/>
      <c r="E69" s="120"/>
      <c r="F69" s="120"/>
      <c r="G69" s="120"/>
    </row>
    <row r="70" spans="2:7" s="118" customFormat="1">
      <c r="B70" s="117"/>
      <c r="C70" s="119"/>
      <c r="D70" s="120"/>
      <c r="E70" s="120"/>
      <c r="F70" s="120"/>
      <c r="G70" s="120"/>
    </row>
    <row r="71" spans="2:7" s="118" customFormat="1">
      <c r="B71" s="117"/>
      <c r="C71" s="119"/>
      <c r="D71" s="120"/>
      <c r="E71" s="120"/>
      <c r="F71" s="120"/>
      <c r="G71" s="120"/>
    </row>
    <row r="72" spans="2:7" s="118" customFormat="1">
      <c r="B72" s="117"/>
      <c r="C72" s="119"/>
      <c r="D72" s="120"/>
      <c r="E72" s="120"/>
      <c r="F72" s="120"/>
      <c r="G72" s="120"/>
    </row>
    <row r="73" spans="2:7" s="118" customFormat="1">
      <c r="B73" s="117"/>
      <c r="C73" s="119"/>
      <c r="D73" s="120"/>
      <c r="E73" s="120"/>
      <c r="F73" s="120"/>
      <c r="G73" s="120"/>
    </row>
    <row r="74" spans="2:7" s="118" customFormat="1">
      <c r="B74" s="117"/>
      <c r="C74" s="119"/>
      <c r="D74" s="120"/>
      <c r="E74" s="120"/>
      <c r="F74" s="120"/>
      <c r="G74" s="120"/>
    </row>
    <row r="75" spans="2:7" s="118" customFormat="1">
      <c r="B75" s="117"/>
      <c r="C75" s="119"/>
      <c r="D75" s="120"/>
      <c r="E75" s="120"/>
      <c r="F75" s="120"/>
      <c r="G75" s="120"/>
    </row>
    <row r="76" spans="2:7" s="118" customFormat="1">
      <c r="B76" s="117"/>
      <c r="C76" s="119"/>
      <c r="D76" s="120"/>
      <c r="E76" s="120"/>
      <c r="F76" s="120"/>
      <c r="G76" s="120"/>
    </row>
    <row r="77" spans="2:7" s="118" customFormat="1">
      <c r="B77" s="117"/>
      <c r="C77" s="119"/>
      <c r="D77" s="120"/>
      <c r="E77" s="120"/>
      <c r="F77" s="120"/>
      <c r="G77" s="120"/>
    </row>
    <row r="78" spans="2:7" s="118" customFormat="1">
      <c r="B78" s="117"/>
      <c r="C78" s="119"/>
      <c r="D78" s="120"/>
      <c r="E78" s="120"/>
      <c r="F78" s="120"/>
      <c r="G78" s="120"/>
    </row>
    <row r="79" spans="2:7" s="118" customFormat="1">
      <c r="B79" s="117"/>
      <c r="C79" s="119"/>
      <c r="D79" s="120"/>
      <c r="E79" s="120"/>
      <c r="F79" s="120"/>
      <c r="G79" s="120"/>
    </row>
    <row r="80" spans="2:7" s="118" customFormat="1">
      <c r="B80" s="117"/>
      <c r="C80" s="119"/>
      <c r="D80" s="120"/>
      <c r="E80" s="120"/>
      <c r="F80" s="120"/>
      <c r="G80" s="120"/>
    </row>
    <row r="81" spans="2:7" s="118" customFormat="1">
      <c r="B81" s="117"/>
      <c r="C81" s="119"/>
      <c r="D81" s="120"/>
      <c r="E81" s="120"/>
      <c r="F81" s="120"/>
      <c r="G81" s="120"/>
    </row>
    <row r="82" spans="2:7" s="118" customFormat="1">
      <c r="B82" s="117"/>
      <c r="C82" s="119"/>
      <c r="D82" s="120"/>
      <c r="E82" s="120"/>
      <c r="F82" s="120"/>
      <c r="G82" s="120"/>
    </row>
    <row r="83" spans="2:7" s="118" customFormat="1">
      <c r="B83" s="117"/>
      <c r="C83" s="119"/>
      <c r="D83" s="120"/>
      <c r="E83" s="120"/>
      <c r="F83" s="120"/>
      <c r="G83" s="120"/>
    </row>
    <row r="84" spans="2:7" s="118" customFormat="1">
      <c r="B84" s="117"/>
      <c r="C84" s="119"/>
      <c r="D84" s="120"/>
      <c r="E84" s="120"/>
      <c r="F84" s="120"/>
      <c r="G84" s="120"/>
    </row>
    <row r="85" spans="2:7" s="118" customFormat="1">
      <c r="B85" s="117"/>
      <c r="C85" s="119"/>
      <c r="D85" s="120"/>
      <c r="E85" s="120"/>
      <c r="F85" s="120"/>
      <c r="G85" s="120"/>
    </row>
    <row r="86" spans="2:7" s="118" customFormat="1">
      <c r="B86" s="117"/>
      <c r="C86" s="119"/>
      <c r="D86" s="120"/>
      <c r="E86" s="120"/>
      <c r="F86" s="120"/>
      <c r="G86" s="120"/>
    </row>
    <row r="87" spans="2:7" s="118" customFormat="1">
      <c r="B87" s="117"/>
      <c r="C87" s="119"/>
      <c r="D87" s="120"/>
      <c r="E87" s="120"/>
      <c r="F87" s="120"/>
      <c r="G87" s="120"/>
    </row>
    <row r="88" spans="2:7" s="118" customFormat="1">
      <c r="B88" s="117"/>
      <c r="C88" s="119"/>
      <c r="D88" s="120"/>
      <c r="E88" s="120"/>
      <c r="F88" s="120"/>
      <c r="G88" s="120"/>
    </row>
    <row r="89" spans="2:7" s="118" customFormat="1">
      <c r="B89" s="117"/>
      <c r="C89" s="119"/>
      <c r="D89" s="120"/>
      <c r="E89" s="120"/>
      <c r="F89" s="120"/>
      <c r="G89" s="120"/>
    </row>
    <row r="90" spans="2:7" s="118" customFormat="1">
      <c r="B90" s="117"/>
      <c r="C90" s="119"/>
      <c r="D90" s="120"/>
      <c r="E90" s="120"/>
      <c r="F90" s="120"/>
      <c r="G90" s="120"/>
    </row>
    <row r="91" spans="2:7" s="118" customFormat="1">
      <c r="B91" s="117"/>
      <c r="C91" s="119"/>
      <c r="D91" s="120"/>
      <c r="E91" s="120"/>
      <c r="F91" s="120"/>
      <c r="G91" s="120"/>
    </row>
    <row r="92" spans="2:7" s="118" customFormat="1">
      <c r="B92" s="117"/>
      <c r="C92" s="119"/>
      <c r="D92" s="120"/>
      <c r="E92" s="120"/>
      <c r="F92" s="120"/>
      <c r="G92" s="120"/>
    </row>
    <row r="93" spans="2:7" s="118" customFormat="1">
      <c r="B93" s="117"/>
      <c r="C93" s="119"/>
      <c r="D93" s="120"/>
      <c r="E93" s="120"/>
      <c r="F93" s="120"/>
      <c r="G93" s="120"/>
    </row>
    <row r="94" spans="2:7" s="118" customFormat="1">
      <c r="B94" s="117"/>
      <c r="C94" s="119"/>
      <c r="D94" s="120"/>
      <c r="E94" s="120"/>
      <c r="F94" s="120"/>
      <c r="G94" s="120"/>
    </row>
    <row r="95" spans="2:7" s="118" customFormat="1">
      <c r="B95" s="117"/>
      <c r="C95" s="119"/>
      <c r="D95" s="120"/>
      <c r="E95" s="120"/>
      <c r="F95" s="120"/>
      <c r="G95" s="120"/>
    </row>
    <row r="96" spans="2:7" s="118" customFormat="1">
      <c r="B96" s="117"/>
      <c r="C96" s="119"/>
      <c r="D96" s="120"/>
      <c r="E96" s="120"/>
      <c r="F96" s="120"/>
      <c r="G96" s="120"/>
    </row>
    <row r="97" spans="2:7" s="118" customFormat="1">
      <c r="B97" s="117"/>
      <c r="C97" s="119"/>
      <c r="D97" s="120"/>
      <c r="E97" s="120"/>
      <c r="F97" s="120"/>
      <c r="G97" s="120"/>
    </row>
    <row r="98" spans="2:7" s="118" customFormat="1">
      <c r="B98" s="117"/>
      <c r="C98" s="119"/>
      <c r="D98" s="120"/>
      <c r="E98" s="120"/>
      <c r="F98" s="120"/>
      <c r="G98" s="120"/>
    </row>
    <row r="99" spans="2:7" s="118" customFormat="1">
      <c r="B99" s="117"/>
      <c r="C99" s="119"/>
      <c r="D99" s="120"/>
      <c r="E99" s="120"/>
      <c r="F99" s="120"/>
      <c r="G99" s="120"/>
    </row>
    <row r="100" spans="2:7" s="118" customFormat="1">
      <c r="B100" s="117"/>
      <c r="C100" s="119"/>
      <c r="D100" s="120"/>
      <c r="E100" s="120"/>
      <c r="F100" s="120"/>
      <c r="G100" s="120"/>
    </row>
    <row r="101" spans="2:7" s="118" customFormat="1">
      <c r="B101" s="117"/>
      <c r="C101" s="119"/>
      <c r="D101" s="120"/>
      <c r="E101" s="120"/>
      <c r="F101" s="120"/>
      <c r="G101" s="120"/>
    </row>
    <row r="102" spans="2:7" s="118" customFormat="1">
      <c r="B102" s="117"/>
      <c r="C102" s="119"/>
      <c r="D102" s="120"/>
      <c r="E102" s="120"/>
      <c r="F102" s="120"/>
      <c r="G102" s="120"/>
    </row>
    <row r="103" spans="2:7" s="118" customFormat="1">
      <c r="B103" s="117"/>
      <c r="C103" s="119"/>
      <c r="D103" s="120"/>
      <c r="E103" s="120"/>
      <c r="F103" s="120"/>
      <c r="G103" s="120"/>
    </row>
    <row r="104" spans="2:7" s="118" customFormat="1">
      <c r="B104" s="117"/>
      <c r="C104" s="119"/>
      <c r="D104" s="120"/>
      <c r="E104" s="120"/>
      <c r="F104" s="120"/>
      <c r="G104" s="120"/>
    </row>
    <row r="105" spans="2:7" s="118" customFormat="1">
      <c r="B105" s="117"/>
      <c r="C105" s="119"/>
      <c r="D105" s="120"/>
      <c r="E105" s="120"/>
      <c r="F105" s="120"/>
      <c r="G105" s="120"/>
    </row>
    <row r="106" spans="2:7" s="118" customFormat="1">
      <c r="B106" s="117"/>
      <c r="C106" s="119"/>
      <c r="D106" s="120"/>
      <c r="E106" s="120"/>
      <c r="F106" s="120"/>
      <c r="G106" s="120"/>
    </row>
    <row r="107" spans="2:7" s="118" customFormat="1">
      <c r="B107" s="117"/>
      <c r="C107" s="119"/>
      <c r="D107" s="120"/>
      <c r="E107" s="120"/>
      <c r="F107" s="120"/>
      <c r="G107" s="120"/>
    </row>
    <row r="108" spans="2:7" s="118" customFormat="1">
      <c r="B108" s="117"/>
      <c r="C108" s="119"/>
      <c r="D108" s="120"/>
      <c r="E108" s="120"/>
      <c r="F108" s="120"/>
      <c r="G108" s="120"/>
    </row>
    <row r="109" spans="2:7" s="118" customFormat="1">
      <c r="B109" s="117"/>
      <c r="C109" s="119"/>
      <c r="D109" s="120"/>
      <c r="E109" s="120"/>
      <c r="F109" s="120"/>
      <c r="G109" s="120"/>
    </row>
    <row r="110" spans="2:7" s="118" customFormat="1">
      <c r="B110" s="117"/>
      <c r="C110" s="119"/>
      <c r="D110" s="120"/>
      <c r="E110" s="120"/>
      <c r="F110" s="120"/>
      <c r="G110" s="120"/>
    </row>
    <row r="111" spans="2:7" s="118" customFormat="1">
      <c r="B111" s="117"/>
      <c r="C111" s="119"/>
      <c r="D111" s="120"/>
      <c r="E111" s="120"/>
      <c r="F111" s="120"/>
      <c r="G111" s="120"/>
    </row>
    <row r="112" spans="2:7" s="118" customFormat="1">
      <c r="B112" s="117"/>
      <c r="C112" s="119"/>
      <c r="D112" s="120"/>
      <c r="E112" s="120"/>
      <c r="F112" s="120"/>
      <c r="G112" s="120"/>
    </row>
    <row r="113" spans="2:7" s="118" customFormat="1">
      <c r="B113" s="117"/>
      <c r="C113" s="119"/>
      <c r="D113" s="120"/>
      <c r="E113" s="120"/>
      <c r="F113" s="120"/>
      <c r="G113" s="120"/>
    </row>
    <row r="114" spans="2:7" s="118" customFormat="1">
      <c r="B114" s="117"/>
      <c r="C114" s="119"/>
      <c r="D114" s="120"/>
      <c r="E114" s="120"/>
      <c r="F114" s="120"/>
      <c r="G114" s="120"/>
    </row>
    <row r="115" spans="2:7" s="118" customFormat="1">
      <c r="B115" s="117"/>
      <c r="C115" s="119"/>
      <c r="D115" s="120"/>
      <c r="E115" s="120"/>
      <c r="F115" s="120"/>
      <c r="G115" s="120"/>
    </row>
    <row r="116" spans="2:7" s="118" customFormat="1">
      <c r="B116" s="117"/>
      <c r="C116" s="119"/>
      <c r="D116" s="120"/>
      <c r="E116" s="120"/>
      <c r="F116" s="120"/>
      <c r="G116" s="120"/>
    </row>
    <row r="117" spans="2:7" s="118" customFormat="1">
      <c r="B117" s="117"/>
      <c r="C117" s="119"/>
      <c r="D117" s="120"/>
      <c r="E117" s="120"/>
      <c r="F117" s="120"/>
      <c r="G117" s="120"/>
    </row>
    <row r="118" spans="2:7" s="118" customFormat="1">
      <c r="B118" s="117"/>
      <c r="C118" s="119"/>
      <c r="D118" s="120"/>
      <c r="E118" s="120"/>
      <c r="F118" s="120"/>
      <c r="G118" s="120"/>
    </row>
    <row r="119" spans="2:7" s="118" customFormat="1">
      <c r="B119" s="117"/>
      <c r="C119" s="119"/>
      <c r="D119" s="120"/>
      <c r="E119" s="120"/>
      <c r="F119" s="120"/>
      <c r="G119" s="120"/>
    </row>
    <row r="120" spans="2:7" s="118" customFormat="1">
      <c r="B120" s="117"/>
      <c r="C120" s="119"/>
      <c r="D120" s="120"/>
      <c r="E120" s="120"/>
      <c r="F120" s="120"/>
      <c r="G120" s="120"/>
    </row>
    <row r="121" spans="2:7" s="118" customFormat="1">
      <c r="B121" s="117"/>
      <c r="C121" s="119"/>
      <c r="D121" s="120"/>
      <c r="E121" s="120"/>
      <c r="F121" s="120"/>
      <c r="G121" s="120"/>
    </row>
    <row r="122" spans="2:7" s="118" customFormat="1">
      <c r="B122" s="117"/>
      <c r="C122" s="119"/>
      <c r="D122" s="120"/>
      <c r="E122" s="120"/>
      <c r="F122" s="120"/>
      <c r="G122" s="120"/>
    </row>
    <row r="123" spans="2:7" s="118" customFormat="1">
      <c r="B123" s="117"/>
      <c r="C123" s="119"/>
      <c r="D123" s="120"/>
      <c r="E123" s="120"/>
      <c r="F123" s="120"/>
      <c r="G123" s="120"/>
    </row>
    <row r="124" spans="2:7" s="118" customFormat="1">
      <c r="B124" s="117"/>
      <c r="C124" s="119"/>
      <c r="D124" s="120"/>
      <c r="E124" s="120"/>
      <c r="F124" s="120"/>
      <c r="G124" s="120"/>
    </row>
    <row r="125" spans="2:7" s="118" customFormat="1">
      <c r="B125" s="117"/>
      <c r="C125" s="119"/>
      <c r="D125" s="120"/>
      <c r="E125" s="120"/>
      <c r="F125" s="120"/>
      <c r="G125" s="120"/>
    </row>
    <row r="126" spans="2:7" s="118" customFormat="1">
      <c r="B126" s="117"/>
      <c r="C126" s="119"/>
      <c r="D126" s="120"/>
      <c r="E126" s="120"/>
      <c r="F126" s="120"/>
      <c r="G126" s="120"/>
    </row>
    <row r="127" spans="2:7" s="118" customFormat="1">
      <c r="B127" s="117"/>
      <c r="C127" s="119"/>
      <c r="D127" s="120"/>
      <c r="E127" s="120"/>
      <c r="F127" s="120"/>
      <c r="G127" s="120"/>
    </row>
    <row r="128" spans="2:7" s="118" customFormat="1">
      <c r="B128" s="117"/>
      <c r="C128" s="119"/>
      <c r="D128" s="120"/>
      <c r="E128" s="120"/>
      <c r="F128" s="120"/>
      <c r="G128" s="120"/>
    </row>
    <row r="129" spans="2:7" s="118" customFormat="1">
      <c r="B129" s="117"/>
      <c r="C129" s="119"/>
      <c r="D129" s="120"/>
      <c r="E129" s="120"/>
      <c r="F129" s="120"/>
      <c r="G129" s="120"/>
    </row>
    <row r="130" spans="2:7" s="118" customFormat="1">
      <c r="B130" s="117"/>
      <c r="C130" s="119"/>
      <c r="D130" s="120"/>
      <c r="E130" s="120"/>
      <c r="F130" s="120"/>
      <c r="G130" s="120"/>
    </row>
    <row r="131" spans="2:7" s="118" customFormat="1">
      <c r="B131" s="117"/>
      <c r="C131" s="119"/>
      <c r="D131" s="120"/>
      <c r="E131" s="120"/>
      <c r="F131" s="120"/>
      <c r="G131" s="120"/>
    </row>
    <row r="132" spans="2:7" s="118" customFormat="1">
      <c r="B132" s="117"/>
      <c r="C132" s="119"/>
      <c r="D132" s="120"/>
      <c r="E132" s="120"/>
      <c r="F132" s="120"/>
      <c r="G132" s="120"/>
    </row>
    <row r="133" spans="2:7" s="118" customFormat="1">
      <c r="B133" s="117"/>
      <c r="C133" s="119"/>
      <c r="D133" s="120"/>
      <c r="E133" s="120"/>
      <c r="F133" s="120"/>
      <c r="G133" s="120"/>
    </row>
    <row r="134" spans="2:7" s="118" customFormat="1">
      <c r="B134" s="117"/>
      <c r="C134" s="119"/>
      <c r="D134" s="120"/>
      <c r="E134" s="120"/>
      <c r="F134" s="120"/>
      <c r="G134" s="120"/>
    </row>
    <row r="135" spans="2:7" s="118" customFormat="1">
      <c r="B135" s="117"/>
      <c r="C135" s="119"/>
      <c r="D135" s="120"/>
      <c r="E135" s="120"/>
      <c r="F135" s="120"/>
      <c r="G135" s="120"/>
    </row>
    <row r="136" spans="2:7" s="118" customFormat="1">
      <c r="B136" s="117"/>
      <c r="C136" s="119"/>
      <c r="D136" s="120"/>
      <c r="E136" s="120"/>
      <c r="F136" s="120"/>
      <c r="G136" s="120"/>
    </row>
    <row r="137" spans="2:7" s="118" customFormat="1">
      <c r="B137" s="117"/>
      <c r="C137" s="119"/>
      <c r="D137" s="120"/>
      <c r="E137" s="120"/>
      <c r="F137" s="120"/>
      <c r="G137" s="120"/>
    </row>
    <row r="138" spans="2:7" s="118" customFormat="1">
      <c r="B138" s="117"/>
      <c r="C138" s="119"/>
      <c r="D138" s="120"/>
      <c r="E138" s="120"/>
      <c r="F138" s="120"/>
      <c r="G138" s="120"/>
    </row>
    <row r="139" spans="2:7" s="118" customFormat="1">
      <c r="B139" s="117"/>
      <c r="C139" s="119"/>
      <c r="D139" s="120"/>
      <c r="E139" s="120"/>
      <c r="F139" s="120"/>
      <c r="G139" s="120"/>
    </row>
    <row r="140" spans="2:7" s="118" customFormat="1">
      <c r="B140" s="117"/>
      <c r="C140" s="119"/>
      <c r="D140" s="120"/>
      <c r="E140" s="120"/>
      <c r="F140" s="120"/>
      <c r="G140" s="120"/>
    </row>
    <row r="141" spans="2:7" s="118" customFormat="1">
      <c r="B141" s="117"/>
      <c r="C141" s="119"/>
      <c r="D141" s="120"/>
      <c r="E141" s="120"/>
      <c r="F141" s="120"/>
      <c r="G141" s="120"/>
    </row>
    <row r="142" spans="2:7" s="118" customFormat="1">
      <c r="B142" s="117"/>
      <c r="C142" s="119"/>
      <c r="D142" s="120"/>
      <c r="E142" s="120"/>
      <c r="F142" s="120"/>
      <c r="G142" s="120"/>
    </row>
    <row r="143" spans="2:7" s="118" customFormat="1">
      <c r="B143" s="117"/>
      <c r="C143" s="119"/>
      <c r="D143" s="120"/>
      <c r="E143" s="120"/>
      <c r="F143" s="120"/>
      <c r="G143" s="120"/>
    </row>
    <row r="144" spans="2:7" s="118" customFormat="1">
      <c r="B144" s="117"/>
      <c r="C144" s="119"/>
      <c r="D144" s="120"/>
      <c r="E144" s="120"/>
      <c r="F144" s="120"/>
      <c r="G144" s="120"/>
    </row>
    <row r="145" spans="2:7" s="118" customFormat="1">
      <c r="B145" s="117"/>
      <c r="C145" s="119"/>
      <c r="D145" s="120"/>
      <c r="E145" s="120"/>
      <c r="F145" s="120"/>
      <c r="G145" s="120"/>
    </row>
    <row r="146" spans="2:7" s="118" customFormat="1">
      <c r="B146" s="117"/>
      <c r="C146" s="119"/>
      <c r="D146" s="120"/>
      <c r="E146" s="120"/>
      <c r="F146" s="120"/>
      <c r="G146" s="120"/>
    </row>
    <row r="147" spans="2:7" s="118" customFormat="1">
      <c r="B147" s="117"/>
      <c r="C147" s="119"/>
      <c r="D147" s="120"/>
      <c r="E147" s="120"/>
      <c r="F147" s="120"/>
      <c r="G147" s="120"/>
    </row>
    <row r="148" spans="2:7" s="118" customFormat="1">
      <c r="B148" s="117"/>
      <c r="C148" s="119"/>
      <c r="D148" s="120"/>
      <c r="E148" s="120"/>
      <c r="F148" s="120"/>
      <c r="G148" s="120"/>
    </row>
    <row r="149" spans="2:7" s="118" customFormat="1">
      <c r="B149" s="117"/>
      <c r="C149" s="119"/>
      <c r="D149" s="120"/>
      <c r="E149" s="120"/>
      <c r="F149" s="120"/>
      <c r="G149" s="120"/>
    </row>
    <row r="150" spans="2:7" s="118" customFormat="1">
      <c r="B150" s="117"/>
      <c r="C150" s="119"/>
      <c r="D150" s="120"/>
      <c r="E150" s="120"/>
      <c r="F150" s="120"/>
      <c r="G150" s="120"/>
    </row>
    <row r="151" spans="2:7" s="118" customFormat="1">
      <c r="B151" s="117"/>
      <c r="C151" s="119"/>
      <c r="D151" s="120"/>
      <c r="E151" s="120"/>
      <c r="F151" s="120"/>
      <c r="G151" s="120"/>
    </row>
    <row r="152" spans="2:7" s="118" customFormat="1">
      <c r="B152" s="117"/>
      <c r="C152" s="119"/>
      <c r="D152" s="120"/>
      <c r="E152" s="120"/>
      <c r="F152" s="120"/>
      <c r="G152" s="120"/>
    </row>
    <row r="153" spans="2:7" s="118" customFormat="1">
      <c r="B153" s="117"/>
      <c r="C153" s="119"/>
      <c r="D153" s="120"/>
      <c r="E153" s="120"/>
      <c r="F153" s="120"/>
      <c r="G153" s="120"/>
    </row>
    <row r="154" spans="2:7" s="118" customFormat="1">
      <c r="B154" s="117"/>
      <c r="C154" s="119"/>
      <c r="D154" s="120"/>
      <c r="E154" s="120"/>
      <c r="F154" s="120"/>
      <c r="G154" s="120"/>
    </row>
    <row r="155" spans="2:7" s="118" customFormat="1">
      <c r="B155" s="117"/>
      <c r="C155" s="119"/>
      <c r="D155" s="120"/>
      <c r="E155" s="120"/>
      <c r="F155" s="120"/>
      <c r="G155" s="120"/>
    </row>
    <row r="156" spans="2:7" s="118" customFormat="1">
      <c r="B156" s="117"/>
      <c r="C156" s="119"/>
      <c r="D156" s="120"/>
      <c r="E156" s="120"/>
      <c r="F156" s="120"/>
      <c r="G156" s="120"/>
    </row>
    <row r="157" spans="2:7" s="118" customFormat="1">
      <c r="B157" s="117"/>
      <c r="C157" s="119"/>
      <c r="D157" s="120"/>
      <c r="E157" s="120"/>
      <c r="F157" s="120"/>
      <c r="G157" s="120"/>
    </row>
    <row r="158" spans="2:7" s="118" customFormat="1">
      <c r="B158" s="117"/>
      <c r="C158" s="119"/>
      <c r="D158" s="120"/>
      <c r="E158" s="120"/>
      <c r="F158" s="120"/>
      <c r="G158" s="120"/>
    </row>
    <row r="159" spans="2:7" s="118" customFormat="1">
      <c r="B159" s="117"/>
      <c r="C159" s="119"/>
      <c r="D159" s="120"/>
      <c r="E159" s="120"/>
      <c r="F159" s="120"/>
      <c r="G159" s="120"/>
    </row>
    <row r="160" spans="2:7" s="118" customFormat="1">
      <c r="B160" s="117"/>
      <c r="C160" s="119"/>
      <c r="D160" s="120"/>
      <c r="E160" s="120"/>
      <c r="F160" s="120"/>
      <c r="G160" s="120"/>
    </row>
    <row r="161" spans="2:7" s="118" customFormat="1">
      <c r="B161" s="117"/>
      <c r="C161" s="119"/>
      <c r="D161" s="120"/>
      <c r="E161" s="120"/>
      <c r="F161" s="120"/>
      <c r="G161" s="120"/>
    </row>
    <row r="162" spans="2:7" s="118" customFormat="1">
      <c r="B162" s="117"/>
      <c r="C162" s="119"/>
      <c r="D162" s="120"/>
      <c r="E162" s="120"/>
      <c r="F162" s="120"/>
      <c r="G162" s="120"/>
    </row>
    <row r="163" spans="2:7" s="118" customFormat="1">
      <c r="B163" s="117"/>
      <c r="C163" s="119"/>
      <c r="D163" s="120"/>
      <c r="E163" s="120"/>
      <c r="F163" s="120"/>
      <c r="G163" s="120"/>
    </row>
    <row r="164" spans="2:7" s="118" customFormat="1">
      <c r="B164" s="117"/>
      <c r="C164" s="119"/>
      <c r="D164" s="120"/>
      <c r="E164" s="120"/>
      <c r="F164" s="120"/>
      <c r="G164" s="120"/>
    </row>
    <row r="165" spans="2:7" s="118" customFormat="1">
      <c r="B165" s="117"/>
      <c r="C165" s="119"/>
      <c r="D165" s="120"/>
      <c r="E165" s="120"/>
      <c r="F165" s="120"/>
      <c r="G165" s="120"/>
    </row>
    <row r="166" spans="2:7" s="118" customFormat="1">
      <c r="B166" s="117"/>
      <c r="C166" s="119"/>
      <c r="D166" s="120"/>
      <c r="E166" s="120"/>
      <c r="F166" s="120"/>
      <c r="G166" s="120"/>
    </row>
    <row r="167" spans="2:7" s="118" customFormat="1">
      <c r="B167" s="117"/>
      <c r="C167" s="119"/>
      <c r="D167" s="120"/>
      <c r="E167" s="120"/>
      <c r="F167" s="120"/>
      <c r="G167" s="120"/>
    </row>
    <row r="168" spans="2:7" s="118" customFormat="1">
      <c r="B168" s="117"/>
      <c r="C168" s="119"/>
      <c r="D168" s="120"/>
      <c r="E168" s="120"/>
      <c r="F168" s="120"/>
      <c r="G168" s="120"/>
    </row>
    <row r="169" spans="2:7" s="118" customFormat="1">
      <c r="B169" s="117"/>
      <c r="C169" s="119"/>
      <c r="D169" s="120"/>
      <c r="E169" s="120"/>
      <c r="F169" s="120"/>
      <c r="G169" s="120"/>
    </row>
    <row r="170" spans="2:7" s="118" customFormat="1">
      <c r="B170" s="117"/>
      <c r="C170" s="119"/>
      <c r="D170" s="120"/>
      <c r="E170" s="120"/>
      <c r="F170" s="120"/>
      <c r="G170" s="120"/>
    </row>
    <row r="171" spans="2:7" s="118" customFormat="1">
      <c r="B171" s="117"/>
      <c r="C171" s="119"/>
      <c r="D171" s="120"/>
      <c r="E171" s="120"/>
      <c r="F171" s="120"/>
      <c r="G171" s="120"/>
    </row>
    <row r="172" spans="2:7" s="118" customFormat="1">
      <c r="B172" s="117"/>
      <c r="C172" s="119"/>
      <c r="D172" s="120"/>
      <c r="E172" s="120"/>
      <c r="F172" s="120"/>
      <c r="G172" s="120"/>
    </row>
    <row r="173" spans="2:7" s="118" customFormat="1">
      <c r="B173" s="117"/>
      <c r="C173" s="119"/>
      <c r="D173" s="120"/>
      <c r="E173" s="120"/>
      <c r="F173" s="120"/>
      <c r="G173" s="120"/>
    </row>
    <row r="174" spans="2:7" s="118" customFormat="1">
      <c r="B174" s="117"/>
      <c r="C174" s="119"/>
      <c r="D174" s="120"/>
      <c r="E174" s="120"/>
      <c r="F174" s="120"/>
      <c r="G174" s="120"/>
    </row>
    <row r="175" spans="2:7" s="118" customFormat="1">
      <c r="B175" s="117"/>
      <c r="C175" s="119"/>
      <c r="D175" s="120"/>
      <c r="E175" s="120"/>
      <c r="F175" s="120"/>
      <c r="G175" s="120"/>
    </row>
    <row r="176" spans="2:7" s="118" customFormat="1">
      <c r="B176" s="117"/>
      <c r="C176" s="119"/>
      <c r="D176" s="120"/>
      <c r="E176" s="120"/>
      <c r="F176" s="120"/>
      <c r="G176" s="120"/>
    </row>
    <row r="177" spans="2:7" s="118" customFormat="1">
      <c r="B177" s="117"/>
      <c r="C177" s="119"/>
      <c r="D177" s="120"/>
      <c r="E177" s="120"/>
      <c r="F177" s="120"/>
      <c r="G177" s="120"/>
    </row>
    <row r="178" spans="2:7" s="118" customFormat="1">
      <c r="B178" s="117"/>
      <c r="C178" s="119"/>
      <c r="D178" s="120"/>
      <c r="E178" s="120"/>
      <c r="F178" s="120"/>
      <c r="G178" s="120"/>
    </row>
    <row r="179" spans="2:7" s="118" customFormat="1">
      <c r="B179" s="117"/>
      <c r="C179" s="119"/>
      <c r="D179" s="120"/>
      <c r="E179" s="120"/>
      <c r="F179" s="120"/>
      <c r="G179" s="120"/>
    </row>
    <row r="180" spans="2:7" s="118" customFormat="1">
      <c r="B180" s="117"/>
      <c r="C180" s="119"/>
      <c r="D180" s="120"/>
      <c r="E180" s="120"/>
      <c r="F180" s="120"/>
      <c r="G180" s="120"/>
    </row>
    <row r="181" spans="2:7" s="118" customFormat="1">
      <c r="B181" s="117"/>
      <c r="C181" s="119"/>
      <c r="D181" s="120"/>
      <c r="E181" s="120"/>
      <c r="F181" s="120"/>
      <c r="G181" s="120"/>
    </row>
    <row r="182" spans="2:7" s="118" customFormat="1">
      <c r="B182" s="117"/>
      <c r="C182" s="119"/>
      <c r="D182" s="120"/>
      <c r="E182" s="120"/>
      <c r="F182" s="120"/>
      <c r="G182" s="120"/>
    </row>
    <row r="183" spans="2:7" s="118" customFormat="1">
      <c r="B183" s="117"/>
      <c r="C183" s="119"/>
      <c r="D183" s="120"/>
      <c r="E183" s="120"/>
      <c r="F183" s="120"/>
      <c r="G183" s="120"/>
    </row>
    <row r="184" spans="2:7" s="118" customFormat="1">
      <c r="B184" s="117"/>
      <c r="C184" s="119"/>
      <c r="D184" s="120"/>
      <c r="E184" s="120"/>
      <c r="F184" s="120"/>
      <c r="G184" s="120"/>
    </row>
    <row r="185" spans="2:7" s="118" customFormat="1">
      <c r="B185" s="117"/>
      <c r="C185" s="119"/>
      <c r="D185" s="120"/>
      <c r="E185" s="120"/>
      <c r="F185" s="120"/>
      <c r="G185" s="120"/>
    </row>
    <row r="186" spans="2:7" s="118" customFormat="1">
      <c r="B186" s="117"/>
      <c r="C186" s="119"/>
      <c r="D186" s="120"/>
      <c r="E186" s="120"/>
      <c r="F186" s="120"/>
      <c r="G186" s="120"/>
    </row>
    <row r="187" spans="2:7" s="118" customFormat="1">
      <c r="B187" s="117"/>
      <c r="C187" s="119"/>
      <c r="D187" s="120"/>
      <c r="E187" s="120"/>
      <c r="F187" s="120"/>
      <c r="G187" s="120"/>
    </row>
    <row r="188" spans="2:7" s="118" customFormat="1">
      <c r="B188" s="117"/>
      <c r="C188" s="119"/>
      <c r="D188" s="120"/>
      <c r="E188" s="120"/>
      <c r="F188" s="120"/>
      <c r="G188" s="120"/>
    </row>
    <row r="189" spans="2:7" s="118" customFormat="1">
      <c r="B189" s="117"/>
      <c r="C189" s="119"/>
      <c r="D189" s="120"/>
      <c r="E189" s="120"/>
      <c r="F189" s="120"/>
      <c r="G189" s="120"/>
    </row>
    <row r="190" spans="2:7" s="118" customFormat="1">
      <c r="B190" s="117"/>
      <c r="C190" s="119"/>
      <c r="D190" s="120"/>
      <c r="E190" s="120"/>
      <c r="F190" s="120"/>
      <c r="G190" s="120"/>
    </row>
    <row r="191" spans="2:7" s="118" customFormat="1">
      <c r="B191" s="117"/>
      <c r="C191" s="119"/>
      <c r="D191" s="120"/>
      <c r="E191" s="120"/>
      <c r="F191" s="120"/>
      <c r="G191" s="120"/>
    </row>
    <row r="192" spans="2:7" s="118" customFormat="1">
      <c r="B192" s="117"/>
      <c r="C192" s="119"/>
      <c r="D192" s="120"/>
      <c r="E192" s="120"/>
      <c r="F192" s="120"/>
      <c r="G192" s="120"/>
    </row>
    <row r="193" spans="2:7" s="118" customFormat="1">
      <c r="B193" s="117"/>
      <c r="C193" s="119"/>
      <c r="D193" s="120"/>
      <c r="E193" s="120"/>
      <c r="F193" s="120"/>
      <c r="G193" s="120"/>
    </row>
    <row r="194" spans="2:7" s="118" customFormat="1">
      <c r="B194" s="117"/>
      <c r="C194" s="119"/>
      <c r="D194" s="120"/>
      <c r="E194" s="120"/>
      <c r="F194" s="120"/>
      <c r="G194" s="120"/>
    </row>
    <row r="195" spans="2:7" s="118" customFormat="1">
      <c r="B195" s="117"/>
      <c r="C195" s="119"/>
      <c r="D195" s="120"/>
      <c r="E195" s="120"/>
      <c r="F195" s="120"/>
      <c r="G195" s="120"/>
    </row>
    <row r="196" spans="2:7" s="118" customFormat="1">
      <c r="B196" s="117"/>
      <c r="C196" s="119"/>
      <c r="D196" s="120"/>
      <c r="E196" s="120"/>
      <c r="F196" s="120"/>
      <c r="G196" s="120"/>
    </row>
    <row r="197" spans="2:7" s="118" customFormat="1">
      <c r="B197" s="117"/>
      <c r="C197" s="119"/>
      <c r="D197" s="120"/>
      <c r="E197" s="120"/>
      <c r="F197" s="120"/>
      <c r="G197" s="120"/>
    </row>
    <row r="198" spans="2:7" s="118" customFormat="1">
      <c r="B198" s="117"/>
      <c r="C198" s="119"/>
      <c r="D198" s="120"/>
      <c r="E198" s="120"/>
      <c r="F198" s="120"/>
      <c r="G198" s="120"/>
    </row>
    <row r="199" spans="2:7" s="118" customFormat="1">
      <c r="B199" s="117"/>
      <c r="C199" s="119"/>
      <c r="D199" s="120"/>
      <c r="E199" s="120"/>
      <c r="F199" s="120"/>
      <c r="G199" s="120"/>
    </row>
    <row r="200" spans="2:7" s="118" customFormat="1">
      <c r="B200" s="117"/>
      <c r="C200" s="119"/>
      <c r="D200" s="120"/>
      <c r="E200" s="120"/>
      <c r="F200" s="120"/>
      <c r="G200" s="120"/>
    </row>
    <row r="201" spans="2:7" s="118" customFormat="1">
      <c r="B201" s="117"/>
      <c r="C201" s="119"/>
      <c r="D201" s="120"/>
      <c r="E201" s="120"/>
      <c r="F201" s="120"/>
      <c r="G201" s="120"/>
    </row>
    <row r="202" spans="2:7" s="118" customFormat="1">
      <c r="B202" s="117"/>
      <c r="C202" s="119"/>
      <c r="D202" s="120"/>
      <c r="E202" s="120"/>
      <c r="F202" s="120"/>
      <c r="G202" s="120"/>
    </row>
    <row r="203" spans="2:7" s="118" customFormat="1">
      <c r="B203" s="117"/>
      <c r="C203" s="119"/>
      <c r="D203" s="120"/>
      <c r="E203" s="120"/>
      <c r="F203" s="120"/>
      <c r="G203" s="120"/>
    </row>
    <row r="204" spans="2:7" s="118" customFormat="1">
      <c r="B204" s="117"/>
      <c r="C204" s="119"/>
      <c r="D204" s="120"/>
      <c r="E204" s="120"/>
      <c r="F204" s="120"/>
      <c r="G204" s="120"/>
    </row>
    <row r="205" spans="2:7" s="118" customFormat="1">
      <c r="B205" s="117"/>
      <c r="C205" s="119"/>
      <c r="D205" s="120"/>
      <c r="E205" s="120"/>
      <c r="F205" s="120"/>
      <c r="G205" s="120"/>
    </row>
    <row r="206" spans="2:7" s="118" customFormat="1">
      <c r="B206" s="117"/>
      <c r="C206" s="119"/>
      <c r="D206" s="120"/>
      <c r="E206" s="120"/>
      <c r="F206" s="120"/>
      <c r="G206" s="120"/>
    </row>
    <row r="207" spans="2:7" s="118" customFormat="1">
      <c r="B207" s="117"/>
      <c r="C207" s="119"/>
      <c r="D207" s="120"/>
      <c r="E207" s="120"/>
      <c r="F207" s="120"/>
      <c r="G207" s="120"/>
    </row>
    <row r="208" spans="2:7" s="118" customFormat="1">
      <c r="B208" s="117"/>
      <c r="C208" s="119"/>
      <c r="D208" s="120"/>
      <c r="E208" s="120"/>
      <c r="F208" s="120"/>
      <c r="G208" s="120"/>
    </row>
    <row r="209" spans="2:7" s="118" customFormat="1">
      <c r="B209" s="117"/>
      <c r="C209" s="119"/>
      <c r="D209" s="120"/>
      <c r="E209" s="120"/>
      <c r="F209" s="120"/>
      <c r="G209" s="120"/>
    </row>
    <row r="210" spans="2:7" s="118" customFormat="1">
      <c r="B210" s="117"/>
      <c r="C210" s="119"/>
      <c r="D210" s="120"/>
      <c r="E210" s="120"/>
      <c r="F210" s="120"/>
      <c r="G210" s="120"/>
    </row>
    <row r="211" spans="2:7" s="118" customFormat="1">
      <c r="B211" s="117"/>
      <c r="C211" s="119"/>
      <c r="D211" s="120"/>
      <c r="E211" s="120"/>
      <c r="F211" s="120"/>
      <c r="G211" s="120"/>
    </row>
    <row r="212" spans="2:7" s="118" customFormat="1">
      <c r="B212" s="117"/>
      <c r="C212" s="119"/>
      <c r="D212" s="120"/>
      <c r="E212" s="120"/>
      <c r="F212" s="120"/>
      <c r="G212" s="120"/>
    </row>
    <row r="213" spans="2:7" s="118" customFormat="1">
      <c r="B213" s="117"/>
      <c r="C213" s="119"/>
      <c r="D213" s="120"/>
      <c r="E213" s="120"/>
      <c r="F213" s="120"/>
      <c r="G213" s="120"/>
    </row>
    <row r="214" spans="2:7" s="118" customFormat="1">
      <c r="B214" s="117"/>
      <c r="C214" s="119"/>
      <c r="D214" s="120"/>
      <c r="E214" s="120"/>
      <c r="F214" s="120"/>
      <c r="G214" s="120"/>
    </row>
    <row r="215" spans="2:7" s="118" customFormat="1">
      <c r="B215" s="117"/>
      <c r="C215" s="119"/>
      <c r="D215" s="120"/>
      <c r="E215" s="120"/>
      <c r="F215" s="120"/>
      <c r="G215" s="120"/>
    </row>
    <row r="216" spans="2:7" s="118" customFormat="1">
      <c r="B216" s="117"/>
      <c r="C216" s="119"/>
      <c r="D216" s="120"/>
      <c r="E216" s="120"/>
      <c r="F216" s="120"/>
      <c r="G216" s="120"/>
    </row>
    <row r="217" spans="2:7" s="118" customFormat="1">
      <c r="B217" s="117"/>
      <c r="C217" s="119"/>
      <c r="D217" s="120"/>
      <c r="E217" s="120"/>
      <c r="F217" s="120"/>
      <c r="G217" s="120"/>
    </row>
    <row r="218" spans="2:7" s="118" customFormat="1">
      <c r="B218" s="117"/>
      <c r="C218" s="119"/>
      <c r="D218" s="120"/>
      <c r="E218" s="120"/>
      <c r="F218" s="120"/>
      <c r="G218" s="120"/>
    </row>
    <row r="219" spans="2:7" s="118" customFormat="1">
      <c r="B219" s="117"/>
      <c r="C219" s="119"/>
      <c r="D219" s="120"/>
      <c r="E219" s="120"/>
      <c r="F219" s="120"/>
      <c r="G219" s="120"/>
    </row>
    <row r="220" spans="2:7" s="118" customFormat="1">
      <c r="B220" s="117"/>
      <c r="C220" s="119"/>
      <c r="D220" s="120"/>
      <c r="E220" s="120"/>
      <c r="F220" s="120"/>
      <c r="G220" s="120"/>
    </row>
    <row r="221" spans="2:7" s="118" customFormat="1">
      <c r="B221" s="117"/>
      <c r="C221" s="119"/>
      <c r="D221" s="120"/>
      <c r="E221" s="120"/>
      <c r="F221" s="120"/>
      <c r="G221" s="120"/>
    </row>
    <row r="222" spans="2:7" s="118" customFormat="1">
      <c r="B222" s="117"/>
      <c r="C222" s="119"/>
      <c r="D222" s="120"/>
      <c r="E222" s="120"/>
      <c r="F222" s="120"/>
      <c r="G222" s="120"/>
    </row>
    <row r="223" spans="2:7" s="118" customFormat="1">
      <c r="B223" s="117"/>
      <c r="C223" s="119"/>
      <c r="D223" s="120"/>
      <c r="E223" s="120"/>
      <c r="F223" s="120"/>
      <c r="G223" s="120"/>
    </row>
    <row r="224" spans="2:7" s="118" customFormat="1">
      <c r="B224" s="117"/>
      <c r="C224" s="119"/>
      <c r="D224" s="120"/>
      <c r="E224" s="120"/>
      <c r="F224" s="120"/>
      <c r="G224" s="120"/>
    </row>
    <row r="225" spans="2:7" s="118" customFormat="1">
      <c r="B225" s="117"/>
      <c r="C225" s="119"/>
      <c r="D225" s="120"/>
      <c r="E225" s="120"/>
      <c r="F225" s="120"/>
      <c r="G225" s="120"/>
    </row>
    <row r="226" spans="2:7" s="118" customFormat="1">
      <c r="B226" s="117"/>
      <c r="C226" s="119"/>
      <c r="D226" s="120"/>
      <c r="E226" s="120"/>
      <c r="F226" s="120"/>
      <c r="G226" s="120"/>
    </row>
    <row r="227" spans="2:7" s="118" customFormat="1">
      <c r="B227" s="117"/>
      <c r="C227" s="119"/>
      <c r="D227" s="120"/>
      <c r="E227" s="120"/>
      <c r="F227" s="120"/>
      <c r="G227" s="120"/>
    </row>
    <row r="228" spans="2:7" s="118" customFormat="1">
      <c r="B228" s="117"/>
      <c r="C228" s="119"/>
      <c r="D228" s="120"/>
      <c r="E228" s="120"/>
      <c r="F228" s="120"/>
      <c r="G228" s="120"/>
    </row>
    <row r="229" spans="2:7" s="118" customFormat="1">
      <c r="B229" s="117"/>
      <c r="C229" s="119"/>
      <c r="D229" s="120"/>
      <c r="E229" s="120"/>
      <c r="F229" s="120"/>
      <c r="G229" s="120"/>
    </row>
    <row r="230" spans="2:7" s="118" customFormat="1">
      <c r="B230" s="117"/>
      <c r="C230" s="119"/>
      <c r="D230" s="120"/>
      <c r="E230" s="120"/>
      <c r="F230" s="120"/>
      <c r="G230" s="120"/>
    </row>
    <row r="231" spans="2:7" s="118" customFormat="1">
      <c r="B231" s="117"/>
      <c r="C231" s="119"/>
      <c r="D231" s="120"/>
      <c r="E231" s="120"/>
      <c r="F231" s="120"/>
      <c r="G231" s="120"/>
    </row>
    <row r="232" spans="2:7" s="118" customFormat="1">
      <c r="B232" s="117"/>
      <c r="C232" s="119"/>
      <c r="D232" s="120"/>
      <c r="E232" s="120"/>
      <c r="F232" s="120"/>
      <c r="G232" s="120"/>
    </row>
    <row r="233" spans="2:7" s="118" customFormat="1">
      <c r="B233" s="117"/>
      <c r="C233" s="119"/>
      <c r="D233" s="120"/>
      <c r="E233" s="120"/>
      <c r="F233" s="120"/>
      <c r="G233" s="120"/>
    </row>
    <row r="234" spans="2:7" s="118" customFormat="1">
      <c r="B234" s="117"/>
      <c r="C234" s="119"/>
      <c r="D234" s="120"/>
      <c r="E234" s="120"/>
      <c r="F234" s="120"/>
      <c r="G234" s="120"/>
    </row>
    <row r="235" spans="2:7" s="118" customFormat="1">
      <c r="B235" s="117"/>
      <c r="C235" s="119"/>
      <c r="D235" s="120"/>
      <c r="E235" s="120"/>
      <c r="F235" s="120"/>
      <c r="G235" s="120"/>
    </row>
    <row r="236" spans="2:7" s="118" customFormat="1">
      <c r="B236" s="117"/>
      <c r="C236" s="119"/>
      <c r="D236" s="120"/>
      <c r="E236" s="120"/>
      <c r="F236" s="120"/>
      <c r="G236" s="120"/>
    </row>
    <row r="237" spans="2:7" s="118" customFormat="1">
      <c r="B237" s="117"/>
      <c r="C237" s="119"/>
      <c r="D237" s="120"/>
      <c r="E237" s="120"/>
      <c r="F237" s="120"/>
      <c r="G237" s="120"/>
    </row>
    <row r="238" spans="2:7" s="118" customFormat="1">
      <c r="B238" s="117"/>
      <c r="C238" s="119"/>
      <c r="D238" s="120"/>
      <c r="E238" s="120"/>
      <c r="F238" s="120"/>
      <c r="G238" s="120"/>
    </row>
    <row r="239" spans="2:7" s="118" customFormat="1">
      <c r="B239" s="117"/>
      <c r="C239" s="119"/>
      <c r="D239" s="120"/>
      <c r="E239" s="120"/>
      <c r="F239" s="120"/>
      <c r="G239" s="120"/>
    </row>
    <row r="240" spans="2:7" s="118" customFormat="1">
      <c r="B240" s="117"/>
      <c r="C240" s="119"/>
      <c r="D240" s="120"/>
      <c r="E240" s="120"/>
      <c r="F240" s="120"/>
      <c r="G240" s="120"/>
    </row>
    <row r="241" spans="2:7" s="118" customFormat="1">
      <c r="B241" s="117"/>
      <c r="C241" s="119"/>
      <c r="D241" s="120"/>
      <c r="E241" s="120"/>
      <c r="F241" s="120"/>
      <c r="G241" s="120"/>
    </row>
    <row r="242" spans="2:7" s="118" customFormat="1">
      <c r="B242" s="117"/>
      <c r="C242" s="119"/>
      <c r="D242" s="120"/>
      <c r="E242" s="120"/>
      <c r="F242" s="120"/>
      <c r="G242" s="120"/>
    </row>
    <row r="243" spans="2:7" s="118" customFormat="1">
      <c r="B243" s="117"/>
      <c r="C243" s="119"/>
      <c r="D243" s="120"/>
      <c r="E243" s="120"/>
      <c r="F243" s="120"/>
      <c r="G243" s="120"/>
    </row>
    <row r="244" spans="2:7" s="118" customFormat="1">
      <c r="B244" s="117"/>
      <c r="C244" s="119"/>
      <c r="D244" s="120"/>
      <c r="E244" s="120"/>
      <c r="F244" s="120"/>
      <c r="G244" s="120"/>
    </row>
    <row r="245" spans="2:7" s="118" customFormat="1">
      <c r="B245" s="117"/>
      <c r="C245" s="119"/>
      <c r="D245" s="120"/>
      <c r="E245" s="120"/>
      <c r="F245" s="120"/>
      <c r="G245" s="120"/>
    </row>
    <row r="246" spans="2:7" s="118" customFormat="1">
      <c r="B246" s="117"/>
      <c r="C246" s="119"/>
      <c r="D246" s="120"/>
      <c r="E246" s="120"/>
      <c r="F246" s="120"/>
      <c r="G246" s="120"/>
    </row>
    <row r="247" spans="2:7" s="118" customFormat="1">
      <c r="B247" s="117"/>
      <c r="C247" s="119"/>
      <c r="D247" s="120"/>
      <c r="E247" s="120"/>
      <c r="F247" s="120"/>
      <c r="G247" s="120"/>
    </row>
    <row r="248" spans="2:7" s="118" customFormat="1">
      <c r="B248" s="117"/>
      <c r="C248" s="119"/>
      <c r="D248" s="120"/>
      <c r="E248" s="120"/>
      <c r="F248" s="120"/>
      <c r="G248" s="120"/>
    </row>
    <row r="249" spans="2:7" s="118" customFormat="1">
      <c r="B249" s="117"/>
      <c r="C249" s="119"/>
      <c r="D249" s="120"/>
      <c r="E249" s="120"/>
      <c r="F249" s="120"/>
      <c r="G249" s="120"/>
    </row>
    <row r="250" spans="2:7" s="118" customFormat="1">
      <c r="B250" s="117"/>
      <c r="C250" s="119"/>
      <c r="D250" s="120"/>
      <c r="E250" s="120"/>
      <c r="F250" s="120"/>
      <c r="G250" s="120"/>
    </row>
    <row r="251" spans="2:7" s="118" customFormat="1">
      <c r="B251" s="117"/>
      <c r="C251" s="119"/>
      <c r="D251" s="120"/>
      <c r="E251" s="120"/>
      <c r="F251" s="120"/>
      <c r="G251" s="120"/>
    </row>
    <row r="252" spans="2:7" s="118" customFormat="1">
      <c r="B252" s="117"/>
      <c r="C252" s="119"/>
      <c r="D252" s="120"/>
      <c r="E252" s="120"/>
      <c r="F252" s="120"/>
      <c r="G252" s="120"/>
    </row>
    <row r="253" spans="2:7" s="118" customFormat="1">
      <c r="B253" s="117"/>
      <c r="C253" s="119"/>
      <c r="D253" s="120"/>
      <c r="E253" s="120"/>
      <c r="F253" s="120"/>
      <c r="G253" s="120"/>
    </row>
    <row r="254" spans="2:7" s="118" customFormat="1">
      <c r="B254" s="117"/>
      <c r="C254" s="119"/>
      <c r="D254" s="120"/>
      <c r="E254" s="120"/>
      <c r="F254" s="120"/>
      <c r="G254" s="120"/>
    </row>
    <row r="255" spans="2:7" s="118" customFormat="1">
      <c r="B255" s="117"/>
      <c r="C255" s="119"/>
      <c r="D255" s="120"/>
      <c r="E255" s="120"/>
      <c r="F255" s="120"/>
      <c r="G255" s="120"/>
    </row>
    <row r="256" spans="2:7" s="118" customFormat="1">
      <c r="B256" s="117"/>
      <c r="C256" s="119"/>
      <c r="D256" s="120"/>
      <c r="E256" s="120"/>
      <c r="F256" s="120"/>
      <c r="G256" s="120"/>
    </row>
    <row r="257" spans="2:7" s="118" customFormat="1">
      <c r="B257" s="117"/>
      <c r="C257" s="119"/>
      <c r="D257" s="120"/>
      <c r="E257" s="120"/>
      <c r="F257" s="120"/>
      <c r="G257" s="120"/>
    </row>
    <row r="258" spans="2:7" s="118" customFormat="1">
      <c r="B258" s="117"/>
      <c r="C258" s="119"/>
      <c r="D258" s="120"/>
      <c r="E258" s="120"/>
      <c r="F258" s="120"/>
      <c r="G258" s="120"/>
    </row>
    <row r="259" spans="2:7" s="118" customFormat="1">
      <c r="B259" s="117"/>
      <c r="C259" s="119"/>
      <c r="D259" s="120"/>
      <c r="E259" s="120"/>
      <c r="F259" s="120"/>
      <c r="G259" s="120"/>
    </row>
    <row r="260" spans="2:7" s="118" customFormat="1">
      <c r="B260" s="117"/>
      <c r="C260" s="119"/>
      <c r="D260" s="120"/>
      <c r="E260" s="120"/>
      <c r="F260" s="120"/>
      <c r="G260" s="120"/>
    </row>
    <row r="261" spans="2:7" s="118" customFormat="1">
      <c r="B261" s="117"/>
      <c r="C261" s="119"/>
      <c r="D261" s="120"/>
      <c r="E261" s="120"/>
      <c r="F261" s="120"/>
      <c r="G261" s="120"/>
    </row>
    <row r="262" spans="2:7" s="118" customFormat="1">
      <c r="B262" s="117"/>
      <c r="C262" s="119"/>
      <c r="D262" s="120"/>
      <c r="E262" s="120"/>
      <c r="F262" s="120"/>
      <c r="G262" s="120"/>
    </row>
    <row r="263" spans="2:7" s="118" customFormat="1">
      <c r="B263" s="117"/>
      <c r="C263" s="119"/>
      <c r="D263" s="120"/>
      <c r="E263" s="120"/>
      <c r="F263" s="120"/>
      <c r="G263" s="120"/>
    </row>
    <row r="264" spans="2:7" s="118" customFormat="1">
      <c r="B264" s="117"/>
      <c r="C264" s="119"/>
      <c r="D264" s="120"/>
      <c r="E264" s="120"/>
      <c r="F264" s="120"/>
      <c r="G264" s="120"/>
    </row>
    <row r="265" spans="2:7" s="118" customFormat="1">
      <c r="B265" s="117"/>
      <c r="C265" s="119"/>
      <c r="D265" s="120"/>
      <c r="E265" s="120"/>
      <c r="F265" s="120"/>
      <c r="G265" s="120"/>
    </row>
    <row r="266" spans="2:7" s="118" customFormat="1">
      <c r="B266" s="117"/>
      <c r="C266" s="119"/>
      <c r="D266" s="120"/>
      <c r="E266" s="120"/>
      <c r="F266" s="120"/>
      <c r="G266" s="120"/>
    </row>
    <row r="267" spans="2:7" s="118" customFormat="1">
      <c r="B267" s="117"/>
      <c r="C267" s="119"/>
      <c r="D267" s="120"/>
      <c r="E267" s="120"/>
      <c r="F267" s="120"/>
      <c r="G267" s="120"/>
    </row>
    <row r="268" spans="2:7" s="118" customFormat="1">
      <c r="B268" s="117"/>
      <c r="C268" s="119"/>
      <c r="D268" s="120"/>
      <c r="E268" s="120"/>
      <c r="F268" s="120"/>
      <c r="G268" s="120"/>
    </row>
    <row r="269" spans="2:7" s="118" customFormat="1">
      <c r="B269" s="117"/>
      <c r="C269" s="119"/>
      <c r="D269" s="120"/>
      <c r="E269" s="120"/>
      <c r="F269" s="120"/>
      <c r="G269" s="120"/>
    </row>
    <row r="270" spans="2:7" s="118" customFormat="1">
      <c r="B270" s="117"/>
      <c r="C270" s="119"/>
      <c r="D270" s="120"/>
      <c r="E270" s="120"/>
      <c r="F270" s="120"/>
      <c r="G270" s="120"/>
    </row>
    <row r="271" spans="2:7" s="118" customFormat="1">
      <c r="B271" s="117"/>
      <c r="C271" s="119"/>
      <c r="D271" s="120"/>
      <c r="E271" s="120"/>
      <c r="F271" s="120"/>
      <c r="G271" s="120"/>
    </row>
    <row r="272" spans="2:7" s="118" customFormat="1">
      <c r="B272" s="117"/>
      <c r="C272" s="119"/>
      <c r="D272" s="120"/>
      <c r="E272" s="120"/>
      <c r="F272" s="120"/>
      <c r="G272" s="120"/>
    </row>
    <row r="273" spans="2:7" s="118" customFormat="1">
      <c r="B273" s="117"/>
      <c r="C273" s="119"/>
      <c r="D273" s="120"/>
      <c r="E273" s="120"/>
      <c r="F273" s="120"/>
      <c r="G273" s="120"/>
    </row>
    <row r="274" spans="2:7" s="118" customFormat="1">
      <c r="B274" s="117"/>
      <c r="C274" s="119"/>
      <c r="D274" s="120"/>
      <c r="E274" s="120"/>
      <c r="F274" s="120"/>
      <c r="G274" s="120"/>
    </row>
    <row r="275" spans="2:7" s="118" customFormat="1">
      <c r="B275" s="117"/>
      <c r="C275" s="119"/>
      <c r="D275" s="120"/>
      <c r="E275" s="120"/>
      <c r="F275" s="120"/>
      <c r="G275" s="120"/>
    </row>
    <row r="276" spans="2:7" s="118" customFormat="1">
      <c r="B276" s="117"/>
      <c r="C276" s="119"/>
      <c r="D276" s="120"/>
      <c r="E276" s="120"/>
      <c r="F276" s="120"/>
      <c r="G276" s="120"/>
    </row>
    <row r="277" spans="2:7" s="118" customFormat="1">
      <c r="B277" s="117"/>
      <c r="C277" s="119"/>
      <c r="D277" s="120"/>
      <c r="E277" s="120"/>
      <c r="F277" s="120"/>
      <c r="G277" s="120"/>
    </row>
    <row r="278" spans="2:7" s="118" customFormat="1">
      <c r="B278" s="117"/>
      <c r="C278" s="119"/>
      <c r="D278" s="120"/>
      <c r="E278" s="120"/>
      <c r="F278" s="120"/>
      <c r="G278" s="120"/>
    </row>
    <row r="279" spans="2:7" s="118" customFormat="1">
      <c r="B279" s="117"/>
      <c r="C279" s="119"/>
      <c r="D279" s="120"/>
      <c r="E279" s="120"/>
      <c r="F279" s="120"/>
      <c r="G279" s="120"/>
    </row>
    <row r="280" spans="2:7" s="118" customFormat="1">
      <c r="B280" s="117"/>
      <c r="C280" s="119"/>
      <c r="D280" s="120"/>
      <c r="E280" s="120"/>
      <c r="F280" s="120"/>
      <c r="G280" s="120"/>
    </row>
    <row r="281" spans="2:7" s="118" customFormat="1">
      <c r="B281" s="117"/>
      <c r="C281" s="119"/>
      <c r="D281" s="120"/>
      <c r="E281" s="120"/>
      <c r="F281" s="120"/>
      <c r="G281" s="120"/>
    </row>
    <row r="282" spans="2:7" s="118" customFormat="1">
      <c r="B282" s="117"/>
      <c r="C282" s="119"/>
      <c r="D282" s="120"/>
      <c r="E282" s="120"/>
      <c r="F282" s="120"/>
      <c r="G282" s="120"/>
    </row>
    <row r="283" spans="2:7" s="118" customFormat="1">
      <c r="B283" s="117"/>
      <c r="C283" s="119"/>
      <c r="D283" s="120"/>
      <c r="E283" s="120"/>
      <c r="F283" s="120"/>
      <c r="G283" s="120"/>
    </row>
    <row r="284" spans="2:7" s="118" customFormat="1">
      <c r="B284" s="117"/>
      <c r="C284" s="119"/>
      <c r="D284" s="120"/>
      <c r="E284" s="120"/>
      <c r="F284" s="120"/>
      <c r="G284" s="120"/>
    </row>
    <row r="285" spans="2:7" s="118" customFormat="1">
      <c r="B285" s="117"/>
      <c r="C285" s="119"/>
      <c r="D285" s="120"/>
      <c r="E285" s="120"/>
      <c r="F285" s="120"/>
      <c r="G285" s="120"/>
    </row>
    <row r="286" spans="2:7" s="118" customFormat="1">
      <c r="B286" s="117"/>
      <c r="C286" s="119"/>
      <c r="D286" s="120"/>
      <c r="E286" s="120"/>
      <c r="F286" s="120"/>
      <c r="G286" s="120"/>
    </row>
    <row r="287" spans="2:7" s="118" customFormat="1">
      <c r="B287" s="117"/>
      <c r="C287" s="119"/>
      <c r="D287" s="120"/>
      <c r="E287" s="120"/>
      <c r="F287" s="120"/>
      <c r="G287" s="120"/>
    </row>
    <row r="288" spans="2:7" s="118" customFormat="1">
      <c r="B288" s="117"/>
      <c r="C288" s="119"/>
      <c r="D288" s="120"/>
      <c r="E288" s="120"/>
      <c r="F288" s="120"/>
      <c r="G288" s="120"/>
    </row>
    <row r="289" spans="2:7" s="118" customFormat="1">
      <c r="B289" s="117"/>
      <c r="C289" s="119"/>
      <c r="D289" s="120"/>
      <c r="E289" s="120"/>
      <c r="F289" s="120"/>
      <c r="G289" s="120"/>
    </row>
    <row r="290" spans="2:7" s="118" customFormat="1">
      <c r="B290" s="117"/>
      <c r="C290" s="119"/>
      <c r="D290" s="120"/>
      <c r="E290" s="120"/>
      <c r="F290" s="120"/>
      <c r="G290" s="120"/>
    </row>
    <row r="291" spans="2:7" s="118" customFormat="1">
      <c r="B291" s="117"/>
      <c r="C291" s="119"/>
      <c r="D291" s="120"/>
      <c r="E291" s="120"/>
      <c r="F291" s="120"/>
      <c r="G291" s="120"/>
    </row>
    <row r="292" spans="2:7" s="118" customFormat="1">
      <c r="B292" s="117"/>
      <c r="C292" s="119"/>
      <c r="D292" s="120"/>
      <c r="E292" s="120"/>
      <c r="F292" s="120"/>
      <c r="G292" s="120"/>
    </row>
    <row r="293" spans="2:7" s="118" customFormat="1">
      <c r="B293" s="117"/>
      <c r="C293" s="119"/>
      <c r="D293" s="120"/>
      <c r="E293" s="120"/>
      <c r="F293" s="120"/>
      <c r="G293" s="120"/>
    </row>
    <row r="294" spans="2:7" s="118" customFormat="1">
      <c r="B294" s="117"/>
      <c r="C294" s="119"/>
      <c r="D294" s="120"/>
      <c r="E294" s="120"/>
      <c r="F294" s="120"/>
      <c r="G294" s="120"/>
    </row>
    <row r="295" spans="2:7" s="118" customFormat="1">
      <c r="B295" s="117"/>
      <c r="C295" s="119"/>
      <c r="D295" s="120"/>
      <c r="E295" s="120"/>
      <c r="F295" s="120"/>
      <c r="G295" s="120"/>
    </row>
    <row r="296" spans="2:7" s="118" customFormat="1">
      <c r="B296" s="117"/>
      <c r="C296" s="119"/>
      <c r="D296" s="120"/>
      <c r="E296" s="120"/>
      <c r="F296" s="120"/>
      <c r="G296" s="120"/>
    </row>
    <row r="297" spans="2:7" s="118" customFormat="1">
      <c r="B297" s="117"/>
      <c r="C297" s="119"/>
      <c r="D297" s="120"/>
      <c r="E297" s="120"/>
      <c r="F297" s="120"/>
      <c r="G297" s="120"/>
    </row>
    <row r="298" spans="2:7" s="118" customFormat="1">
      <c r="B298" s="117"/>
      <c r="C298" s="119"/>
      <c r="D298" s="120"/>
      <c r="E298" s="120"/>
      <c r="F298" s="120"/>
      <c r="G298" s="120"/>
    </row>
    <row r="299" spans="2:7" s="118" customFormat="1">
      <c r="B299" s="117"/>
      <c r="C299" s="119"/>
      <c r="D299" s="120"/>
      <c r="E299" s="120"/>
      <c r="F299" s="120"/>
      <c r="G299" s="120"/>
    </row>
    <row r="300" spans="2:7" s="118" customFormat="1">
      <c r="B300" s="117"/>
      <c r="C300" s="119"/>
      <c r="D300" s="120"/>
      <c r="E300" s="120"/>
      <c r="F300" s="120"/>
      <c r="G300" s="120"/>
    </row>
    <row r="301" spans="2:7" s="118" customFormat="1">
      <c r="B301" s="117"/>
      <c r="C301" s="119"/>
      <c r="D301" s="120"/>
      <c r="E301" s="120"/>
      <c r="F301" s="120"/>
      <c r="G301" s="120"/>
    </row>
    <row r="302" spans="2:7" s="118" customFormat="1">
      <c r="B302" s="117"/>
      <c r="C302" s="119"/>
      <c r="D302" s="120"/>
      <c r="E302" s="120"/>
      <c r="F302" s="120"/>
      <c r="G302" s="120"/>
    </row>
    <row r="303" spans="2:7" s="118" customFormat="1">
      <c r="B303" s="117"/>
      <c r="C303" s="119"/>
      <c r="D303" s="120"/>
      <c r="E303" s="120"/>
      <c r="F303" s="120"/>
      <c r="G303" s="120"/>
    </row>
    <row r="304" spans="2:7" s="118" customFormat="1">
      <c r="B304" s="117"/>
      <c r="C304" s="119"/>
      <c r="D304" s="120"/>
      <c r="E304" s="120"/>
      <c r="F304" s="120"/>
      <c r="G304" s="120"/>
    </row>
    <row r="305" spans="2:7" s="118" customFormat="1">
      <c r="B305" s="117"/>
      <c r="C305" s="119"/>
      <c r="D305" s="120"/>
      <c r="E305" s="120"/>
      <c r="F305" s="120"/>
      <c r="G305" s="120"/>
    </row>
    <row r="306" spans="2:7" s="118" customFormat="1">
      <c r="B306" s="117"/>
      <c r="C306" s="119"/>
      <c r="D306" s="120"/>
      <c r="E306" s="120"/>
      <c r="F306" s="120"/>
      <c r="G306" s="120"/>
    </row>
    <row r="307" spans="2:7" s="118" customFormat="1">
      <c r="B307" s="117"/>
      <c r="C307" s="119"/>
      <c r="D307" s="120"/>
      <c r="E307" s="120"/>
      <c r="F307" s="120"/>
      <c r="G307" s="120"/>
    </row>
    <row r="308" spans="2:7" s="118" customFormat="1">
      <c r="B308" s="117"/>
      <c r="C308" s="119"/>
      <c r="D308" s="120"/>
      <c r="E308" s="120"/>
      <c r="F308" s="120"/>
      <c r="G308" s="120"/>
    </row>
    <row r="309" spans="2:7" s="118" customFormat="1">
      <c r="B309" s="117"/>
      <c r="C309" s="119"/>
      <c r="D309" s="120"/>
      <c r="E309" s="120"/>
      <c r="F309" s="120"/>
      <c r="G309" s="120"/>
    </row>
    <row r="310" spans="2:7" s="118" customFormat="1">
      <c r="B310" s="117"/>
      <c r="C310" s="119"/>
      <c r="D310" s="120"/>
      <c r="E310" s="120"/>
      <c r="F310" s="120"/>
      <c r="G310" s="120"/>
    </row>
    <row r="311" spans="2:7" s="118" customFormat="1">
      <c r="B311" s="117"/>
      <c r="C311" s="119"/>
      <c r="D311" s="120"/>
      <c r="E311" s="120"/>
      <c r="F311" s="120"/>
      <c r="G311" s="120"/>
    </row>
    <row r="312" spans="2:7" s="118" customFormat="1">
      <c r="B312" s="117"/>
      <c r="C312" s="119"/>
      <c r="D312" s="120"/>
      <c r="E312" s="120"/>
      <c r="F312" s="120"/>
      <c r="G312" s="120"/>
    </row>
    <row r="313" spans="2:7" s="118" customFormat="1">
      <c r="B313" s="117"/>
      <c r="C313" s="119"/>
      <c r="D313" s="120"/>
      <c r="E313" s="120"/>
      <c r="F313" s="120"/>
      <c r="G313" s="120"/>
    </row>
    <row r="314" spans="2:7" s="118" customFormat="1">
      <c r="B314" s="117"/>
      <c r="C314" s="119"/>
      <c r="D314" s="120"/>
      <c r="E314" s="120"/>
      <c r="F314" s="120"/>
      <c r="G314" s="120"/>
    </row>
    <row r="315" spans="2:7" s="118" customFormat="1">
      <c r="B315" s="117"/>
      <c r="C315" s="119"/>
      <c r="D315" s="120"/>
      <c r="E315" s="120"/>
      <c r="F315" s="120"/>
      <c r="G315" s="120"/>
    </row>
    <row r="316" spans="2:7" s="118" customFormat="1">
      <c r="B316" s="117"/>
      <c r="C316" s="119"/>
      <c r="D316" s="120"/>
      <c r="E316" s="120"/>
      <c r="F316" s="120"/>
      <c r="G316" s="120"/>
    </row>
    <row r="317" spans="2:7" s="118" customFormat="1">
      <c r="B317" s="117"/>
      <c r="C317" s="119"/>
      <c r="D317" s="120"/>
      <c r="E317" s="120"/>
      <c r="F317" s="120"/>
      <c r="G317" s="120"/>
    </row>
    <row r="318" spans="2:7" s="118" customFormat="1">
      <c r="B318" s="117"/>
      <c r="C318" s="119"/>
      <c r="D318" s="120"/>
      <c r="E318" s="120"/>
      <c r="F318" s="120"/>
      <c r="G318" s="120"/>
    </row>
    <row r="319" spans="2:7" s="118" customFormat="1">
      <c r="B319" s="117"/>
      <c r="C319" s="119"/>
      <c r="D319" s="120"/>
      <c r="E319" s="120"/>
      <c r="F319" s="120"/>
      <c r="G319" s="120"/>
    </row>
    <row r="320" spans="2:7" s="118" customFormat="1">
      <c r="B320" s="117"/>
      <c r="C320" s="119"/>
      <c r="D320" s="120"/>
      <c r="E320" s="120"/>
      <c r="F320" s="120"/>
      <c r="G320" s="120"/>
    </row>
    <row r="321" spans="2:7" s="118" customFormat="1">
      <c r="B321" s="117"/>
      <c r="C321" s="119"/>
      <c r="D321" s="120"/>
      <c r="E321" s="120"/>
      <c r="F321" s="120"/>
      <c r="G321" s="120"/>
    </row>
    <row r="322" spans="2:7" s="118" customFormat="1">
      <c r="B322" s="117"/>
      <c r="C322" s="119"/>
      <c r="D322" s="120"/>
      <c r="E322" s="120"/>
      <c r="F322" s="120"/>
      <c r="G322" s="120"/>
    </row>
    <row r="323" spans="2:7" s="118" customFormat="1">
      <c r="B323" s="117"/>
      <c r="C323" s="119"/>
      <c r="D323" s="120"/>
      <c r="E323" s="120"/>
      <c r="F323" s="120"/>
      <c r="G323" s="120"/>
    </row>
    <row r="324" spans="2:7" s="118" customFormat="1">
      <c r="B324" s="117"/>
      <c r="C324" s="119"/>
      <c r="D324" s="120"/>
      <c r="E324" s="120"/>
      <c r="F324" s="120"/>
      <c r="G324" s="120"/>
    </row>
    <row r="325" spans="2:7" s="118" customFormat="1">
      <c r="B325" s="117"/>
      <c r="C325" s="119"/>
      <c r="D325" s="120"/>
      <c r="E325" s="120"/>
      <c r="F325" s="120"/>
      <c r="G325" s="120"/>
    </row>
    <row r="326" spans="2:7" s="118" customFormat="1">
      <c r="B326" s="117"/>
      <c r="C326" s="119"/>
      <c r="D326" s="120"/>
      <c r="E326" s="120"/>
      <c r="F326" s="120"/>
      <c r="G326" s="120"/>
    </row>
    <row r="327" spans="2:7" s="118" customFormat="1">
      <c r="B327" s="117"/>
      <c r="C327" s="119"/>
      <c r="D327" s="120"/>
      <c r="E327" s="120"/>
      <c r="F327" s="120"/>
      <c r="G327" s="120"/>
    </row>
    <row r="328" spans="2:7" s="118" customFormat="1">
      <c r="B328" s="117"/>
      <c r="C328" s="119"/>
      <c r="D328" s="120"/>
      <c r="E328" s="120"/>
      <c r="F328" s="120"/>
      <c r="G328" s="120"/>
    </row>
    <row r="329" spans="2:7" s="118" customFormat="1">
      <c r="B329" s="117"/>
      <c r="C329" s="119"/>
      <c r="D329" s="120"/>
      <c r="E329" s="120"/>
      <c r="F329" s="120"/>
      <c r="G329" s="120"/>
    </row>
    <row r="330" spans="2:7" s="118" customFormat="1">
      <c r="B330" s="117"/>
      <c r="C330" s="119"/>
      <c r="D330" s="120"/>
      <c r="E330" s="120"/>
      <c r="F330" s="120"/>
      <c r="G330" s="120"/>
    </row>
    <row r="331" spans="2:7" s="118" customFormat="1">
      <c r="B331" s="117"/>
      <c r="C331" s="119"/>
      <c r="D331" s="120"/>
      <c r="E331" s="120"/>
      <c r="F331" s="120"/>
      <c r="G331" s="120"/>
    </row>
    <row r="332" spans="2:7" s="118" customFormat="1">
      <c r="B332" s="117"/>
      <c r="C332" s="119"/>
      <c r="D332" s="120"/>
      <c r="E332" s="120"/>
      <c r="F332" s="120"/>
      <c r="G332" s="120"/>
    </row>
    <row r="333" spans="2:7" s="118" customFormat="1">
      <c r="B333" s="117"/>
      <c r="C333" s="119"/>
      <c r="D333" s="120"/>
      <c r="E333" s="120"/>
      <c r="F333" s="120"/>
      <c r="G333" s="120"/>
    </row>
    <row r="334" spans="2:7" s="118" customFormat="1">
      <c r="B334" s="117"/>
      <c r="C334" s="119"/>
      <c r="D334" s="120"/>
      <c r="E334" s="120"/>
      <c r="F334" s="120"/>
      <c r="G334" s="120"/>
    </row>
    <row r="335" spans="2:7" s="118" customFormat="1">
      <c r="B335" s="117"/>
      <c r="C335" s="119"/>
      <c r="D335" s="120"/>
      <c r="E335" s="120"/>
      <c r="F335" s="120"/>
      <c r="G335" s="120"/>
    </row>
    <row r="336" spans="2:7" s="118" customFormat="1">
      <c r="B336" s="117"/>
      <c r="C336" s="119"/>
      <c r="D336" s="120"/>
      <c r="E336" s="120"/>
      <c r="F336" s="120"/>
      <c r="G336" s="120"/>
    </row>
    <row r="337" spans="2:7" s="118" customFormat="1">
      <c r="B337" s="117"/>
      <c r="C337" s="119"/>
      <c r="D337" s="120"/>
      <c r="E337" s="120"/>
      <c r="F337" s="120"/>
      <c r="G337" s="120"/>
    </row>
    <row r="338" spans="2:7" s="118" customFormat="1">
      <c r="B338" s="117"/>
      <c r="C338" s="119"/>
      <c r="D338" s="120"/>
      <c r="E338" s="120"/>
      <c r="F338" s="120"/>
      <c r="G338" s="120"/>
    </row>
    <row r="339" spans="2:7" s="118" customFormat="1">
      <c r="B339" s="117"/>
      <c r="C339" s="119"/>
      <c r="D339" s="120"/>
      <c r="E339" s="120"/>
      <c r="F339" s="120"/>
      <c r="G339" s="120"/>
    </row>
    <row r="340" spans="2:7" s="118" customFormat="1">
      <c r="B340" s="117"/>
      <c r="C340" s="119"/>
      <c r="D340" s="120"/>
      <c r="E340" s="120"/>
      <c r="F340" s="120"/>
      <c r="G340" s="120"/>
    </row>
    <row r="341" spans="2:7" s="118" customFormat="1">
      <c r="B341" s="117"/>
      <c r="C341" s="119"/>
      <c r="D341" s="120"/>
      <c r="E341" s="120"/>
      <c r="F341" s="120"/>
      <c r="G341" s="120"/>
    </row>
    <row r="342" spans="2:7" s="118" customFormat="1">
      <c r="B342" s="117"/>
      <c r="C342" s="119"/>
      <c r="D342" s="120"/>
      <c r="E342" s="120"/>
      <c r="F342" s="120"/>
      <c r="G342" s="120"/>
    </row>
    <row r="343" spans="2:7" s="118" customFormat="1">
      <c r="B343" s="117"/>
      <c r="C343" s="119"/>
      <c r="D343" s="120"/>
      <c r="E343" s="120"/>
      <c r="F343" s="120"/>
      <c r="G343" s="120"/>
    </row>
    <row r="344" spans="2:7" s="118" customFormat="1">
      <c r="B344" s="117"/>
      <c r="C344" s="119"/>
      <c r="D344" s="120"/>
      <c r="E344" s="120"/>
      <c r="F344" s="120"/>
      <c r="G344" s="120"/>
    </row>
    <row r="345" spans="2:7" s="118" customFormat="1">
      <c r="B345" s="117"/>
      <c r="C345" s="119"/>
      <c r="D345" s="120"/>
      <c r="E345" s="120"/>
      <c r="F345" s="120"/>
      <c r="G345" s="120"/>
    </row>
    <row r="346" spans="2:7" s="118" customFormat="1">
      <c r="B346" s="117"/>
      <c r="C346" s="119"/>
      <c r="D346" s="120"/>
      <c r="E346" s="120"/>
      <c r="F346" s="120"/>
      <c r="G346" s="120"/>
    </row>
    <row r="347" spans="2:7" s="118" customFormat="1">
      <c r="B347" s="117"/>
      <c r="C347" s="119"/>
      <c r="D347" s="120"/>
      <c r="E347" s="120"/>
      <c r="F347" s="120"/>
      <c r="G347" s="120"/>
    </row>
    <row r="348" spans="2:7" s="118" customFormat="1">
      <c r="B348" s="117"/>
      <c r="C348" s="119"/>
      <c r="D348" s="120"/>
      <c r="E348" s="120"/>
      <c r="F348" s="120"/>
      <c r="G348" s="120"/>
    </row>
    <row r="349" spans="2:7" s="118" customFormat="1">
      <c r="B349" s="117"/>
      <c r="C349" s="119"/>
      <c r="D349" s="120"/>
      <c r="E349" s="120"/>
      <c r="F349" s="120"/>
      <c r="G349" s="120"/>
    </row>
    <row r="350" spans="2:7" s="118" customFormat="1">
      <c r="B350" s="117"/>
      <c r="C350" s="119"/>
      <c r="D350" s="120"/>
      <c r="E350" s="120"/>
      <c r="F350" s="120"/>
      <c r="G350" s="120"/>
    </row>
    <row r="351" spans="2:7" s="118" customFormat="1">
      <c r="B351" s="117"/>
      <c r="C351" s="119"/>
      <c r="D351" s="120"/>
      <c r="E351" s="120"/>
      <c r="F351" s="120"/>
      <c r="G351" s="120"/>
    </row>
    <row r="352" spans="2:7" s="118" customFormat="1">
      <c r="B352" s="117"/>
      <c r="C352" s="119"/>
      <c r="D352" s="120"/>
      <c r="E352" s="120"/>
      <c r="F352" s="120"/>
      <c r="G352" s="120"/>
    </row>
    <row r="353" spans="2:7" s="118" customFormat="1">
      <c r="B353" s="117"/>
      <c r="C353" s="119"/>
      <c r="D353" s="120"/>
      <c r="E353" s="120"/>
      <c r="F353" s="120"/>
      <c r="G353" s="120"/>
    </row>
    <row r="354" spans="2:7" s="118" customFormat="1">
      <c r="B354" s="117"/>
      <c r="C354" s="119"/>
      <c r="D354" s="120"/>
      <c r="E354" s="120"/>
      <c r="F354" s="120"/>
      <c r="G354" s="120"/>
    </row>
    <row r="355" spans="2:7" s="118" customFormat="1">
      <c r="B355" s="117"/>
      <c r="C355" s="119"/>
      <c r="D355" s="120"/>
      <c r="E355" s="120"/>
      <c r="F355" s="120"/>
      <c r="G355" s="120"/>
    </row>
    <row r="356" spans="2:7" s="118" customFormat="1">
      <c r="B356" s="117"/>
      <c r="C356" s="119"/>
      <c r="D356" s="120"/>
      <c r="E356" s="120"/>
      <c r="F356" s="120"/>
      <c r="G356" s="120"/>
    </row>
    <row r="357" spans="2:7" s="118" customFormat="1">
      <c r="B357" s="117"/>
      <c r="C357" s="119"/>
      <c r="D357" s="120"/>
      <c r="E357" s="120"/>
      <c r="F357" s="120"/>
      <c r="G357" s="120"/>
    </row>
    <row r="358" spans="2:7" s="118" customFormat="1">
      <c r="B358" s="117"/>
      <c r="C358" s="119"/>
      <c r="D358" s="120"/>
      <c r="E358" s="120"/>
      <c r="F358" s="120"/>
      <c r="G358" s="120"/>
    </row>
    <row r="359" spans="2:7" s="118" customFormat="1">
      <c r="B359" s="117"/>
      <c r="C359" s="119"/>
      <c r="D359" s="120"/>
      <c r="E359" s="120"/>
      <c r="F359" s="120"/>
      <c r="G359" s="120"/>
    </row>
    <row r="360" spans="2:7" s="118" customFormat="1">
      <c r="B360" s="117"/>
      <c r="C360" s="119"/>
      <c r="D360" s="120"/>
      <c r="E360" s="120"/>
      <c r="F360" s="120"/>
      <c r="G360" s="120"/>
    </row>
    <row r="361" spans="2:7" s="118" customFormat="1">
      <c r="B361" s="117"/>
      <c r="C361" s="119"/>
      <c r="D361" s="120"/>
      <c r="E361" s="120"/>
      <c r="F361" s="120"/>
      <c r="G361" s="120"/>
    </row>
    <row r="362" spans="2:7" s="118" customFormat="1">
      <c r="B362" s="117"/>
      <c r="C362" s="119"/>
      <c r="D362" s="120"/>
      <c r="E362" s="120"/>
      <c r="F362" s="120"/>
      <c r="G362" s="120"/>
    </row>
    <row r="363" spans="2:7" s="118" customFormat="1">
      <c r="B363" s="117"/>
      <c r="C363" s="119"/>
      <c r="D363" s="120"/>
      <c r="E363" s="120"/>
      <c r="F363" s="120"/>
      <c r="G363" s="120"/>
    </row>
    <row r="364" spans="2:7" s="118" customFormat="1">
      <c r="B364" s="117"/>
      <c r="C364" s="119"/>
      <c r="D364" s="120"/>
      <c r="E364" s="120"/>
      <c r="F364" s="120"/>
      <c r="G364" s="120"/>
    </row>
    <row r="365" spans="2:7" s="118" customFormat="1">
      <c r="B365" s="117"/>
      <c r="C365" s="119"/>
      <c r="D365" s="120"/>
      <c r="E365" s="120"/>
      <c r="F365" s="120"/>
      <c r="G365" s="120"/>
    </row>
    <row r="366" spans="2:7" s="118" customFormat="1">
      <c r="B366" s="117"/>
      <c r="C366" s="119"/>
      <c r="D366" s="120"/>
      <c r="E366" s="120"/>
      <c r="F366" s="120"/>
      <c r="G366" s="120"/>
    </row>
    <row r="367" spans="2:7" s="118" customFormat="1">
      <c r="B367" s="117"/>
      <c r="C367" s="119"/>
      <c r="D367" s="120"/>
      <c r="E367" s="120"/>
      <c r="F367" s="120"/>
      <c r="G367" s="120"/>
    </row>
    <row r="368" spans="2:7" s="118" customFormat="1">
      <c r="B368" s="117"/>
      <c r="C368" s="119"/>
      <c r="D368" s="120"/>
      <c r="E368" s="120"/>
      <c r="F368" s="120"/>
      <c r="G368" s="120"/>
    </row>
    <row r="369" spans="2:7" s="118" customFormat="1">
      <c r="B369" s="117"/>
      <c r="C369" s="119"/>
      <c r="D369" s="120"/>
      <c r="E369" s="120"/>
      <c r="F369" s="120"/>
      <c r="G369" s="120"/>
    </row>
    <row r="370" spans="2:7" s="118" customFormat="1">
      <c r="B370" s="117"/>
      <c r="C370" s="119"/>
      <c r="D370" s="120"/>
      <c r="E370" s="120"/>
      <c r="F370" s="120"/>
      <c r="G370" s="120"/>
    </row>
    <row r="371" spans="2:7" s="118" customFormat="1">
      <c r="B371" s="117"/>
      <c r="C371" s="119"/>
      <c r="D371" s="120"/>
      <c r="E371" s="120"/>
      <c r="F371" s="120"/>
      <c r="G371" s="120"/>
    </row>
    <row r="372" spans="2:7" s="118" customFormat="1">
      <c r="B372" s="117"/>
      <c r="C372" s="119"/>
      <c r="D372" s="120"/>
      <c r="E372" s="120"/>
      <c r="F372" s="120"/>
      <c r="G372" s="120"/>
    </row>
    <row r="373" spans="2:7" s="118" customFormat="1">
      <c r="B373" s="117"/>
      <c r="C373" s="119"/>
      <c r="D373" s="120"/>
      <c r="E373" s="120"/>
      <c r="F373" s="120"/>
      <c r="G373" s="120"/>
    </row>
    <row r="374" spans="2:7" s="118" customFormat="1">
      <c r="B374" s="117"/>
      <c r="C374" s="119"/>
      <c r="D374" s="120"/>
      <c r="E374" s="120"/>
      <c r="F374" s="120"/>
      <c r="G374" s="120"/>
    </row>
    <row r="375" spans="2:7" s="118" customFormat="1">
      <c r="B375" s="117"/>
      <c r="C375" s="119"/>
      <c r="D375" s="120"/>
      <c r="E375" s="120"/>
      <c r="F375" s="120"/>
      <c r="G375" s="120"/>
    </row>
    <row r="376" spans="2:7" s="118" customFormat="1">
      <c r="B376" s="117"/>
      <c r="C376" s="119"/>
      <c r="D376" s="120" t="str">
        <f>IF('Notebook Database'!A592="","",'Notebook Database'!A592)</f>
        <v/>
      </c>
      <c r="E376" s="120"/>
      <c r="F376" s="120"/>
      <c r="G376" s="120"/>
    </row>
    <row r="377" spans="2:7" s="118" customFormat="1">
      <c r="B377" s="117"/>
      <c r="C377" s="119"/>
      <c r="D377" s="120" t="str">
        <f>IF('Notebook Database'!A593="","",'Notebook Database'!A593)</f>
        <v/>
      </c>
      <c r="E377" s="120"/>
      <c r="F377" s="120"/>
      <c r="G377" s="120"/>
    </row>
    <row r="378" spans="2:7" s="118" customFormat="1">
      <c r="B378" s="117"/>
      <c r="C378" s="119"/>
      <c r="D378" s="120" t="str">
        <f>IF('Notebook Database'!A594="","",'Notebook Database'!A594)</f>
        <v/>
      </c>
      <c r="E378" s="120"/>
      <c r="F378" s="120"/>
      <c r="G378" s="120"/>
    </row>
    <row r="379" spans="2:7" s="118" customFormat="1">
      <c r="B379" s="117"/>
      <c r="C379" s="119"/>
      <c r="D379" s="120" t="str">
        <f>IF('Notebook Database'!A595="","",'Notebook Database'!A595)</f>
        <v/>
      </c>
      <c r="E379" s="120"/>
      <c r="F379" s="120"/>
      <c r="G379" s="120"/>
    </row>
    <row r="380" spans="2:7" s="118" customFormat="1">
      <c r="B380" s="117"/>
      <c r="C380" s="119"/>
      <c r="D380" s="120" t="str">
        <f>IF('Notebook Database'!A596="","",'Notebook Database'!A596)</f>
        <v/>
      </c>
      <c r="E380" s="120"/>
      <c r="F380" s="120"/>
      <c r="G380" s="120"/>
    </row>
    <row r="381" spans="2:7" s="118" customFormat="1">
      <c r="B381" s="117"/>
      <c r="C381" s="119"/>
      <c r="D381" s="120" t="str">
        <f>IF('Notebook Database'!A597="","",'Notebook Database'!A597)</f>
        <v/>
      </c>
      <c r="E381" s="120"/>
      <c r="F381" s="120"/>
      <c r="G381" s="120"/>
    </row>
    <row r="382" spans="2:7" s="118" customFormat="1">
      <c r="B382" s="117"/>
      <c r="C382" s="119"/>
      <c r="D382" s="120" t="str">
        <f>IF('Notebook Database'!A598="","",'Notebook Database'!A598)</f>
        <v/>
      </c>
      <c r="E382" s="120"/>
      <c r="F382" s="120"/>
      <c r="G382" s="120"/>
    </row>
    <row r="383" spans="2:7" s="118" customFormat="1">
      <c r="B383" s="117"/>
      <c r="C383" s="119"/>
      <c r="D383" s="120" t="str">
        <f>IF('Notebook Database'!A599="","",'Notebook Database'!A599)</f>
        <v/>
      </c>
      <c r="E383" s="120"/>
      <c r="F383" s="120"/>
      <c r="G383" s="120"/>
    </row>
    <row r="384" spans="2:7" s="118" customFormat="1">
      <c r="B384" s="117"/>
      <c r="C384" s="119"/>
      <c r="D384" s="120" t="str">
        <f>IF('Notebook Database'!A600="","",'Notebook Database'!A600)</f>
        <v/>
      </c>
      <c r="E384" s="120"/>
      <c r="F384" s="120"/>
      <c r="G384" s="120"/>
    </row>
    <row r="385" spans="2:7" s="118" customFormat="1">
      <c r="B385" s="117"/>
      <c r="C385" s="119"/>
      <c r="D385" s="120" t="str">
        <f>IF('Notebook Database'!A601="","",'Notebook Database'!A601)</f>
        <v/>
      </c>
      <c r="E385" s="120"/>
      <c r="F385" s="120"/>
      <c r="G385" s="120"/>
    </row>
    <row r="386" spans="2:7" s="118" customFormat="1">
      <c r="B386" s="117"/>
      <c r="C386" s="119"/>
      <c r="D386" s="120" t="str">
        <f>IF('Notebook Database'!A602="","",'Notebook Database'!A602)</f>
        <v/>
      </c>
      <c r="E386" s="120"/>
      <c r="F386" s="120"/>
      <c r="G386" s="120"/>
    </row>
    <row r="387" spans="2:7" s="118" customFormat="1">
      <c r="B387" s="117"/>
      <c r="C387" s="119"/>
      <c r="D387" s="120" t="str">
        <f>IF('Notebook Database'!A603="","",'Notebook Database'!A603)</f>
        <v/>
      </c>
      <c r="E387" s="120"/>
      <c r="F387" s="120"/>
      <c r="G387" s="120"/>
    </row>
    <row r="388" spans="2:7" s="118" customFormat="1">
      <c r="B388" s="117"/>
      <c r="C388" s="119"/>
      <c r="D388" s="120" t="str">
        <f>IF('Notebook Database'!A604="","",'Notebook Database'!A604)</f>
        <v/>
      </c>
      <c r="E388" s="120"/>
      <c r="F388" s="120"/>
      <c r="G388" s="120"/>
    </row>
    <row r="389" spans="2:7" s="118" customFormat="1">
      <c r="B389" s="117"/>
      <c r="C389" s="119"/>
      <c r="D389" s="120" t="str">
        <f>IF('Notebook Database'!A605="","",'Notebook Database'!A605)</f>
        <v/>
      </c>
      <c r="E389" s="120"/>
      <c r="F389" s="120"/>
      <c r="G389" s="120"/>
    </row>
    <row r="390" spans="2:7" s="118" customFormat="1">
      <c r="B390" s="117"/>
      <c r="C390" s="119"/>
      <c r="D390" s="120" t="str">
        <f>IF('Notebook Database'!A606="","",'Notebook Database'!A606)</f>
        <v/>
      </c>
      <c r="E390" s="120"/>
      <c r="F390" s="120"/>
      <c r="G390" s="120"/>
    </row>
    <row r="391" spans="2:7" s="118" customFormat="1">
      <c r="B391" s="117"/>
      <c r="C391" s="119"/>
      <c r="D391" s="120" t="str">
        <f>IF('Notebook Database'!A607="","",'Notebook Database'!A607)</f>
        <v/>
      </c>
      <c r="E391" s="120"/>
      <c r="F391" s="120"/>
      <c r="G391" s="120"/>
    </row>
    <row r="392" spans="2:7" s="118" customFormat="1">
      <c r="B392" s="117"/>
      <c r="C392" s="119"/>
      <c r="D392" s="120" t="str">
        <f>IF('Notebook Database'!A608="","",'Notebook Database'!A608)</f>
        <v/>
      </c>
      <c r="E392" s="120"/>
      <c r="F392" s="120"/>
      <c r="G392" s="120"/>
    </row>
    <row r="393" spans="2:7" s="118" customFormat="1">
      <c r="B393" s="117"/>
      <c r="C393" s="119"/>
      <c r="D393" s="120" t="str">
        <f>IF('Notebook Database'!A609="","",'Notebook Database'!A609)</f>
        <v/>
      </c>
      <c r="E393" s="120"/>
      <c r="F393" s="120"/>
      <c r="G393" s="120"/>
    </row>
    <row r="394" spans="2:7" s="118" customFormat="1">
      <c r="B394" s="117"/>
      <c r="C394" s="119"/>
      <c r="D394" s="120" t="str">
        <f>IF('Notebook Database'!A610="","",'Notebook Database'!A610)</f>
        <v/>
      </c>
      <c r="E394" s="120"/>
      <c r="F394" s="120"/>
      <c r="G394" s="120"/>
    </row>
    <row r="395" spans="2:7" s="118" customFormat="1">
      <c r="B395" s="117"/>
      <c r="C395" s="119"/>
      <c r="D395" s="120" t="str">
        <f>IF('Notebook Database'!A611="","",'Notebook Database'!A611)</f>
        <v/>
      </c>
      <c r="E395" s="120"/>
      <c r="F395" s="120"/>
      <c r="G395" s="120"/>
    </row>
    <row r="396" spans="2:7" s="118" customFormat="1">
      <c r="B396" s="117"/>
      <c r="C396" s="119"/>
      <c r="D396" s="120" t="str">
        <f>IF('Notebook Database'!A612="","",'Notebook Database'!A612)</f>
        <v/>
      </c>
      <c r="E396" s="120"/>
      <c r="F396" s="120"/>
      <c r="G396" s="120"/>
    </row>
    <row r="397" spans="2:7" s="118" customFormat="1">
      <c r="B397" s="117"/>
      <c r="C397" s="119"/>
      <c r="D397" s="120" t="str">
        <f>IF('Notebook Database'!A613="","",'Notebook Database'!A613)</f>
        <v/>
      </c>
      <c r="E397" s="120"/>
      <c r="F397" s="120"/>
      <c r="G397" s="120"/>
    </row>
    <row r="398" spans="2:7" s="118" customFormat="1">
      <c r="B398" s="117"/>
      <c r="C398" s="119"/>
      <c r="D398" s="120" t="str">
        <f>IF('Notebook Database'!A614="","",'Notebook Database'!A614)</f>
        <v/>
      </c>
      <c r="E398" s="120"/>
      <c r="F398" s="120"/>
      <c r="G398" s="120"/>
    </row>
    <row r="399" spans="2:7" s="118" customFormat="1">
      <c r="B399" s="117"/>
      <c r="C399" s="119"/>
      <c r="D399" s="120" t="str">
        <f>IF('Notebook Database'!A615="","",'Notebook Database'!A615)</f>
        <v/>
      </c>
      <c r="E399" s="120"/>
      <c r="F399" s="120"/>
      <c r="G399" s="120"/>
    </row>
    <row r="400" spans="2:7" s="118" customFormat="1">
      <c r="B400" s="117"/>
      <c r="C400" s="119"/>
      <c r="D400" s="120" t="str">
        <f>IF('Notebook Database'!A616="","",'Notebook Database'!A616)</f>
        <v/>
      </c>
      <c r="E400" s="120"/>
      <c r="F400" s="120"/>
      <c r="G400" s="120"/>
    </row>
    <row r="401" spans="2:7" s="118" customFormat="1">
      <c r="B401" s="117"/>
      <c r="C401" s="119"/>
      <c r="D401" s="120" t="str">
        <f>IF('Notebook Database'!A617="","",'Notebook Database'!A617)</f>
        <v/>
      </c>
      <c r="E401" s="120"/>
      <c r="F401" s="120"/>
      <c r="G401" s="120"/>
    </row>
    <row r="402" spans="2:7" s="118" customFormat="1">
      <c r="B402" s="117"/>
      <c r="C402" s="119"/>
      <c r="D402" s="120" t="str">
        <f>IF('Notebook Database'!A618="","",'Notebook Database'!A618)</f>
        <v/>
      </c>
      <c r="E402" s="120"/>
      <c r="F402" s="120"/>
      <c r="G402" s="120"/>
    </row>
    <row r="403" spans="2:7" s="118" customFormat="1">
      <c r="B403" s="117"/>
      <c r="C403" s="119"/>
      <c r="D403" s="120" t="str">
        <f>IF('Notebook Database'!A619="","",'Notebook Database'!A619)</f>
        <v/>
      </c>
      <c r="E403" s="120"/>
      <c r="F403" s="120"/>
      <c r="G403" s="120"/>
    </row>
    <row r="404" spans="2:7" s="118" customFormat="1">
      <c r="B404" s="117"/>
      <c r="C404" s="119"/>
      <c r="D404" s="120" t="str">
        <f>IF('Notebook Database'!A620="","",'Notebook Database'!A620)</f>
        <v/>
      </c>
      <c r="E404" s="120"/>
      <c r="F404" s="120"/>
      <c r="G404" s="120"/>
    </row>
    <row r="405" spans="2:7" s="118" customFormat="1">
      <c r="B405" s="117"/>
      <c r="C405" s="119"/>
      <c r="D405" s="120" t="str">
        <f>IF('Notebook Database'!A621="","",'Notebook Database'!A621)</f>
        <v/>
      </c>
      <c r="E405" s="120"/>
      <c r="F405" s="120"/>
      <c r="G405" s="120"/>
    </row>
    <row r="406" spans="2:7" s="118" customFormat="1">
      <c r="B406" s="117"/>
      <c r="C406" s="119"/>
      <c r="D406" s="120" t="str">
        <f>IF('Notebook Database'!A622="","",'Notebook Database'!A622)</f>
        <v/>
      </c>
      <c r="E406" s="120"/>
      <c r="F406" s="120"/>
      <c r="G406" s="120"/>
    </row>
    <row r="407" spans="2:7" s="118" customFormat="1">
      <c r="B407" s="117"/>
      <c r="C407" s="119"/>
      <c r="D407" s="120" t="str">
        <f>IF('Notebook Database'!A623="","",'Notebook Database'!A623)</f>
        <v/>
      </c>
      <c r="E407" s="120"/>
      <c r="F407" s="120"/>
      <c r="G407" s="120"/>
    </row>
    <row r="408" spans="2:7" s="118" customFormat="1">
      <c r="B408" s="117"/>
      <c r="C408" s="119"/>
      <c r="D408" s="120" t="str">
        <f>IF('Notebook Database'!A624="","",'Notebook Database'!A624)</f>
        <v/>
      </c>
      <c r="E408" s="120"/>
      <c r="F408" s="120"/>
      <c r="G408" s="120"/>
    </row>
    <row r="409" spans="2:7" s="118" customFormat="1">
      <c r="B409" s="117"/>
      <c r="C409" s="119"/>
      <c r="D409" s="120" t="str">
        <f>IF('Notebook Database'!A625="","",'Notebook Database'!A625)</f>
        <v/>
      </c>
      <c r="E409" s="120"/>
      <c r="F409" s="120"/>
      <c r="G409" s="120"/>
    </row>
    <row r="410" spans="2:7" s="118" customFormat="1">
      <c r="B410" s="117"/>
      <c r="C410" s="119"/>
      <c r="D410" s="120" t="str">
        <f>IF('Notebook Database'!A626="","",'Notebook Database'!A626)</f>
        <v/>
      </c>
      <c r="E410" s="120"/>
      <c r="F410" s="120"/>
      <c r="G410" s="120"/>
    </row>
    <row r="411" spans="2:7" s="118" customFormat="1">
      <c r="B411" s="117"/>
      <c r="C411" s="119"/>
      <c r="D411" s="120" t="str">
        <f>IF('Notebook Database'!A627="","",'Notebook Database'!A627)</f>
        <v/>
      </c>
      <c r="E411" s="120"/>
      <c r="F411" s="120"/>
      <c r="G411" s="120"/>
    </row>
    <row r="412" spans="2:7" s="118" customFormat="1">
      <c r="B412" s="117"/>
      <c r="C412" s="119"/>
      <c r="D412" s="120" t="str">
        <f>IF('Notebook Database'!A628="","",'Notebook Database'!A628)</f>
        <v/>
      </c>
      <c r="E412" s="120"/>
      <c r="F412" s="120"/>
      <c r="G412" s="120"/>
    </row>
    <row r="413" spans="2:7" s="118" customFormat="1">
      <c r="B413" s="117"/>
      <c r="C413" s="119"/>
      <c r="D413" s="120" t="str">
        <f>IF('Notebook Database'!A629="","",'Notebook Database'!A629)</f>
        <v/>
      </c>
      <c r="E413" s="120"/>
      <c r="F413" s="120"/>
      <c r="G413" s="120"/>
    </row>
    <row r="414" spans="2:7" s="118" customFormat="1">
      <c r="B414" s="117"/>
      <c r="C414" s="119"/>
      <c r="D414" s="120" t="str">
        <f>IF('Notebook Database'!A630="","",'Notebook Database'!A630)</f>
        <v/>
      </c>
      <c r="E414" s="120"/>
      <c r="F414" s="120"/>
      <c r="G414" s="120"/>
    </row>
    <row r="415" spans="2:7" s="118" customFormat="1">
      <c r="B415" s="117"/>
      <c r="C415" s="119"/>
      <c r="D415" s="120" t="str">
        <f>IF('Notebook Database'!A631="","",'Notebook Database'!A631)</f>
        <v/>
      </c>
      <c r="E415" s="120"/>
      <c r="F415" s="120"/>
      <c r="G415" s="120"/>
    </row>
    <row r="416" spans="2:7" s="118" customFormat="1">
      <c r="B416" s="117"/>
      <c r="C416" s="119"/>
      <c r="D416" s="120" t="str">
        <f>IF('Notebook Database'!A632="","",'Notebook Database'!A632)</f>
        <v/>
      </c>
      <c r="E416" s="120"/>
      <c r="F416" s="120"/>
      <c r="G416" s="120"/>
    </row>
    <row r="417" spans="2:7" s="118" customFormat="1">
      <c r="B417" s="117"/>
      <c r="C417" s="119"/>
      <c r="D417" s="120" t="str">
        <f>IF('Notebook Database'!A633="","",'Notebook Database'!A633)</f>
        <v/>
      </c>
      <c r="E417" s="120"/>
      <c r="F417" s="120"/>
      <c r="G417" s="120"/>
    </row>
    <row r="418" spans="2:7" s="118" customFormat="1">
      <c r="B418" s="117"/>
      <c r="C418" s="119"/>
      <c r="D418" s="120" t="str">
        <f>IF('Notebook Database'!A634="","",'Notebook Database'!A634)</f>
        <v/>
      </c>
      <c r="E418" s="120"/>
      <c r="F418" s="120"/>
      <c r="G418" s="120"/>
    </row>
    <row r="419" spans="2:7" s="118" customFormat="1">
      <c r="B419" s="117"/>
      <c r="C419" s="119"/>
      <c r="D419" s="120" t="str">
        <f>IF('Notebook Database'!A635="","",'Notebook Database'!A635)</f>
        <v/>
      </c>
      <c r="E419" s="120"/>
      <c r="F419" s="120"/>
      <c r="G419" s="120"/>
    </row>
    <row r="420" spans="2:7" s="118" customFormat="1">
      <c r="B420" s="117"/>
      <c r="C420" s="119"/>
      <c r="D420" s="120" t="str">
        <f>IF('Notebook Database'!A636="","",'Notebook Database'!A636)</f>
        <v/>
      </c>
      <c r="E420" s="120"/>
      <c r="F420" s="120"/>
      <c r="G420" s="120"/>
    </row>
    <row r="421" spans="2:7" s="118" customFormat="1">
      <c r="B421" s="117"/>
      <c r="C421" s="119"/>
      <c r="D421" s="120" t="str">
        <f>IF('Notebook Database'!A637="","",'Notebook Database'!A637)</f>
        <v/>
      </c>
      <c r="E421" s="120"/>
      <c r="F421" s="120"/>
      <c r="G421" s="120"/>
    </row>
    <row r="422" spans="2:7" s="122" customFormat="1">
      <c r="B422" s="117"/>
      <c r="C422" s="121"/>
    </row>
  </sheetData>
  <sheetProtection password="B48E" sheet="1" objects="1" scenarios="1"/>
  <dataConsolidate function="var"/>
  <mergeCells count="6">
    <mergeCell ref="C8:D9"/>
    <mergeCell ref="C51:D52"/>
    <mergeCell ref="B13:B24"/>
    <mergeCell ref="B25:B30"/>
    <mergeCell ref="B31:B39"/>
    <mergeCell ref="B48:B49"/>
  </mergeCells>
  <conditionalFormatting sqref="D13:G49">
    <cfRule type="expression" dxfId="3" priority="2">
      <formula>MOD(ROW(),2)=1</formula>
    </cfRule>
    <cfRule type="expression" dxfId="2" priority="3">
      <formula>MOD(ROW(),2)=1</formula>
    </cfRule>
  </conditionalFormatting>
  <conditionalFormatting sqref="D13:G49">
    <cfRule type="expression" dxfId="1" priority="1">
      <formula>MOD(ROW(),2)=1</formula>
    </cfRule>
  </conditionalFormatting>
  <dataValidations count="1">
    <dataValidation type="list" allowBlank="1" showInputMessage="1" showErrorMessage="1" sqref="D11:G11">
      <formula1>models1thin</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8.xml><?xml version="1.0" encoding="utf-8"?>
<worksheet xmlns="http://schemas.openxmlformats.org/spreadsheetml/2006/main" xmlns:r="http://schemas.openxmlformats.org/officeDocument/2006/relationships">
  <sheetPr>
    <tabColor theme="0" tint="-0.34998626667073579"/>
  </sheetPr>
  <dimension ref="A1:AN73"/>
  <sheetViews>
    <sheetView zoomScale="90" zoomScaleNormal="90" workbookViewId="0">
      <pane xSplit="1" ySplit="1" topLeftCell="B54" activePane="bottomRight" state="frozen"/>
      <selection activeCell="D11" sqref="D11"/>
      <selection pane="topRight" activeCell="D11" sqref="D11"/>
      <selection pane="bottomLeft" activeCell="D11" sqref="D11"/>
      <selection pane="bottomRight" activeCell="H81" sqref="H81"/>
    </sheetView>
  </sheetViews>
  <sheetFormatPr defaultColWidth="52.42578125" defaultRowHeight="12.75"/>
  <cols>
    <col min="1" max="1" width="28.42578125" style="63" customWidth="1"/>
    <col min="2" max="2" width="12.5703125" style="63" customWidth="1"/>
    <col min="3" max="3" width="14" style="63" customWidth="1"/>
    <col min="4" max="5" width="15.28515625" style="63" customWidth="1"/>
    <col min="6" max="6" width="28" style="63" bestFit="1" customWidth="1"/>
    <col min="7" max="7" width="9.28515625" style="63" customWidth="1"/>
    <col min="8" max="8" width="16.7109375" style="63" customWidth="1"/>
    <col min="9" max="9" width="31.28515625" style="63" bestFit="1" customWidth="1"/>
    <col min="10" max="10" width="19.7109375" style="63" bestFit="1" customWidth="1"/>
    <col min="11" max="11" width="11.7109375" style="63" bestFit="1" customWidth="1"/>
    <col min="12" max="12" width="14.7109375" style="63" bestFit="1" customWidth="1"/>
    <col min="13" max="13" width="26" style="63" customWidth="1"/>
    <col min="14" max="14" width="24.7109375" style="63" customWidth="1"/>
    <col min="15" max="15" width="15" style="63" bestFit="1" customWidth="1"/>
    <col min="16" max="16" width="26.7109375" style="63" bestFit="1" customWidth="1"/>
    <col min="17" max="17" width="21.28515625" style="63" customWidth="1"/>
    <col min="18" max="19" width="14" style="63" bestFit="1" customWidth="1"/>
    <col min="20" max="20" width="34.28515625" style="63" customWidth="1"/>
    <col min="21" max="21" width="10.42578125" style="63" bestFit="1" customWidth="1"/>
    <col min="22" max="22" width="14.28515625" style="63" bestFit="1" customWidth="1"/>
    <col min="23" max="23" width="24.28515625" style="63" bestFit="1" customWidth="1"/>
    <col min="24" max="24" width="10.7109375" style="63" bestFit="1" customWidth="1"/>
    <col min="25" max="27" width="6.7109375" style="63" bestFit="1" customWidth="1"/>
    <col min="28" max="28" width="17.7109375" style="63" bestFit="1" customWidth="1"/>
    <col min="29" max="29" width="9.28515625" style="63" customWidth="1"/>
    <col min="30" max="31" width="8" style="63" bestFit="1" customWidth="1"/>
    <col min="32" max="32" width="11.7109375" style="63" bestFit="1" customWidth="1"/>
    <col min="33" max="33" width="6.28515625" style="63" customWidth="1"/>
    <col min="34" max="34" width="17" style="63" customWidth="1"/>
    <col min="35" max="35" width="13.5703125" style="63" customWidth="1"/>
    <col min="36" max="36" width="13.5703125" style="64" customWidth="1"/>
    <col min="37" max="38" width="13.5703125" style="63" customWidth="1"/>
    <col min="39" max="39" width="25" style="64" customWidth="1"/>
    <col min="40" max="40" width="34.28515625" style="63" customWidth="1"/>
    <col min="41" max="142" width="52.42578125" style="63"/>
    <col min="143" max="143" width="25.5703125" style="63" customWidth="1"/>
    <col min="144" max="144" width="12.5703125" style="63" customWidth="1"/>
    <col min="145" max="146" width="15.28515625" style="63" customWidth="1"/>
    <col min="147" max="147" width="28" style="63" bestFit="1" customWidth="1"/>
    <col min="148" max="148" width="21.42578125" style="63" bestFit="1" customWidth="1"/>
    <col min="149" max="149" width="35.5703125" style="63" bestFit="1" customWidth="1"/>
    <col min="150" max="150" width="35.28515625" style="63" customWidth="1"/>
    <col min="151" max="151" width="19.7109375" style="63" bestFit="1" customWidth="1"/>
    <col min="152" max="152" width="69.5703125" style="63" customWidth="1"/>
    <col min="153" max="153" width="14.7109375" style="63" bestFit="1" customWidth="1"/>
    <col min="154" max="154" width="23.28515625" style="63" bestFit="1" customWidth="1"/>
    <col min="155" max="155" width="24.7109375" style="63" customWidth="1"/>
    <col min="156" max="156" width="19.5703125" style="63" bestFit="1" customWidth="1"/>
    <col min="157" max="157" width="47.7109375" style="63" bestFit="1" customWidth="1"/>
    <col min="158" max="158" width="8.7109375" style="63" bestFit="1" customWidth="1"/>
    <col min="159" max="159" width="14" style="63" bestFit="1" customWidth="1"/>
    <col min="160" max="160" width="35.5703125" style="63" bestFit="1" customWidth="1"/>
    <col min="161" max="161" width="17.42578125" style="63" bestFit="1" customWidth="1"/>
    <col min="162" max="162" width="10.42578125" style="63" bestFit="1" customWidth="1"/>
    <col min="163" max="163" width="14.28515625" style="63" bestFit="1" customWidth="1"/>
    <col min="164" max="164" width="24.28515625" style="63" bestFit="1" customWidth="1"/>
    <col min="165" max="165" width="18" style="63" customWidth="1"/>
    <col min="166" max="166" width="18.42578125" style="63" bestFit="1" customWidth="1"/>
    <col min="167" max="167" width="16.7109375" style="63" bestFit="1" customWidth="1"/>
    <col min="168" max="168" width="19.5703125" style="63" customWidth="1"/>
    <col min="169" max="169" width="17.7109375" style="63" bestFit="1" customWidth="1"/>
    <col min="170" max="170" width="9.28515625" style="63" customWidth="1"/>
    <col min="171" max="171" width="20.7109375" style="63" bestFit="1" customWidth="1"/>
    <col min="172" max="172" width="26.28515625" style="63" customWidth="1"/>
    <col min="173" max="173" width="11.7109375" style="63" bestFit="1" customWidth="1"/>
    <col min="174" max="174" width="6.28515625" style="63" customWidth="1"/>
    <col min="175" max="175" width="8.42578125" style="63" customWidth="1"/>
    <col min="176" max="176" width="18.42578125" style="63" bestFit="1" customWidth="1"/>
    <col min="177" max="177" width="52.42578125" style="63"/>
    <col min="178" max="178" width="19.42578125" style="63" customWidth="1"/>
    <col min="179" max="180" width="23.7109375" style="63" customWidth="1"/>
    <col min="181" max="181" width="22" style="63" customWidth="1"/>
    <col min="182" max="182" width="12.42578125" style="63" customWidth="1"/>
    <col min="183" max="183" width="15.7109375" style="63" customWidth="1"/>
    <col min="184" max="184" width="13.28515625" style="63" customWidth="1"/>
    <col min="185" max="185" width="52.42578125" style="63"/>
    <col min="186" max="186" width="15.7109375" style="63" customWidth="1"/>
    <col min="187" max="187" width="13.7109375" style="63" customWidth="1"/>
    <col min="188" max="191" width="52.42578125" style="63"/>
    <col min="192" max="192" width="14.28515625" style="63" customWidth="1"/>
    <col min="193" max="193" width="12.42578125" style="63" customWidth="1"/>
    <col min="194" max="194" width="19.7109375" style="63" customWidth="1"/>
    <col min="195" max="195" width="17.42578125" style="63" customWidth="1"/>
    <col min="196" max="196" width="11.7109375" style="63" customWidth="1"/>
    <col min="197" max="197" width="10.5703125" style="63" customWidth="1"/>
    <col min="198" max="198" width="11.28515625" style="63" customWidth="1"/>
    <col min="199" max="201" width="52.42578125" style="63"/>
    <col min="202" max="203" width="52.42578125" style="63" customWidth="1"/>
    <col min="204" max="204" width="32.7109375" style="63" customWidth="1"/>
    <col min="205" max="205" width="22.5703125" style="63" customWidth="1"/>
    <col min="206" max="398" width="52.42578125" style="63"/>
    <col min="399" max="399" width="25.5703125" style="63" customWidth="1"/>
    <col min="400" max="400" width="12.5703125" style="63" customWidth="1"/>
    <col min="401" max="402" width="15.28515625" style="63" customWidth="1"/>
    <col min="403" max="403" width="28" style="63" bestFit="1" customWidth="1"/>
    <col min="404" max="404" width="21.42578125" style="63" bestFit="1" customWidth="1"/>
    <col min="405" max="405" width="35.5703125" style="63" bestFit="1" customWidth="1"/>
    <col min="406" max="406" width="35.28515625" style="63" customWidth="1"/>
    <col min="407" max="407" width="19.7109375" style="63" bestFit="1" customWidth="1"/>
    <col min="408" max="408" width="69.5703125" style="63" customWidth="1"/>
    <col min="409" max="409" width="14.7109375" style="63" bestFit="1" customWidth="1"/>
    <col min="410" max="410" width="23.28515625" style="63" bestFit="1" customWidth="1"/>
    <col min="411" max="411" width="24.7109375" style="63" customWidth="1"/>
    <col min="412" max="412" width="19.5703125" style="63" bestFit="1" customWidth="1"/>
    <col min="413" max="413" width="47.7109375" style="63" bestFit="1" customWidth="1"/>
    <col min="414" max="414" width="8.7109375" style="63" bestFit="1" customWidth="1"/>
    <col min="415" max="415" width="14" style="63" bestFit="1" customWidth="1"/>
    <col min="416" max="416" width="35.5703125" style="63" bestFit="1" customWidth="1"/>
    <col min="417" max="417" width="17.42578125" style="63" bestFit="1" customWidth="1"/>
    <col min="418" max="418" width="10.42578125" style="63" bestFit="1" customWidth="1"/>
    <col min="419" max="419" width="14.28515625" style="63" bestFit="1" customWidth="1"/>
    <col min="420" max="420" width="24.28515625" style="63" bestFit="1" customWidth="1"/>
    <col min="421" max="421" width="18" style="63" customWidth="1"/>
    <col min="422" max="422" width="18.42578125" style="63" bestFit="1" customWidth="1"/>
    <col min="423" max="423" width="16.7109375" style="63" bestFit="1" customWidth="1"/>
    <col min="424" max="424" width="19.5703125" style="63" customWidth="1"/>
    <col min="425" max="425" width="17.7109375" style="63" bestFit="1" customWidth="1"/>
    <col min="426" max="426" width="9.28515625" style="63" customWidth="1"/>
    <col min="427" max="427" width="20.7109375" style="63" bestFit="1" customWidth="1"/>
    <col min="428" max="428" width="26.28515625" style="63" customWidth="1"/>
    <col min="429" max="429" width="11.7109375" style="63" bestFit="1" customWidth="1"/>
    <col min="430" max="430" width="6.28515625" style="63" customWidth="1"/>
    <col min="431" max="431" width="8.42578125" style="63" customWidth="1"/>
    <col min="432" max="432" width="18.42578125" style="63" bestFit="1" customWidth="1"/>
    <col min="433" max="433" width="52.42578125" style="63"/>
    <col min="434" max="434" width="19.42578125" style="63" customWidth="1"/>
    <col min="435" max="436" width="23.7109375" style="63" customWidth="1"/>
    <col min="437" max="437" width="22" style="63" customWidth="1"/>
    <col min="438" max="438" width="12.42578125" style="63" customWidth="1"/>
    <col min="439" max="439" width="15.7109375" style="63" customWidth="1"/>
    <col min="440" max="440" width="13.28515625" style="63" customWidth="1"/>
    <col min="441" max="441" width="52.42578125" style="63"/>
    <col min="442" max="442" width="15.7109375" style="63" customWidth="1"/>
    <col min="443" max="443" width="13.7109375" style="63" customWidth="1"/>
    <col min="444" max="447" width="52.42578125" style="63"/>
    <col min="448" max="448" width="14.28515625" style="63" customWidth="1"/>
    <col min="449" max="449" width="12.42578125" style="63" customWidth="1"/>
    <col min="450" max="450" width="19.7109375" style="63" customWidth="1"/>
    <col min="451" max="451" width="17.42578125" style="63" customWidth="1"/>
    <col min="452" max="452" width="11.7109375" style="63" customWidth="1"/>
    <col min="453" max="453" width="10.5703125" style="63" customWidth="1"/>
    <col min="454" max="454" width="11.28515625" style="63" customWidth="1"/>
    <col min="455" max="457" width="52.42578125" style="63"/>
    <col min="458" max="459" width="52.42578125" style="63" customWidth="1"/>
    <col min="460" max="460" width="32.7109375" style="63" customWidth="1"/>
    <col min="461" max="461" width="22.5703125" style="63" customWidth="1"/>
    <col min="462" max="654" width="52.42578125" style="63"/>
    <col min="655" max="655" width="25.5703125" style="63" customWidth="1"/>
    <col min="656" max="656" width="12.5703125" style="63" customWidth="1"/>
    <col min="657" max="658" width="15.28515625" style="63" customWidth="1"/>
    <col min="659" max="659" width="28" style="63" bestFit="1" customWidth="1"/>
    <col min="660" max="660" width="21.42578125" style="63" bestFit="1" customWidth="1"/>
    <col min="661" max="661" width="35.5703125" style="63" bestFit="1" customWidth="1"/>
    <col min="662" max="662" width="35.28515625" style="63" customWidth="1"/>
    <col min="663" max="663" width="19.7109375" style="63" bestFit="1" customWidth="1"/>
    <col min="664" max="664" width="69.5703125" style="63" customWidth="1"/>
    <col min="665" max="665" width="14.7109375" style="63" bestFit="1" customWidth="1"/>
    <col min="666" max="666" width="23.28515625" style="63" bestFit="1" customWidth="1"/>
    <col min="667" max="667" width="24.7109375" style="63" customWidth="1"/>
    <col min="668" max="668" width="19.5703125" style="63" bestFit="1" customWidth="1"/>
    <col min="669" max="669" width="47.7109375" style="63" bestFit="1" customWidth="1"/>
    <col min="670" max="670" width="8.7109375" style="63" bestFit="1" customWidth="1"/>
    <col min="671" max="671" width="14" style="63" bestFit="1" customWidth="1"/>
    <col min="672" max="672" width="35.5703125" style="63" bestFit="1" customWidth="1"/>
    <col min="673" max="673" width="17.42578125" style="63" bestFit="1" customWidth="1"/>
    <col min="674" max="674" width="10.42578125" style="63" bestFit="1" customWidth="1"/>
    <col min="675" max="675" width="14.28515625" style="63" bestFit="1" customWidth="1"/>
    <col min="676" max="676" width="24.28515625" style="63" bestFit="1" customWidth="1"/>
    <col min="677" max="677" width="18" style="63" customWidth="1"/>
    <col min="678" max="678" width="18.42578125" style="63" bestFit="1" customWidth="1"/>
    <col min="679" max="679" width="16.7109375" style="63" bestFit="1" customWidth="1"/>
    <col min="680" max="680" width="19.5703125" style="63" customWidth="1"/>
    <col min="681" max="681" width="17.7109375" style="63" bestFit="1" customWidth="1"/>
    <col min="682" max="682" width="9.28515625" style="63" customWidth="1"/>
    <col min="683" max="683" width="20.7109375" style="63" bestFit="1" customWidth="1"/>
    <col min="684" max="684" width="26.28515625" style="63" customWidth="1"/>
    <col min="685" max="685" width="11.7109375" style="63" bestFit="1" customWidth="1"/>
    <col min="686" max="686" width="6.28515625" style="63" customWidth="1"/>
    <col min="687" max="687" width="8.42578125" style="63" customWidth="1"/>
    <col min="688" max="688" width="18.42578125" style="63" bestFit="1" customWidth="1"/>
    <col min="689" max="689" width="52.42578125" style="63"/>
    <col min="690" max="690" width="19.42578125" style="63" customWidth="1"/>
    <col min="691" max="692" width="23.7109375" style="63" customWidth="1"/>
    <col min="693" max="693" width="22" style="63" customWidth="1"/>
    <col min="694" max="694" width="12.42578125" style="63" customWidth="1"/>
    <col min="695" max="695" width="15.7109375" style="63" customWidth="1"/>
    <col min="696" max="696" width="13.28515625" style="63" customWidth="1"/>
    <col min="697" max="697" width="52.42578125" style="63"/>
    <col min="698" max="698" width="15.7109375" style="63" customWidth="1"/>
    <col min="699" max="699" width="13.7109375" style="63" customWidth="1"/>
    <col min="700" max="703" width="52.42578125" style="63"/>
    <col min="704" max="704" width="14.28515625" style="63" customWidth="1"/>
    <col min="705" max="705" width="12.42578125" style="63" customWidth="1"/>
    <col min="706" max="706" width="19.7109375" style="63" customWidth="1"/>
    <col min="707" max="707" width="17.42578125" style="63" customWidth="1"/>
    <col min="708" max="708" width="11.7109375" style="63" customWidth="1"/>
    <col min="709" max="709" width="10.5703125" style="63" customWidth="1"/>
    <col min="710" max="710" width="11.28515625" style="63" customWidth="1"/>
    <col min="711" max="713" width="52.42578125" style="63"/>
    <col min="714" max="715" width="52.42578125" style="63" customWidth="1"/>
    <col min="716" max="716" width="32.7109375" style="63" customWidth="1"/>
    <col min="717" max="717" width="22.5703125" style="63" customWidth="1"/>
    <col min="718" max="910" width="52.42578125" style="63"/>
    <col min="911" max="911" width="25.5703125" style="63" customWidth="1"/>
    <col min="912" max="912" width="12.5703125" style="63" customWidth="1"/>
    <col min="913" max="914" width="15.28515625" style="63" customWidth="1"/>
    <col min="915" max="915" width="28" style="63" bestFit="1" customWidth="1"/>
    <col min="916" max="916" width="21.42578125" style="63" bestFit="1" customWidth="1"/>
    <col min="917" max="917" width="35.5703125" style="63" bestFit="1" customWidth="1"/>
    <col min="918" max="918" width="35.28515625" style="63" customWidth="1"/>
    <col min="919" max="919" width="19.7109375" style="63" bestFit="1" customWidth="1"/>
    <col min="920" max="920" width="69.5703125" style="63" customWidth="1"/>
    <col min="921" max="921" width="14.7109375" style="63" bestFit="1" customWidth="1"/>
    <col min="922" max="922" width="23.28515625" style="63" bestFit="1" customWidth="1"/>
    <col min="923" max="923" width="24.7109375" style="63" customWidth="1"/>
    <col min="924" max="924" width="19.5703125" style="63" bestFit="1" customWidth="1"/>
    <col min="925" max="925" width="47.7109375" style="63" bestFit="1" customWidth="1"/>
    <col min="926" max="926" width="8.7109375" style="63" bestFit="1" customWidth="1"/>
    <col min="927" max="927" width="14" style="63" bestFit="1" customWidth="1"/>
    <col min="928" max="928" width="35.5703125" style="63" bestFit="1" customWidth="1"/>
    <col min="929" max="929" width="17.42578125" style="63" bestFit="1" customWidth="1"/>
    <col min="930" max="930" width="10.42578125" style="63" bestFit="1" customWidth="1"/>
    <col min="931" max="931" width="14.28515625" style="63" bestFit="1" customWidth="1"/>
    <col min="932" max="932" width="24.28515625" style="63" bestFit="1" customWidth="1"/>
    <col min="933" max="933" width="18" style="63" customWidth="1"/>
    <col min="934" max="934" width="18.42578125" style="63" bestFit="1" customWidth="1"/>
    <col min="935" max="935" width="16.7109375" style="63" bestFit="1" customWidth="1"/>
    <col min="936" max="936" width="19.5703125" style="63" customWidth="1"/>
    <col min="937" max="937" width="17.7109375" style="63" bestFit="1" customWidth="1"/>
    <col min="938" max="938" width="9.28515625" style="63" customWidth="1"/>
    <col min="939" max="939" width="20.7109375" style="63" bestFit="1" customWidth="1"/>
    <col min="940" max="940" width="26.28515625" style="63" customWidth="1"/>
    <col min="941" max="941" width="11.7109375" style="63" bestFit="1" customWidth="1"/>
    <col min="942" max="942" width="6.28515625" style="63" customWidth="1"/>
    <col min="943" max="943" width="8.42578125" style="63" customWidth="1"/>
    <col min="944" max="944" width="18.42578125" style="63" bestFit="1" customWidth="1"/>
    <col min="945" max="945" width="52.42578125" style="63"/>
    <col min="946" max="946" width="19.42578125" style="63" customWidth="1"/>
    <col min="947" max="948" width="23.7109375" style="63" customWidth="1"/>
    <col min="949" max="949" width="22" style="63" customWidth="1"/>
    <col min="950" max="950" width="12.42578125" style="63" customWidth="1"/>
    <col min="951" max="951" width="15.7109375" style="63" customWidth="1"/>
    <col min="952" max="952" width="13.28515625" style="63" customWidth="1"/>
    <col min="953" max="953" width="52.42578125" style="63"/>
    <col min="954" max="954" width="15.7109375" style="63" customWidth="1"/>
    <col min="955" max="955" width="13.7109375" style="63" customWidth="1"/>
    <col min="956" max="959" width="52.42578125" style="63"/>
    <col min="960" max="960" width="14.28515625" style="63" customWidth="1"/>
    <col min="961" max="961" width="12.42578125" style="63" customWidth="1"/>
    <col min="962" max="962" width="19.7109375" style="63" customWidth="1"/>
    <col min="963" max="963" width="17.42578125" style="63" customWidth="1"/>
    <col min="964" max="964" width="11.7109375" style="63" customWidth="1"/>
    <col min="965" max="965" width="10.5703125" style="63" customWidth="1"/>
    <col min="966" max="966" width="11.28515625" style="63" customWidth="1"/>
    <col min="967" max="969" width="52.42578125" style="63"/>
    <col min="970" max="971" width="52.42578125" style="63" customWidth="1"/>
    <col min="972" max="972" width="32.7109375" style="63" customWidth="1"/>
    <col min="973" max="973" width="22.5703125" style="63" customWidth="1"/>
    <col min="974" max="1166" width="52.42578125" style="63"/>
    <col min="1167" max="1167" width="25.5703125" style="63" customWidth="1"/>
    <col min="1168" max="1168" width="12.5703125" style="63" customWidth="1"/>
    <col min="1169" max="1170" width="15.28515625" style="63" customWidth="1"/>
    <col min="1171" max="1171" width="28" style="63" bestFit="1" customWidth="1"/>
    <col min="1172" max="1172" width="21.42578125" style="63" bestFit="1" customWidth="1"/>
    <col min="1173" max="1173" width="35.5703125" style="63" bestFit="1" customWidth="1"/>
    <col min="1174" max="1174" width="35.28515625" style="63" customWidth="1"/>
    <col min="1175" max="1175" width="19.7109375" style="63" bestFit="1" customWidth="1"/>
    <col min="1176" max="1176" width="69.5703125" style="63" customWidth="1"/>
    <col min="1177" max="1177" width="14.7109375" style="63" bestFit="1" customWidth="1"/>
    <col min="1178" max="1178" width="23.28515625" style="63" bestFit="1" customWidth="1"/>
    <col min="1179" max="1179" width="24.7109375" style="63" customWidth="1"/>
    <col min="1180" max="1180" width="19.5703125" style="63" bestFit="1" customWidth="1"/>
    <col min="1181" max="1181" width="47.7109375" style="63" bestFit="1" customWidth="1"/>
    <col min="1182" max="1182" width="8.7109375" style="63" bestFit="1" customWidth="1"/>
    <col min="1183" max="1183" width="14" style="63" bestFit="1" customWidth="1"/>
    <col min="1184" max="1184" width="35.5703125" style="63" bestFit="1" customWidth="1"/>
    <col min="1185" max="1185" width="17.42578125" style="63" bestFit="1" customWidth="1"/>
    <col min="1186" max="1186" width="10.42578125" style="63" bestFit="1" customWidth="1"/>
    <col min="1187" max="1187" width="14.28515625" style="63" bestFit="1" customWidth="1"/>
    <col min="1188" max="1188" width="24.28515625" style="63" bestFit="1" customWidth="1"/>
    <col min="1189" max="1189" width="18" style="63" customWidth="1"/>
    <col min="1190" max="1190" width="18.42578125" style="63" bestFit="1" customWidth="1"/>
    <col min="1191" max="1191" width="16.7109375" style="63" bestFit="1" customWidth="1"/>
    <col min="1192" max="1192" width="19.5703125" style="63" customWidth="1"/>
    <col min="1193" max="1193" width="17.7109375" style="63" bestFit="1" customWidth="1"/>
    <col min="1194" max="1194" width="9.28515625" style="63" customWidth="1"/>
    <col min="1195" max="1195" width="20.7109375" style="63" bestFit="1" customWidth="1"/>
    <col min="1196" max="1196" width="26.28515625" style="63" customWidth="1"/>
    <col min="1197" max="1197" width="11.7109375" style="63" bestFit="1" customWidth="1"/>
    <col min="1198" max="1198" width="6.28515625" style="63" customWidth="1"/>
    <col min="1199" max="1199" width="8.42578125" style="63" customWidth="1"/>
    <col min="1200" max="1200" width="18.42578125" style="63" bestFit="1" customWidth="1"/>
    <col min="1201" max="1201" width="52.42578125" style="63"/>
    <col min="1202" max="1202" width="19.42578125" style="63" customWidth="1"/>
    <col min="1203" max="1204" width="23.7109375" style="63" customWidth="1"/>
    <col min="1205" max="1205" width="22" style="63" customWidth="1"/>
    <col min="1206" max="1206" width="12.42578125" style="63" customWidth="1"/>
    <col min="1207" max="1207" width="15.7109375" style="63" customWidth="1"/>
    <col min="1208" max="1208" width="13.28515625" style="63" customWidth="1"/>
    <col min="1209" max="1209" width="52.42578125" style="63"/>
    <col min="1210" max="1210" width="15.7109375" style="63" customWidth="1"/>
    <col min="1211" max="1211" width="13.7109375" style="63" customWidth="1"/>
    <col min="1212" max="1215" width="52.42578125" style="63"/>
    <col min="1216" max="1216" width="14.28515625" style="63" customWidth="1"/>
    <col min="1217" max="1217" width="12.42578125" style="63" customWidth="1"/>
    <col min="1218" max="1218" width="19.7109375" style="63" customWidth="1"/>
    <col min="1219" max="1219" width="17.42578125" style="63" customWidth="1"/>
    <col min="1220" max="1220" width="11.7109375" style="63" customWidth="1"/>
    <col min="1221" max="1221" width="10.5703125" style="63" customWidth="1"/>
    <col min="1222" max="1222" width="11.28515625" style="63" customWidth="1"/>
    <col min="1223" max="1225" width="52.42578125" style="63"/>
    <col min="1226" max="1227" width="52.42578125" style="63" customWidth="1"/>
    <col min="1228" max="1228" width="32.7109375" style="63" customWidth="1"/>
    <col min="1229" max="1229" width="22.5703125" style="63" customWidth="1"/>
    <col min="1230" max="1422" width="52.42578125" style="63"/>
    <col min="1423" max="1423" width="25.5703125" style="63" customWidth="1"/>
    <col min="1424" max="1424" width="12.5703125" style="63" customWidth="1"/>
    <col min="1425" max="1426" width="15.28515625" style="63" customWidth="1"/>
    <col min="1427" max="1427" width="28" style="63" bestFit="1" customWidth="1"/>
    <col min="1428" max="1428" width="21.42578125" style="63" bestFit="1" customWidth="1"/>
    <col min="1429" max="1429" width="35.5703125" style="63" bestFit="1" customWidth="1"/>
    <col min="1430" max="1430" width="35.28515625" style="63" customWidth="1"/>
    <col min="1431" max="1431" width="19.7109375" style="63" bestFit="1" customWidth="1"/>
    <col min="1432" max="1432" width="69.5703125" style="63" customWidth="1"/>
    <col min="1433" max="1433" width="14.7109375" style="63" bestFit="1" customWidth="1"/>
    <col min="1434" max="1434" width="23.28515625" style="63" bestFit="1" customWidth="1"/>
    <col min="1435" max="1435" width="24.7109375" style="63" customWidth="1"/>
    <col min="1436" max="1436" width="19.5703125" style="63" bestFit="1" customWidth="1"/>
    <col min="1437" max="1437" width="47.7109375" style="63" bestFit="1" customWidth="1"/>
    <col min="1438" max="1438" width="8.7109375" style="63" bestFit="1" customWidth="1"/>
    <col min="1439" max="1439" width="14" style="63" bestFit="1" customWidth="1"/>
    <col min="1440" max="1440" width="35.5703125" style="63" bestFit="1" customWidth="1"/>
    <col min="1441" max="1441" width="17.42578125" style="63" bestFit="1" customWidth="1"/>
    <col min="1442" max="1442" width="10.42578125" style="63" bestFit="1" customWidth="1"/>
    <col min="1443" max="1443" width="14.28515625" style="63" bestFit="1" customWidth="1"/>
    <col min="1444" max="1444" width="24.28515625" style="63" bestFit="1" customWidth="1"/>
    <col min="1445" max="1445" width="18" style="63" customWidth="1"/>
    <col min="1446" max="1446" width="18.42578125" style="63" bestFit="1" customWidth="1"/>
    <col min="1447" max="1447" width="16.7109375" style="63" bestFit="1" customWidth="1"/>
    <col min="1448" max="1448" width="19.5703125" style="63" customWidth="1"/>
    <col min="1449" max="1449" width="17.7109375" style="63" bestFit="1" customWidth="1"/>
    <col min="1450" max="1450" width="9.28515625" style="63" customWidth="1"/>
    <col min="1451" max="1451" width="20.7109375" style="63" bestFit="1" customWidth="1"/>
    <col min="1452" max="1452" width="26.28515625" style="63" customWidth="1"/>
    <col min="1453" max="1453" width="11.7109375" style="63" bestFit="1" customWidth="1"/>
    <col min="1454" max="1454" width="6.28515625" style="63" customWidth="1"/>
    <col min="1455" max="1455" width="8.42578125" style="63" customWidth="1"/>
    <col min="1456" max="1456" width="18.42578125" style="63" bestFit="1" customWidth="1"/>
    <col min="1457" max="1457" width="52.42578125" style="63"/>
    <col min="1458" max="1458" width="19.42578125" style="63" customWidth="1"/>
    <col min="1459" max="1460" width="23.7109375" style="63" customWidth="1"/>
    <col min="1461" max="1461" width="22" style="63" customWidth="1"/>
    <col min="1462" max="1462" width="12.42578125" style="63" customWidth="1"/>
    <col min="1463" max="1463" width="15.7109375" style="63" customWidth="1"/>
    <col min="1464" max="1464" width="13.28515625" style="63" customWidth="1"/>
    <col min="1465" max="1465" width="52.42578125" style="63"/>
    <col min="1466" max="1466" width="15.7109375" style="63" customWidth="1"/>
    <col min="1467" max="1467" width="13.7109375" style="63" customWidth="1"/>
    <col min="1468" max="1471" width="52.42578125" style="63"/>
    <col min="1472" max="1472" width="14.28515625" style="63" customWidth="1"/>
    <col min="1473" max="1473" width="12.42578125" style="63" customWidth="1"/>
    <col min="1474" max="1474" width="19.7109375" style="63" customWidth="1"/>
    <col min="1475" max="1475" width="17.42578125" style="63" customWidth="1"/>
    <col min="1476" max="1476" width="11.7109375" style="63" customWidth="1"/>
    <col min="1477" max="1477" width="10.5703125" style="63" customWidth="1"/>
    <col min="1478" max="1478" width="11.28515625" style="63" customWidth="1"/>
    <col min="1479" max="1481" width="52.42578125" style="63"/>
    <col min="1482" max="1483" width="52.42578125" style="63" customWidth="1"/>
    <col min="1484" max="1484" width="32.7109375" style="63" customWidth="1"/>
    <col min="1485" max="1485" width="22.5703125" style="63" customWidth="1"/>
    <col min="1486" max="1678" width="52.42578125" style="63"/>
    <col min="1679" max="1679" width="25.5703125" style="63" customWidth="1"/>
    <col min="1680" max="1680" width="12.5703125" style="63" customWidth="1"/>
    <col min="1681" max="1682" width="15.28515625" style="63" customWidth="1"/>
    <col min="1683" max="1683" width="28" style="63" bestFit="1" customWidth="1"/>
    <col min="1684" max="1684" width="21.42578125" style="63" bestFit="1" customWidth="1"/>
    <col min="1685" max="1685" width="35.5703125" style="63" bestFit="1" customWidth="1"/>
    <col min="1686" max="1686" width="35.28515625" style="63" customWidth="1"/>
    <col min="1687" max="1687" width="19.7109375" style="63" bestFit="1" customWidth="1"/>
    <col min="1688" max="1688" width="69.5703125" style="63" customWidth="1"/>
    <col min="1689" max="1689" width="14.7109375" style="63" bestFit="1" customWidth="1"/>
    <col min="1690" max="1690" width="23.28515625" style="63" bestFit="1" customWidth="1"/>
    <col min="1691" max="1691" width="24.7109375" style="63" customWidth="1"/>
    <col min="1692" max="1692" width="19.5703125" style="63" bestFit="1" customWidth="1"/>
    <col min="1693" max="1693" width="47.7109375" style="63" bestFit="1" customWidth="1"/>
    <col min="1694" max="1694" width="8.7109375" style="63" bestFit="1" customWidth="1"/>
    <col min="1695" max="1695" width="14" style="63" bestFit="1" customWidth="1"/>
    <col min="1696" max="1696" width="35.5703125" style="63" bestFit="1" customWidth="1"/>
    <col min="1697" max="1697" width="17.42578125" style="63" bestFit="1" customWidth="1"/>
    <col min="1698" max="1698" width="10.42578125" style="63" bestFit="1" customWidth="1"/>
    <col min="1699" max="1699" width="14.28515625" style="63" bestFit="1" customWidth="1"/>
    <col min="1700" max="1700" width="24.28515625" style="63" bestFit="1" customWidth="1"/>
    <col min="1701" max="1701" width="18" style="63" customWidth="1"/>
    <col min="1702" max="1702" width="18.42578125" style="63" bestFit="1" customWidth="1"/>
    <col min="1703" max="1703" width="16.7109375" style="63" bestFit="1" customWidth="1"/>
    <col min="1704" max="1704" width="19.5703125" style="63" customWidth="1"/>
    <col min="1705" max="1705" width="17.7109375" style="63" bestFit="1" customWidth="1"/>
    <col min="1706" max="1706" width="9.28515625" style="63" customWidth="1"/>
    <col min="1707" max="1707" width="20.7109375" style="63" bestFit="1" customWidth="1"/>
    <col min="1708" max="1708" width="26.28515625" style="63" customWidth="1"/>
    <col min="1709" max="1709" width="11.7109375" style="63" bestFit="1" customWidth="1"/>
    <col min="1710" max="1710" width="6.28515625" style="63" customWidth="1"/>
    <col min="1711" max="1711" width="8.42578125" style="63" customWidth="1"/>
    <col min="1712" max="1712" width="18.42578125" style="63" bestFit="1" customWidth="1"/>
    <col min="1713" max="1713" width="52.42578125" style="63"/>
    <col min="1714" max="1714" width="19.42578125" style="63" customWidth="1"/>
    <col min="1715" max="1716" width="23.7109375" style="63" customWidth="1"/>
    <col min="1717" max="1717" width="22" style="63" customWidth="1"/>
    <col min="1718" max="1718" width="12.42578125" style="63" customWidth="1"/>
    <col min="1719" max="1719" width="15.7109375" style="63" customWidth="1"/>
    <col min="1720" max="1720" width="13.28515625" style="63" customWidth="1"/>
    <col min="1721" max="1721" width="52.42578125" style="63"/>
    <col min="1722" max="1722" width="15.7109375" style="63" customWidth="1"/>
    <col min="1723" max="1723" width="13.7109375" style="63" customWidth="1"/>
    <col min="1724" max="1727" width="52.42578125" style="63"/>
    <col min="1728" max="1728" width="14.28515625" style="63" customWidth="1"/>
    <col min="1729" max="1729" width="12.42578125" style="63" customWidth="1"/>
    <col min="1730" max="1730" width="19.7109375" style="63" customWidth="1"/>
    <col min="1731" max="1731" width="17.42578125" style="63" customWidth="1"/>
    <col min="1732" max="1732" width="11.7109375" style="63" customWidth="1"/>
    <col min="1733" max="1733" width="10.5703125" style="63" customWidth="1"/>
    <col min="1734" max="1734" width="11.28515625" style="63" customWidth="1"/>
    <col min="1735" max="1737" width="52.42578125" style="63"/>
    <col min="1738" max="1739" width="52.42578125" style="63" customWidth="1"/>
    <col min="1740" max="1740" width="32.7109375" style="63" customWidth="1"/>
    <col min="1741" max="1741" width="22.5703125" style="63" customWidth="1"/>
    <col min="1742" max="1934" width="52.42578125" style="63"/>
    <col min="1935" max="1935" width="25.5703125" style="63" customWidth="1"/>
    <col min="1936" max="1936" width="12.5703125" style="63" customWidth="1"/>
    <col min="1937" max="1938" width="15.28515625" style="63" customWidth="1"/>
    <col min="1939" max="1939" width="28" style="63" bestFit="1" customWidth="1"/>
    <col min="1940" max="1940" width="21.42578125" style="63" bestFit="1" customWidth="1"/>
    <col min="1941" max="1941" width="35.5703125" style="63" bestFit="1" customWidth="1"/>
    <col min="1942" max="1942" width="35.28515625" style="63" customWidth="1"/>
    <col min="1943" max="1943" width="19.7109375" style="63" bestFit="1" customWidth="1"/>
    <col min="1944" max="1944" width="69.5703125" style="63" customWidth="1"/>
    <col min="1945" max="1945" width="14.7109375" style="63" bestFit="1" customWidth="1"/>
    <col min="1946" max="1946" width="23.28515625" style="63" bestFit="1" customWidth="1"/>
    <col min="1947" max="1947" width="24.7109375" style="63" customWidth="1"/>
    <col min="1948" max="1948" width="19.5703125" style="63" bestFit="1" customWidth="1"/>
    <col min="1949" max="1949" width="47.7109375" style="63" bestFit="1" customWidth="1"/>
    <col min="1950" max="1950" width="8.7109375" style="63" bestFit="1" customWidth="1"/>
    <col min="1951" max="1951" width="14" style="63" bestFit="1" customWidth="1"/>
    <col min="1952" max="1952" width="35.5703125" style="63" bestFit="1" customWidth="1"/>
    <col min="1953" max="1953" width="17.42578125" style="63" bestFit="1" customWidth="1"/>
    <col min="1954" max="1954" width="10.42578125" style="63" bestFit="1" customWidth="1"/>
    <col min="1955" max="1955" width="14.28515625" style="63" bestFit="1" customWidth="1"/>
    <col min="1956" max="1956" width="24.28515625" style="63" bestFit="1" customWidth="1"/>
    <col min="1957" max="1957" width="18" style="63" customWidth="1"/>
    <col min="1958" max="1958" width="18.42578125" style="63" bestFit="1" customWidth="1"/>
    <col min="1959" max="1959" width="16.7109375" style="63" bestFit="1" customWidth="1"/>
    <col min="1960" max="1960" width="19.5703125" style="63" customWidth="1"/>
    <col min="1961" max="1961" width="17.7109375" style="63" bestFit="1" customWidth="1"/>
    <col min="1962" max="1962" width="9.28515625" style="63" customWidth="1"/>
    <col min="1963" max="1963" width="20.7109375" style="63" bestFit="1" customWidth="1"/>
    <col min="1964" max="1964" width="26.28515625" style="63" customWidth="1"/>
    <col min="1965" max="1965" width="11.7109375" style="63" bestFit="1" customWidth="1"/>
    <col min="1966" max="1966" width="6.28515625" style="63" customWidth="1"/>
    <col min="1967" max="1967" width="8.42578125" style="63" customWidth="1"/>
    <col min="1968" max="1968" width="18.42578125" style="63" bestFit="1" customWidth="1"/>
    <col min="1969" max="1969" width="52.42578125" style="63"/>
    <col min="1970" max="1970" width="19.42578125" style="63" customWidth="1"/>
    <col min="1971" max="1972" width="23.7109375" style="63" customWidth="1"/>
    <col min="1973" max="1973" width="22" style="63" customWidth="1"/>
    <col min="1974" max="1974" width="12.42578125" style="63" customWidth="1"/>
    <col min="1975" max="1975" width="15.7109375" style="63" customWidth="1"/>
    <col min="1976" max="1976" width="13.28515625" style="63" customWidth="1"/>
    <col min="1977" max="1977" width="52.42578125" style="63"/>
    <col min="1978" max="1978" width="15.7109375" style="63" customWidth="1"/>
    <col min="1979" max="1979" width="13.7109375" style="63" customWidth="1"/>
    <col min="1980" max="1983" width="52.42578125" style="63"/>
    <col min="1984" max="1984" width="14.28515625" style="63" customWidth="1"/>
    <col min="1985" max="1985" width="12.42578125" style="63" customWidth="1"/>
    <col min="1986" max="1986" width="19.7109375" style="63" customWidth="1"/>
    <col min="1987" max="1987" width="17.42578125" style="63" customWidth="1"/>
    <col min="1988" max="1988" width="11.7109375" style="63" customWidth="1"/>
    <col min="1989" max="1989" width="10.5703125" style="63" customWidth="1"/>
    <col min="1990" max="1990" width="11.28515625" style="63" customWidth="1"/>
    <col min="1991" max="1993" width="52.42578125" style="63"/>
    <col min="1994" max="1995" width="52.42578125" style="63" customWidth="1"/>
    <col min="1996" max="1996" width="32.7109375" style="63" customWidth="1"/>
    <col min="1997" max="1997" width="22.5703125" style="63" customWidth="1"/>
    <col min="1998" max="2190" width="52.42578125" style="63"/>
    <col min="2191" max="2191" width="25.5703125" style="63" customWidth="1"/>
    <col min="2192" max="2192" width="12.5703125" style="63" customWidth="1"/>
    <col min="2193" max="2194" width="15.28515625" style="63" customWidth="1"/>
    <col min="2195" max="2195" width="28" style="63" bestFit="1" customWidth="1"/>
    <col min="2196" max="2196" width="21.42578125" style="63" bestFit="1" customWidth="1"/>
    <col min="2197" max="2197" width="35.5703125" style="63" bestFit="1" customWidth="1"/>
    <col min="2198" max="2198" width="35.28515625" style="63" customWidth="1"/>
    <col min="2199" max="2199" width="19.7109375" style="63" bestFit="1" customWidth="1"/>
    <col min="2200" max="2200" width="69.5703125" style="63" customWidth="1"/>
    <col min="2201" max="2201" width="14.7109375" style="63" bestFit="1" customWidth="1"/>
    <col min="2202" max="2202" width="23.28515625" style="63" bestFit="1" customWidth="1"/>
    <col min="2203" max="2203" width="24.7109375" style="63" customWidth="1"/>
    <col min="2204" max="2204" width="19.5703125" style="63" bestFit="1" customWidth="1"/>
    <col min="2205" max="2205" width="47.7109375" style="63" bestFit="1" customWidth="1"/>
    <col min="2206" max="2206" width="8.7109375" style="63" bestFit="1" customWidth="1"/>
    <col min="2207" max="2207" width="14" style="63" bestFit="1" customWidth="1"/>
    <col min="2208" max="2208" width="35.5703125" style="63" bestFit="1" customWidth="1"/>
    <col min="2209" max="2209" width="17.42578125" style="63" bestFit="1" customWidth="1"/>
    <col min="2210" max="2210" width="10.42578125" style="63" bestFit="1" customWidth="1"/>
    <col min="2211" max="2211" width="14.28515625" style="63" bestFit="1" customWidth="1"/>
    <col min="2212" max="2212" width="24.28515625" style="63" bestFit="1" customWidth="1"/>
    <col min="2213" max="2213" width="18" style="63" customWidth="1"/>
    <col min="2214" max="2214" width="18.42578125" style="63" bestFit="1" customWidth="1"/>
    <col min="2215" max="2215" width="16.7109375" style="63" bestFit="1" customWidth="1"/>
    <col min="2216" max="2216" width="19.5703125" style="63" customWidth="1"/>
    <col min="2217" max="2217" width="17.7109375" style="63" bestFit="1" customWidth="1"/>
    <col min="2218" max="2218" width="9.28515625" style="63" customWidth="1"/>
    <col min="2219" max="2219" width="20.7109375" style="63" bestFit="1" customWidth="1"/>
    <col min="2220" max="2220" width="26.28515625" style="63" customWidth="1"/>
    <col min="2221" max="2221" width="11.7109375" style="63" bestFit="1" customWidth="1"/>
    <col min="2222" max="2222" width="6.28515625" style="63" customWidth="1"/>
    <col min="2223" max="2223" width="8.42578125" style="63" customWidth="1"/>
    <col min="2224" max="2224" width="18.42578125" style="63" bestFit="1" customWidth="1"/>
    <col min="2225" max="2225" width="52.42578125" style="63"/>
    <col min="2226" max="2226" width="19.42578125" style="63" customWidth="1"/>
    <col min="2227" max="2228" width="23.7109375" style="63" customWidth="1"/>
    <col min="2229" max="2229" width="22" style="63" customWidth="1"/>
    <col min="2230" max="2230" width="12.42578125" style="63" customWidth="1"/>
    <col min="2231" max="2231" width="15.7109375" style="63" customWidth="1"/>
    <col min="2232" max="2232" width="13.28515625" style="63" customWidth="1"/>
    <col min="2233" max="2233" width="52.42578125" style="63"/>
    <col min="2234" max="2234" width="15.7109375" style="63" customWidth="1"/>
    <col min="2235" max="2235" width="13.7109375" style="63" customWidth="1"/>
    <col min="2236" max="2239" width="52.42578125" style="63"/>
    <col min="2240" max="2240" width="14.28515625" style="63" customWidth="1"/>
    <col min="2241" max="2241" width="12.42578125" style="63" customWidth="1"/>
    <col min="2242" max="2242" width="19.7109375" style="63" customWidth="1"/>
    <col min="2243" max="2243" width="17.42578125" style="63" customWidth="1"/>
    <col min="2244" max="2244" width="11.7109375" style="63" customWidth="1"/>
    <col min="2245" max="2245" width="10.5703125" style="63" customWidth="1"/>
    <col min="2246" max="2246" width="11.28515625" style="63" customWidth="1"/>
    <col min="2247" max="2249" width="52.42578125" style="63"/>
    <col min="2250" max="2251" width="52.42578125" style="63" customWidth="1"/>
    <col min="2252" max="2252" width="32.7109375" style="63" customWidth="1"/>
    <col min="2253" max="2253" width="22.5703125" style="63" customWidth="1"/>
    <col min="2254" max="2446" width="52.42578125" style="63"/>
    <col min="2447" max="2447" width="25.5703125" style="63" customWidth="1"/>
    <col min="2448" max="2448" width="12.5703125" style="63" customWidth="1"/>
    <col min="2449" max="2450" width="15.28515625" style="63" customWidth="1"/>
    <col min="2451" max="2451" width="28" style="63" bestFit="1" customWidth="1"/>
    <col min="2452" max="2452" width="21.42578125" style="63" bestFit="1" customWidth="1"/>
    <col min="2453" max="2453" width="35.5703125" style="63" bestFit="1" customWidth="1"/>
    <col min="2454" max="2454" width="35.28515625" style="63" customWidth="1"/>
    <col min="2455" max="2455" width="19.7109375" style="63" bestFit="1" customWidth="1"/>
    <col min="2456" max="2456" width="69.5703125" style="63" customWidth="1"/>
    <col min="2457" max="2457" width="14.7109375" style="63" bestFit="1" customWidth="1"/>
    <col min="2458" max="2458" width="23.28515625" style="63" bestFit="1" customWidth="1"/>
    <col min="2459" max="2459" width="24.7109375" style="63" customWidth="1"/>
    <col min="2460" max="2460" width="19.5703125" style="63" bestFit="1" customWidth="1"/>
    <col min="2461" max="2461" width="47.7109375" style="63" bestFit="1" customWidth="1"/>
    <col min="2462" max="2462" width="8.7109375" style="63" bestFit="1" customWidth="1"/>
    <col min="2463" max="2463" width="14" style="63" bestFit="1" customWidth="1"/>
    <col min="2464" max="2464" width="35.5703125" style="63" bestFit="1" customWidth="1"/>
    <col min="2465" max="2465" width="17.42578125" style="63" bestFit="1" customWidth="1"/>
    <col min="2466" max="2466" width="10.42578125" style="63" bestFit="1" customWidth="1"/>
    <col min="2467" max="2467" width="14.28515625" style="63" bestFit="1" customWidth="1"/>
    <col min="2468" max="2468" width="24.28515625" style="63" bestFit="1" customWidth="1"/>
    <col min="2469" max="2469" width="18" style="63" customWidth="1"/>
    <col min="2470" max="2470" width="18.42578125" style="63" bestFit="1" customWidth="1"/>
    <col min="2471" max="2471" width="16.7109375" style="63" bestFit="1" customWidth="1"/>
    <col min="2472" max="2472" width="19.5703125" style="63" customWidth="1"/>
    <col min="2473" max="2473" width="17.7109375" style="63" bestFit="1" customWidth="1"/>
    <col min="2474" max="2474" width="9.28515625" style="63" customWidth="1"/>
    <col min="2475" max="2475" width="20.7109375" style="63" bestFit="1" customWidth="1"/>
    <col min="2476" max="2476" width="26.28515625" style="63" customWidth="1"/>
    <col min="2477" max="2477" width="11.7109375" style="63" bestFit="1" customWidth="1"/>
    <col min="2478" max="2478" width="6.28515625" style="63" customWidth="1"/>
    <col min="2479" max="2479" width="8.42578125" style="63" customWidth="1"/>
    <col min="2480" max="2480" width="18.42578125" style="63" bestFit="1" customWidth="1"/>
    <col min="2481" max="2481" width="52.42578125" style="63"/>
    <col min="2482" max="2482" width="19.42578125" style="63" customWidth="1"/>
    <col min="2483" max="2484" width="23.7109375" style="63" customWidth="1"/>
    <col min="2485" max="2485" width="22" style="63" customWidth="1"/>
    <col min="2486" max="2486" width="12.42578125" style="63" customWidth="1"/>
    <col min="2487" max="2487" width="15.7109375" style="63" customWidth="1"/>
    <col min="2488" max="2488" width="13.28515625" style="63" customWidth="1"/>
    <col min="2489" max="2489" width="52.42578125" style="63"/>
    <col min="2490" max="2490" width="15.7109375" style="63" customWidth="1"/>
    <col min="2491" max="2491" width="13.7109375" style="63" customWidth="1"/>
    <col min="2492" max="2495" width="52.42578125" style="63"/>
    <col min="2496" max="2496" width="14.28515625" style="63" customWidth="1"/>
    <col min="2497" max="2497" width="12.42578125" style="63" customWidth="1"/>
    <col min="2498" max="2498" width="19.7109375" style="63" customWidth="1"/>
    <col min="2499" max="2499" width="17.42578125" style="63" customWidth="1"/>
    <col min="2500" max="2500" width="11.7109375" style="63" customWidth="1"/>
    <col min="2501" max="2501" width="10.5703125" style="63" customWidth="1"/>
    <col min="2502" max="2502" width="11.28515625" style="63" customWidth="1"/>
    <col min="2503" max="2505" width="52.42578125" style="63"/>
    <col min="2506" max="2507" width="52.42578125" style="63" customWidth="1"/>
    <col min="2508" max="2508" width="32.7109375" style="63" customWidth="1"/>
    <col min="2509" max="2509" width="22.5703125" style="63" customWidth="1"/>
    <col min="2510" max="2702" width="52.42578125" style="63"/>
    <col min="2703" max="2703" width="25.5703125" style="63" customWidth="1"/>
    <col min="2704" max="2704" width="12.5703125" style="63" customWidth="1"/>
    <col min="2705" max="2706" width="15.28515625" style="63" customWidth="1"/>
    <col min="2707" max="2707" width="28" style="63" bestFit="1" customWidth="1"/>
    <col min="2708" max="2708" width="21.42578125" style="63" bestFit="1" customWidth="1"/>
    <col min="2709" max="2709" width="35.5703125" style="63" bestFit="1" customWidth="1"/>
    <col min="2710" max="2710" width="35.28515625" style="63" customWidth="1"/>
    <col min="2711" max="2711" width="19.7109375" style="63" bestFit="1" customWidth="1"/>
    <col min="2712" max="2712" width="69.5703125" style="63" customWidth="1"/>
    <col min="2713" max="2713" width="14.7109375" style="63" bestFit="1" customWidth="1"/>
    <col min="2714" max="2714" width="23.28515625" style="63" bestFit="1" customWidth="1"/>
    <col min="2715" max="2715" width="24.7109375" style="63" customWidth="1"/>
    <col min="2716" max="2716" width="19.5703125" style="63" bestFit="1" customWidth="1"/>
    <col min="2717" max="2717" width="47.7109375" style="63" bestFit="1" customWidth="1"/>
    <col min="2718" max="2718" width="8.7109375" style="63" bestFit="1" customWidth="1"/>
    <col min="2719" max="2719" width="14" style="63" bestFit="1" customWidth="1"/>
    <col min="2720" max="2720" width="35.5703125" style="63" bestFit="1" customWidth="1"/>
    <col min="2721" max="2721" width="17.42578125" style="63" bestFit="1" customWidth="1"/>
    <col min="2722" max="2722" width="10.42578125" style="63" bestFit="1" customWidth="1"/>
    <col min="2723" max="2723" width="14.28515625" style="63" bestFit="1" customWidth="1"/>
    <col min="2724" max="2724" width="24.28515625" style="63" bestFit="1" customWidth="1"/>
    <col min="2725" max="2725" width="18" style="63" customWidth="1"/>
    <col min="2726" max="2726" width="18.42578125" style="63" bestFit="1" customWidth="1"/>
    <col min="2727" max="2727" width="16.7109375" style="63" bestFit="1" customWidth="1"/>
    <col min="2728" max="2728" width="19.5703125" style="63" customWidth="1"/>
    <col min="2729" max="2729" width="17.7109375" style="63" bestFit="1" customWidth="1"/>
    <col min="2730" max="2730" width="9.28515625" style="63" customWidth="1"/>
    <col min="2731" max="2731" width="20.7109375" style="63" bestFit="1" customWidth="1"/>
    <col min="2732" max="2732" width="26.28515625" style="63" customWidth="1"/>
    <col min="2733" max="2733" width="11.7109375" style="63" bestFit="1" customWidth="1"/>
    <col min="2734" max="2734" width="6.28515625" style="63" customWidth="1"/>
    <col min="2735" max="2735" width="8.42578125" style="63" customWidth="1"/>
    <col min="2736" max="2736" width="18.42578125" style="63" bestFit="1" customWidth="1"/>
    <col min="2737" max="2737" width="52.42578125" style="63"/>
    <col min="2738" max="2738" width="19.42578125" style="63" customWidth="1"/>
    <col min="2739" max="2740" width="23.7109375" style="63" customWidth="1"/>
    <col min="2741" max="2741" width="22" style="63" customWidth="1"/>
    <col min="2742" max="2742" width="12.42578125" style="63" customWidth="1"/>
    <col min="2743" max="2743" width="15.7109375" style="63" customWidth="1"/>
    <col min="2744" max="2744" width="13.28515625" style="63" customWidth="1"/>
    <col min="2745" max="2745" width="52.42578125" style="63"/>
    <col min="2746" max="2746" width="15.7109375" style="63" customWidth="1"/>
    <col min="2747" max="2747" width="13.7109375" style="63" customWidth="1"/>
    <col min="2748" max="2751" width="52.42578125" style="63"/>
    <col min="2752" max="2752" width="14.28515625" style="63" customWidth="1"/>
    <col min="2753" max="2753" width="12.42578125" style="63" customWidth="1"/>
    <col min="2754" max="2754" width="19.7109375" style="63" customWidth="1"/>
    <col min="2755" max="2755" width="17.42578125" style="63" customWidth="1"/>
    <col min="2756" max="2756" width="11.7109375" style="63" customWidth="1"/>
    <col min="2757" max="2757" width="10.5703125" style="63" customWidth="1"/>
    <col min="2758" max="2758" width="11.28515625" style="63" customWidth="1"/>
    <col min="2759" max="2761" width="52.42578125" style="63"/>
    <col min="2762" max="2763" width="52.42578125" style="63" customWidth="1"/>
    <col min="2764" max="2764" width="32.7109375" style="63" customWidth="1"/>
    <col min="2765" max="2765" width="22.5703125" style="63" customWidth="1"/>
    <col min="2766" max="2958" width="52.42578125" style="63"/>
    <col min="2959" max="2959" width="25.5703125" style="63" customWidth="1"/>
    <col min="2960" max="2960" width="12.5703125" style="63" customWidth="1"/>
    <col min="2961" max="2962" width="15.28515625" style="63" customWidth="1"/>
    <col min="2963" max="2963" width="28" style="63" bestFit="1" customWidth="1"/>
    <col min="2964" max="2964" width="21.42578125" style="63" bestFit="1" customWidth="1"/>
    <col min="2965" max="2965" width="35.5703125" style="63" bestFit="1" customWidth="1"/>
    <col min="2966" max="2966" width="35.28515625" style="63" customWidth="1"/>
    <col min="2967" max="2967" width="19.7109375" style="63" bestFit="1" customWidth="1"/>
    <col min="2968" max="2968" width="69.5703125" style="63" customWidth="1"/>
    <col min="2969" max="2969" width="14.7109375" style="63" bestFit="1" customWidth="1"/>
    <col min="2970" max="2970" width="23.28515625" style="63" bestFit="1" customWidth="1"/>
    <col min="2971" max="2971" width="24.7109375" style="63" customWidth="1"/>
    <col min="2972" max="2972" width="19.5703125" style="63" bestFit="1" customWidth="1"/>
    <col min="2973" max="2973" width="47.7109375" style="63" bestFit="1" customWidth="1"/>
    <col min="2974" max="2974" width="8.7109375" style="63" bestFit="1" customWidth="1"/>
    <col min="2975" max="2975" width="14" style="63" bestFit="1" customWidth="1"/>
    <col min="2976" max="2976" width="35.5703125" style="63" bestFit="1" customWidth="1"/>
    <col min="2977" max="2977" width="17.42578125" style="63" bestFit="1" customWidth="1"/>
    <col min="2978" max="2978" width="10.42578125" style="63" bestFit="1" customWidth="1"/>
    <col min="2979" max="2979" width="14.28515625" style="63" bestFit="1" customWidth="1"/>
    <col min="2980" max="2980" width="24.28515625" style="63" bestFit="1" customWidth="1"/>
    <col min="2981" max="2981" width="18" style="63" customWidth="1"/>
    <col min="2982" max="2982" width="18.42578125" style="63" bestFit="1" customWidth="1"/>
    <col min="2983" max="2983" width="16.7109375" style="63" bestFit="1" customWidth="1"/>
    <col min="2984" max="2984" width="19.5703125" style="63" customWidth="1"/>
    <col min="2985" max="2985" width="17.7109375" style="63" bestFit="1" customWidth="1"/>
    <col min="2986" max="2986" width="9.28515625" style="63" customWidth="1"/>
    <col min="2987" max="2987" width="20.7109375" style="63" bestFit="1" customWidth="1"/>
    <col min="2988" max="2988" width="26.28515625" style="63" customWidth="1"/>
    <col min="2989" max="2989" width="11.7109375" style="63" bestFit="1" customWidth="1"/>
    <col min="2990" max="2990" width="6.28515625" style="63" customWidth="1"/>
    <col min="2991" max="2991" width="8.42578125" style="63" customWidth="1"/>
    <col min="2992" max="2992" width="18.42578125" style="63" bestFit="1" customWidth="1"/>
    <col min="2993" max="2993" width="52.42578125" style="63"/>
    <col min="2994" max="2994" width="19.42578125" style="63" customWidth="1"/>
    <col min="2995" max="2996" width="23.7109375" style="63" customWidth="1"/>
    <col min="2997" max="2997" width="22" style="63" customWidth="1"/>
    <col min="2998" max="2998" width="12.42578125" style="63" customWidth="1"/>
    <col min="2999" max="2999" width="15.7109375" style="63" customWidth="1"/>
    <col min="3000" max="3000" width="13.28515625" style="63" customWidth="1"/>
    <col min="3001" max="3001" width="52.42578125" style="63"/>
    <col min="3002" max="3002" width="15.7109375" style="63" customWidth="1"/>
    <col min="3003" max="3003" width="13.7109375" style="63" customWidth="1"/>
    <col min="3004" max="3007" width="52.42578125" style="63"/>
    <col min="3008" max="3008" width="14.28515625" style="63" customWidth="1"/>
    <col min="3009" max="3009" width="12.42578125" style="63" customWidth="1"/>
    <col min="3010" max="3010" width="19.7109375" style="63" customWidth="1"/>
    <col min="3011" max="3011" width="17.42578125" style="63" customWidth="1"/>
    <col min="3012" max="3012" width="11.7109375" style="63" customWidth="1"/>
    <col min="3013" max="3013" width="10.5703125" style="63" customWidth="1"/>
    <col min="3014" max="3014" width="11.28515625" style="63" customWidth="1"/>
    <col min="3015" max="3017" width="52.42578125" style="63"/>
    <col min="3018" max="3019" width="52.42578125" style="63" customWidth="1"/>
    <col min="3020" max="3020" width="32.7109375" style="63" customWidth="1"/>
    <col min="3021" max="3021" width="22.5703125" style="63" customWidth="1"/>
    <col min="3022" max="3214" width="52.42578125" style="63"/>
    <col min="3215" max="3215" width="25.5703125" style="63" customWidth="1"/>
    <col min="3216" max="3216" width="12.5703125" style="63" customWidth="1"/>
    <col min="3217" max="3218" width="15.28515625" style="63" customWidth="1"/>
    <col min="3219" max="3219" width="28" style="63" bestFit="1" customWidth="1"/>
    <col min="3220" max="3220" width="21.42578125" style="63" bestFit="1" customWidth="1"/>
    <col min="3221" max="3221" width="35.5703125" style="63" bestFit="1" customWidth="1"/>
    <col min="3222" max="3222" width="35.28515625" style="63" customWidth="1"/>
    <col min="3223" max="3223" width="19.7109375" style="63" bestFit="1" customWidth="1"/>
    <col min="3224" max="3224" width="69.5703125" style="63" customWidth="1"/>
    <col min="3225" max="3225" width="14.7109375" style="63" bestFit="1" customWidth="1"/>
    <col min="3226" max="3226" width="23.28515625" style="63" bestFit="1" customWidth="1"/>
    <col min="3227" max="3227" width="24.7109375" style="63" customWidth="1"/>
    <col min="3228" max="3228" width="19.5703125" style="63" bestFit="1" customWidth="1"/>
    <col min="3229" max="3229" width="47.7109375" style="63" bestFit="1" customWidth="1"/>
    <col min="3230" max="3230" width="8.7109375" style="63" bestFit="1" customWidth="1"/>
    <col min="3231" max="3231" width="14" style="63" bestFit="1" customWidth="1"/>
    <col min="3232" max="3232" width="35.5703125" style="63" bestFit="1" customWidth="1"/>
    <col min="3233" max="3233" width="17.42578125" style="63" bestFit="1" customWidth="1"/>
    <col min="3234" max="3234" width="10.42578125" style="63" bestFit="1" customWidth="1"/>
    <col min="3235" max="3235" width="14.28515625" style="63" bestFit="1" customWidth="1"/>
    <col min="3236" max="3236" width="24.28515625" style="63" bestFit="1" customWidth="1"/>
    <col min="3237" max="3237" width="18" style="63" customWidth="1"/>
    <col min="3238" max="3238" width="18.42578125" style="63" bestFit="1" customWidth="1"/>
    <col min="3239" max="3239" width="16.7109375" style="63" bestFit="1" customWidth="1"/>
    <col min="3240" max="3240" width="19.5703125" style="63" customWidth="1"/>
    <col min="3241" max="3241" width="17.7109375" style="63" bestFit="1" customWidth="1"/>
    <col min="3242" max="3242" width="9.28515625" style="63" customWidth="1"/>
    <col min="3243" max="3243" width="20.7109375" style="63" bestFit="1" customWidth="1"/>
    <col min="3244" max="3244" width="26.28515625" style="63" customWidth="1"/>
    <col min="3245" max="3245" width="11.7109375" style="63" bestFit="1" customWidth="1"/>
    <col min="3246" max="3246" width="6.28515625" style="63" customWidth="1"/>
    <col min="3247" max="3247" width="8.42578125" style="63" customWidth="1"/>
    <col min="3248" max="3248" width="18.42578125" style="63" bestFit="1" customWidth="1"/>
    <col min="3249" max="3249" width="52.42578125" style="63"/>
    <col min="3250" max="3250" width="19.42578125" style="63" customWidth="1"/>
    <col min="3251" max="3252" width="23.7109375" style="63" customWidth="1"/>
    <col min="3253" max="3253" width="22" style="63" customWidth="1"/>
    <col min="3254" max="3254" width="12.42578125" style="63" customWidth="1"/>
    <col min="3255" max="3255" width="15.7109375" style="63" customWidth="1"/>
    <col min="3256" max="3256" width="13.28515625" style="63" customWidth="1"/>
    <col min="3257" max="3257" width="52.42578125" style="63"/>
    <col min="3258" max="3258" width="15.7109375" style="63" customWidth="1"/>
    <col min="3259" max="3259" width="13.7109375" style="63" customWidth="1"/>
    <col min="3260" max="3263" width="52.42578125" style="63"/>
    <col min="3264" max="3264" width="14.28515625" style="63" customWidth="1"/>
    <col min="3265" max="3265" width="12.42578125" style="63" customWidth="1"/>
    <col min="3266" max="3266" width="19.7109375" style="63" customWidth="1"/>
    <col min="3267" max="3267" width="17.42578125" style="63" customWidth="1"/>
    <col min="3268" max="3268" width="11.7109375" style="63" customWidth="1"/>
    <col min="3269" max="3269" width="10.5703125" style="63" customWidth="1"/>
    <col min="3270" max="3270" width="11.28515625" style="63" customWidth="1"/>
    <col min="3271" max="3273" width="52.42578125" style="63"/>
    <col min="3274" max="3275" width="52.42578125" style="63" customWidth="1"/>
    <col min="3276" max="3276" width="32.7109375" style="63" customWidth="1"/>
    <col min="3277" max="3277" width="22.5703125" style="63" customWidth="1"/>
    <col min="3278" max="3470" width="52.42578125" style="63"/>
    <col min="3471" max="3471" width="25.5703125" style="63" customWidth="1"/>
    <col min="3472" max="3472" width="12.5703125" style="63" customWidth="1"/>
    <col min="3473" max="3474" width="15.28515625" style="63" customWidth="1"/>
    <col min="3475" max="3475" width="28" style="63" bestFit="1" customWidth="1"/>
    <col min="3476" max="3476" width="21.42578125" style="63" bestFit="1" customWidth="1"/>
    <col min="3477" max="3477" width="35.5703125" style="63" bestFit="1" customWidth="1"/>
    <col min="3478" max="3478" width="35.28515625" style="63" customWidth="1"/>
    <col min="3479" max="3479" width="19.7109375" style="63" bestFit="1" customWidth="1"/>
    <col min="3480" max="3480" width="69.5703125" style="63" customWidth="1"/>
    <col min="3481" max="3481" width="14.7109375" style="63" bestFit="1" customWidth="1"/>
    <col min="3482" max="3482" width="23.28515625" style="63" bestFit="1" customWidth="1"/>
    <col min="3483" max="3483" width="24.7109375" style="63" customWidth="1"/>
    <col min="3484" max="3484" width="19.5703125" style="63" bestFit="1" customWidth="1"/>
    <col min="3485" max="3485" width="47.7109375" style="63" bestFit="1" customWidth="1"/>
    <col min="3486" max="3486" width="8.7109375" style="63" bestFit="1" customWidth="1"/>
    <col min="3487" max="3487" width="14" style="63" bestFit="1" customWidth="1"/>
    <col min="3488" max="3488" width="35.5703125" style="63" bestFit="1" customWidth="1"/>
    <col min="3489" max="3489" width="17.42578125" style="63" bestFit="1" customWidth="1"/>
    <col min="3490" max="3490" width="10.42578125" style="63" bestFit="1" customWidth="1"/>
    <col min="3491" max="3491" width="14.28515625" style="63" bestFit="1" customWidth="1"/>
    <col min="3492" max="3492" width="24.28515625" style="63" bestFit="1" customWidth="1"/>
    <col min="3493" max="3493" width="18" style="63" customWidth="1"/>
    <col min="3494" max="3494" width="18.42578125" style="63" bestFit="1" customWidth="1"/>
    <col min="3495" max="3495" width="16.7109375" style="63" bestFit="1" customWidth="1"/>
    <col min="3496" max="3496" width="19.5703125" style="63" customWidth="1"/>
    <col min="3497" max="3497" width="17.7109375" style="63" bestFit="1" customWidth="1"/>
    <col min="3498" max="3498" width="9.28515625" style="63" customWidth="1"/>
    <col min="3499" max="3499" width="20.7109375" style="63" bestFit="1" customWidth="1"/>
    <col min="3500" max="3500" width="26.28515625" style="63" customWidth="1"/>
    <col min="3501" max="3501" width="11.7109375" style="63" bestFit="1" customWidth="1"/>
    <col min="3502" max="3502" width="6.28515625" style="63" customWidth="1"/>
    <col min="3503" max="3503" width="8.42578125" style="63" customWidth="1"/>
    <col min="3504" max="3504" width="18.42578125" style="63" bestFit="1" customWidth="1"/>
    <col min="3505" max="3505" width="52.42578125" style="63"/>
    <col min="3506" max="3506" width="19.42578125" style="63" customWidth="1"/>
    <col min="3507" max="3508" width="23.7109375" style="63" customWidth="1"/>
    <col min="3509" max="3509" width="22" style="63" customWidth="1"/>
    <col min="3510" max="3510" width="12.42578125" style="63" customWidth="1"/>
    <col min="3511" max="3511" width="15.7109375" style="63" customWidth="1"/>
    <col min="3512" max="3512" width="13.28515625" style="63" customWidth="1"/>
    <col min="3513" max="3513" width="52.42578125" style="63"/>
    <col min="3514" max="3514" width="15.7109375" style="63" customWidth="1"/>
    <col min="3515" max="3515" width="13.7109375" style="63" customWidth="1"/>
    <col min="3516" max="3519" width="52.42578125" style="63"/>
    <col min="3520" max="3520" width="14.28515625" style="63" customWidth="1"/>
    <col min="3521" max="3521" width="12.42578125" style="63" customWidth="1"/>
    <col min="3522" max="3522" width="19.7109375" style="63" customWidth="1"/>
    <col min="3523" max="3523" width="17.42578125" style="63" customWidth="1"/>
    <col min="3524" max="3524" width="11.7109375" style="63" customWidth="1"/>
    <col min="3525" max="3525" width="10.5703125" style="63" customWidth="1"/>
    <col min="3526" max="3526" width="11.28515625" style="63" customWidth="1"/>
    <col min="3527" max="3529" width="52.42578125" style="63"/>
    <col min="3530" max="3531" width="52.42578125" style="63" customWidth="1"/>
    <col min="3532" max="3532" width="32.7109375" style="63" customWidth="1"/>
    <col min="3533" max="3533" width="22.5703125" style="63" customWidth="1"/>
    <col min="3534" max="3726" width="52.42578125" style="63"/>
    <col min="3727" max="3727" width="25.5703125" style="63" customWidth="1"/>
    <col min="3728" max="3728" width="12.5703125" style="63" customWidth="1"/>
    <col min="3729" max="3730" width="15.28515625" style="63" customWidth="1"/>
    <col min="3731" max="3731" width="28" style="63" bestFit="1" customWidth="1"/>
    <col min="3732" max="3732" width="21.42578125" style="63" bestFit="1" customWidth="1"/>
    <col min="3733" max="3733" width="35.5703125" style="63" bestFit="1" customWidth="1"/>
    <col min="3734" max="3734" width="35.28515625" style="63" customWidth="1"/>
    <col min="3735" max="3735" width="19.7109375" style="63" bestFit="1" customWidth="1"/>
    <col min="3736" max="3736" width="69.5703125" style="63" customWidth="1"/>
    <col min="3737" max="3737" width="14.7109375" style="63" bestFit="1" customWidth="1"/>
    <col min="3738" max="3738" width="23.28515625" style="63" bestFit="1" customWidth="1"/>
    <col min="3739" max="3739" width="24.7109375" style="63" customWidth="1"/>
    <col min="3740" max="3740" width="19.5703125" style="63" bestFit="1" customWidth="1"/>
    <col min="3741" max="3741" width="47.7109375" style="63" bestFit="1" customWidth="1"/>
    <col min="3742" max="3742" width="8.7109375" style="63" bestFit="1" customWidth="1"/>
    <col min="3743" max="3743" width="14" style="63" bestFit="1" customWidth="1"/>
    <col min="3744" max="3744" width="35.5703125" style="63" bestFit="1" customWidth="1"/>
    <col min="3745" max="3745" width="17.42578125" style="63" bestFit="1" customWidth="1"/>
    <col min="3746" max="3746" width="10.42578125" style="63" bestFit="1" customWidth="1"/>
    <col min="3747" max="3747" width="14.28515625" style="63" bestFit="1" customWidth="1"/>
    <col min="3748" max="3748" width="24.28515625" style="63" bestFit="1" customWidth="1"/>
    <col min="3749" max="3749" width="18" style="63" customWidth="1"/>
    <col min="3750" max="3750" width="18.42578125" style="63" bestFit="1" customWidth="1"/>
    <col min="3751" max="3751" width="16.7109375" style="63" bestFit="1" customWidth="1"/>
    <col min="3752" max="3752" width="19.5703125" style="63" customWidth="1"/>
    <col min="3753" max="3753" width="17.7109375" style="63" bestFit="1" customWidth="1"/>
    <col min="3754" max="3754" width="9.28515625" style="63" customWidth="1"/>
    <col min="3755" max="3755" width="20.7109375" style="63" bestFit="1" customWidth="1"/>
    <col min="3756" max="3756" width="26.28515625" style="63" customWidth="1"/>
    <col min="3757" max="3757" width="11.7109375" style="63" bestFit="1" customWidth="1"/>
    <col min="3758" max="3758" width="6.28515625" style="63" customWidth="1"/>
    <col min="3759" max="3759" width="8.42578125" style="63" customWidth="1"/>
    <col min="3760" max="3760" width="18.42578125" style="63" bestFit="1" customWidth="1"/>
    <col min="3761" max="3761" width="52.42578125" style="63"/>
    <col min="3762" max="3762" width="19.42578125" style="63" customWidth="1"/>
    <col min="3763" max="3764" width="23.7109375" style="63" customWidth="1"/>
    <col min="3765" max="3765" width="22" style="63" customWidth="1"/>
    <col min="3766" max="3766" width="12.42578125" style="63" customWidth="1"/>
    <col min="3767" max="3767" width="15.7109375" style="63" customWidth="1"/>
    <col min="3768" max="3768" width="13.28515625" style="63" customWidth="1"/>
    <col min="3769" max="3769" width="52.42578125" style="63"/>
    <col min="3770" max="3770" width="15.7109375" style="63" customWidth="1"/>
    <col min="3771" max="3771" width="13.7109375" style="63" customWidth="1"/>
    <col min="3772" max="3775" width="52.42578125" style="63"/>
    <col min="3776" max="3776" width="14.28515625" style="63" customWidth="1"/>
    <col min="3777" max="3777" width="12.42578125" style="63" customWidth="1"/>
    <col min="3778" max="3778" width="19.7109375" style="63" customWidth="1"/>
    <col min="3779" max="3779" width="17.42578125" style="63" customWidth="1"/>
    <col min="3780" max="3780" width="11.7109375" style="63" customWidth="1"/>
    <col min="3781" max="3781" width="10.5703125" style="63" customWidth="1"/>
    <col min="3782" max="3782" width="11.28515625" style="63" customWidth="1"/>
    <col min="3783" max="3785" width="52.42578125" style="63"/>
    <col min="3786" max="3787" width="52.42578125" style="63" customWidth="1"/>
    <col min="3788" max="3788" width="32.7109375" style="63" customWidth="1"/>
    <col min="3789" max="3789" width="22.5703125" style="63" customWidth="1"/>
    <col min="3790" max="3982" width="52.42578125" style="63"/>
    <col min="3983" max="3983" width="25.5703125" style="63" customWidth="1"/>
    <col min="3984" max="3984" width="12.5703125" style="63" customWidth="1"/>
    <col min="3985" max="3986" width="15.28515625" style="63" customWidth="1"/>
    <col min="3987" max="3987" width="28" style="63" bestFit="1" customWidth="1"/>
    <col min="3988" max="3988" width="21.42578125" style="63" bestFit="1" customWidth="1"/>
    <col min="3989" max="3989" width="35.5703125" style="63" bestFit="1" customWidth="1"/>
    <col min="3990" max="3990" width="35.28515625" style="63" customWidth="1"/>
    <col min="3991" max="3991" width="19.7109375" style="63" bestFit="1" customWidth="1"/>
    <col min="3992" max="3992" width="69.5703125" style="63" customWidth="1"/>
    <col min="3993" max="3993" width="14.7109375" style="63" bestFit="1" customWidth="1"/>
    <col min="3994" max="3994" width="23.28515625" style="63" bestFit="1" customWidth="1"/>
    <col min="3995" max="3995" width="24.7109375" style="63" customWidth="1"/>
    <col min="3996" max="3996" width="19.5703125" style="63" bestFit="1" customWidth="1"/>
    <col min="3997" max="3997" width="47.7109375" style="63" bestFit="1" customWidth="1"/>
    <col min="3998" max="3998" width="8.7109375" style="63" bestFit="1" customWidth="1"/>
    <col min="3999" max="3999" width="14" style="63" bestFit="1" customWidth="1"/>
    <col min="4000" max="4000" width="35.5703125" style="63" bestFit="1" customWidth="1"/>
    <col min="4001" max="4001" width="17.42578125" style="63" bestFit="1" customWidth="1"/>
    <col min="4002" max="4002" width="10.42578125" style="63" bestFit="1" customWidth="1"/>
    <col min="4003" max="4003" width="14.28515625" style="63" bestFit="1" customWidth="1"/>
    <col min="4004" max="4004" width="24.28515625" style="63" bestFit="1" customWidth="1"/>
    <col min="4005" max="4005" width="18" style="63" customWidth="1"/>
    <col min="4006" max="4006" width="18.42578125" style="63" bestFit="1" customWidth="1"/>
    <col min="4007" max="4007" width="16.7109375" style="63" bestFit="1" customWidth="1"/>
    <col min="4008" max="4008" width="19.5703125" style="63" customWidth="1"/>
    <col min="4009" max="4009" width="17.7109375" style="63" bestFit="1" customWidth="1"/>
    <col min="4010" max="4010" width="9.28515625" style="63" customWidth="1"/>
    <col min="4011" max="4011" width="20.7109375" style="63" bestFit="1" customWidth="1"/>
    <col min="4012" max="4012" width="26.28515625" style="63" customWidth="1"/>
    <col min="4013" max="4013" width="11.7109375" style="63" bestFit="1" customWidth="1"/>
    <col min="4014" max="4014" width="6.28515625" style="63" customWidth="1"/>
    <col min="4015" max="4015" width="8.42578125" style="63" customWidth="1"/>
    <col min="4016" max="4016" width="18.42578125" style="63" bestFit="1" customWidth="1"/>
    <col min="4017" max="4017" width="52.42578125" style="63"/>
    <col min="4018" max="4018" width="19.42578125" style="63" customWidth="1"/>
    <col min="4019" max="4020" width="23.7109375" style="63" customWidth="1"/>
    <col min="4021" max="4021" width="22" style="63" customWidth="1"/>
    <col min="4022" max="4022" width="12.42578125" style="63" customWidth="1"/>
    <col min="4023" max="4023" width="15.7109375" style="63" customWidth="1"/>
    <col min="4024" max="4024" width="13.28515625" style="63" customWidth="1"/>
    <col min="4025" max="4025" width="52.42578125" style="63"/>
    <col min="4026" max="4026" width="15.7109375" style="63" customWidth="1"/>
    <col min="4027" max="4027" width="13.7109375" style="63" customWidth="1"/>
    <col min="4028" max="4031" width="52.42578125" style="63"/>
    <col min="4032" max="4032" width="14.28515625" style="63" customWidth="1"/>
    <col min="4033" max="4033" width="12.42578125" style="63" customWidth="1"/>
    <col min="4034" max="4034" width="19.7109375" style="63" customWidth="1"/>
    <col min="4035" max="4035" width="17.42578125" style="63" customWidth="1"/>
    <col min="4036" max="4036" width="11.7109375" style="63" customWidth="1"/>
    <col min="4037" max="4037" width="10.5703125" style="63" customWidth="1"/>
    <col min="4038" max="4038" width="11.28515625" style="63" customWidth="1"/>
    <col min="4039" max="4041" width="52.42578125" style="63"/>
    <col min="4042" max="4043" width="52.42578125" style="63" customWidth="1"/>
    <col min="4044" max="4044" width="32.7109375" style="63" customWidth="1"/>
    <col min="4045" max="4045" width="22.5703125" style="63" customWidth="1"/>
    <col min="4046" max="4238" width="52.42578125" style="63"/>
    <col min="4239" max="4239" width="25.5703125" style="63" customWidth="1"/>
    <col min="4240" max="4240" width="12.5703125" style="63" customWidth="1"/>
    <col min="4241" max="4242" width="15.28515625" style="63" customWidth="1"/>
    <col min="4243" max="4243" width="28" style="63" bestFit="1" customWidth="1"/>
    <col min="4244" max="4244" width="21.42578125" style="63" bestFit="1" customWidth="1"/>
    <col min="4245" max="4245" width="35.5703125" style="63" bestFit="1" customWidth="1"/>
    <col min="4246" max="4246" width="35.28515625" style="63" customWidth="1"/>
    <col min="4247" max="4247" width="19.7109375" style="63" bestFit="1" customWidth="1"/>
    <col min="4248" max="4248" width="69.5703125" style="63" customWidth="1"/>
    <col min="4249" max="4249" width="14.7109375" style="63" bestFit="1" customWidth="1"/>
    <col min="4250" max="4250" width="23.28515625" style="63" bestFit="1" customWidth="1"/>
    <col min="4251" max="4251" width="24.7109375" style="63" customWidth="1"/>
    <col min="4252" max="4252" width="19.5703125" style="63" bestFit="1" customWidth="1"/>
    <col min="4253" max="4253" width="47.7109375" style="63" bestFit="1" customWidth="1"/>
    <col min="4254" max="4254" width="8.7109375" style="63" bestFit="1" customWidth="1"/>
    <col min="4255" max="4255" width="14" style="63" bestFit="1" customWidth="1"/>
    <col min="4256" max="4256" width="35.5703125" style="63" bestFit="1" customWidth="1"/>
    <col min="4257" max="4257" width="17.42578125" style="63" bestFit="1" customWidth="1"/>
    <col min="4258" max="4258" width="10.42578125" style="63" bestFit="1" customWidth="1"/>
    <col min="4259" max="4259" width="14.28515625" style="63" bestFit="1" customWidth="1"/>
    <col min="4260" max="4260" width="24.28515625" style="63" bestFit="1" customWidth="1"/>
    <col min="4261" max="4261" width="18" style="63" customWidth="1"/>
    <col min="4262" max="4262" width="18.42578125" style="63" bestFit="1" customWidth="1"/>
    <col min="4263" max="4263" width="16.7109375" style="63" bestFit="1" customWidth="1"/>
    <col min="4264" max="4264" width="19.5703125" style="63" customWidth="1"/>
    <col min="4265" max="4265" width="17.7109375" style="63" bestFit="1" customWidth="1"/>
    <col min="4266" max="4266" width="9.28515625" style="63" customWidth="1"/>
    <col min="4267" max="4267" width="20.7109375" style="63" bestFit="1" customWidth="1"/>
    <col min="4268" max="4268" width="26.28515625" style="63" customWidth="1"/>
    <col min="4269" max="4269" width="11.7109375" style="63" bestFit="1" customWidth="1"/>
    <col min="4270" max="4270" width="6.28515625" style="63" customWidth="1"/>
    <col min="4271" max="4271" width="8.42578125" style="63" customWidth="1"/>
    <col min="4272" max="4272" width="18.42578125" style="63" bestFit="1" customWidth="1"/>
    <col min="4273" max="4273" width="52.42578125" style="63"/>
    <col min="4274" max="4274" width="19.42578125" style="63" customWidth="1"/>
    <col min="4275" max="4276" width="23.7109375" style="63" customWidth="1"/>
    <col min="4277" max="4277" width="22" style="63" customWidth="1"/>
    <col min="4278" max="4278" width="12.42578125" style="63" customWidth="1"/>
    <col min="4279" max="4279" width="15.7109375" style="63" customWidth="1"/>
    <col min="4280" max="4280" width="13.28515625" style="63" customWidth="1"/>
    <col min="4281" max="4281" width="52.42578125" style="63"/>
    <col min="4282" max="4282" width="15.7109375" style="63" customWidth="1"/>
    <col min="4283" max="4283" width="13.7109375" style="63" customWidth="1"/>
    <col min="4284" max="4287" width="52.42578125" style="63"/>
    <col min="4288" max="4288" width="14.28515625" style="63" customWidth="1"/>
    <col min="4289" max="4289" width="12.42578125" style="63" customWidth="1"/>
    <col min="4290" max="4290" width="19.7109375" style="63" customWidth="1"/>
    <col min="4291" max="4291" width="17.42578125" style="63" customWidth="1"/>
    <col min="4292" max="4292" width="11.7109375" style="63" customWidth="1"/>
    <col min="4293" max="4293" width="10.5703125" style="63" customWidth="1"/>
    <col min="4294" max="4294" width="11.28515625" style="63" customWidth="1"/>
    <col min="4295" max="4297" width="52.42578125" style="63"/>
    <col min="4298" max="4299" width="52.42578125" style="63" customWidth="1"/>
    <col min="4300" max="4300" width="32.7109375" style="63" customWidth="1"/>
    <col min="4301" max="4301" width="22.5703125" style="63" customWidth="1"/>
    <col min="4302" max="4494" width="52.42578125" style="63"/>
    <col min="4495" max="4495" width="25.5703125" style="63" customWidth="1"/>
    <col min="4496" max="4496" width="12.5703125" style="63" customWidth="1"/>
    <col min="4497" max="4498" width="15.28515625" style="63" customWidth="1"/>
    <col min="4499" max="4499" width="28" style="63" bestFit="1" customWidth="1"/>
    <col min="4500" max="4500" width="21.42578125" style="63" bestFit="1" customWidth="1"/>
    <col min="4501" max="4501" width="35.5703125" style="63" bestFit="1" customWidth="1"/>
    <col min="4502" max="4502" width="35.28515625" style="63" customWidth="1"/>
    <col min="4503" max="4503" width="19.7109375" style="63" bestFit="1" customWidth="1"/>
    <col min="4504" max="4504" width="69.5703125" style="63" customWidth="1"/>
    <col min="4505" max="4505" width="14.7109375" style="63" bestFit="1" customWidth="1"/>
    <col min="4506" max="4506" width="23.28515625" style="63" bestFit="1" customWidth="1"/>
    <col min="4507" max="4507" width="24.7109375" style="63" customWidth="1"/>
    <col min="4508" max="4508" width="19.5703125" style="63" bestFit="1" customWidth="1"/>
    <col min="4509" max="4509" width="47.7109375" style="63" bestFit="1" customWidth="1"/>
    <col min="4510" max="4510" width="8.7109375" style="63" bestFit="1" customWidth="1"/>
    <col min="4511" max="4511" width="14" style="63" bestFit="1" customWidth="1"/>
    <col min="4512" max="4512" width="35.5703125" style="63" bestFit="1" customWidth="1"/>
    <col min="4513" max="4513" width="17.42578125" style="63" bestFit="1" customWidth="1"/>
    <col min="4514" max="4514" width="10.42578125" style="63" bestFit="1" customWidth="1"/>
    <col min="4515" max="4515" width="14.28515625" style="63" bestFit="1" customWidth="1"/>
    <col min="4516" max="4516" width="24.28515625" style="63" bestFit="1" customWidth="1"/>
    <col min="4517" max="4517" width="18" style="63" customWidth="1"/>
    <col min="4518" max="4518" width="18.42578125" style="63" bestFit="1" customWidth="1"/>
    <col min="4519" max="4519" width="16.7109375" style="63" bestFit="1" customWidth="1"/>
    <col min="4520" max="4520" width="19.5703125" style="63" customWidth="1"/>
    <col min="4521" max="4521" width="17.7109375" style="63" bestFit="1" customWidth="1"/>
    <col min="4522" max="4522" width="9.28515625" style="63" customWidth="1"/>
    <col min="4523" max="4523" width="20.7109375" style="63" bestFit="1" customWidth="1"/>
    <col min="4524" max="4524" width="26.28515625" style="63" customWidth="1"/>
    <col min="4525" max="4525" width="11.7109375" style="63" bestFit="1" customWidth="1"/>
    <col min="4526" max="4526" width="6.28515625" style="63" customWidth="1"/>
    <col min="4527" max="4527" width="8.42578125" style="63" customWidth="1"/>
    <col min="4528" max="4528" width="18.42578125" style="63" bestFit="1" customWidth="1"/>
    <col min="4529" max="4529" width="52.42578125" style="63"/>
    <col min="4530" max="4530" width="19.42578125" style="63" customWidth="1"/>
    <col min="4531" max="4532" width="23.7109375" style="63" customWidth="1"/>
    <col min="4533" max="4533" width="22" style="63" customWidth="1"/>
    <col min="4534" max="4534" width="12.42578125" style="63" customWidth="1"/>
    <col min="4535" max="4535" width="15.7109375" style="63" customWidth="1"/>
    <col min="4536" max="4536" width="13.28515625" style="63" customWidth="1"/>
    <col min="4537" max="4537" width="52.42578125" style="63"/>
    <col min="4538" max="4538" width="15.7109375" style="63" customWidth="1"/>
    <col min="4539" max="4539" width="13.7109375" style="63" customWidth="1"/>
    <col min="4540" max="4543" width="52.42578125" style="63"/>
    <col min="4544" max="4544" width="14.28515625" style="63" customWidth="1"/>
    <col min="4545" max="4545" width="12.42578125" style="63" customWidth="1"/>
    <col min="4546" max="4546" width="19.7109375" style="63" customWidth="1"/>
    <col min="4547" max="4547" width="17.42578125" style="63" customWidth="1"/>
    <col min="4548" max="4548" width="11.7109375" style="63" customWidth="1"/>
    <col min="4549" max="4549" width="10.5703125" style="63" customWidth="1"/>
    <col min="4550" max="4550" width="11.28515625" style="63" customWidth="1"/>
    <col min="4551" max="4553" width="52.42578125" style="63"/>
    <col min="4554" max="4555" width="52.42578125" style="63" customWidth="1"/>
    <col min="4556" max="4556" width="32.7109375" style="63" customWidth="1"/>
    <col min="4557" max="4557" width="22.5703125" style="63" customWidth="1"/>
    <col min="4558" max="4750" width="52.42578125" style="63"/>
    <col min="4751" max="4751" width="25.5703125" style="63" customWidth="1"/>
    <col min="4752" max="4752" width="12.5703125" style="63" customWidth="1"/>
    <col min="4753" max="4754" width="15.28515625" style="63" customWidth="1"/>
    <col min="4755" max="4755" width="28" style="63" bestFit="1" customWidth="1"/>
    <col min="4756" max="4756" width="21.42578125" style="63" bestFit="1" customWidth="1"/>
    <col min="4757" max="4757" width="35.5703125" style="63" bestFit="1" customWidth="1"/>
    <col min="4758" max="4758" width="35.28515625" style="63" customWidth="1"/>
    <col min="4759" max="4759" width="19.7109375" style="63" bestFit="1" customWidth="1"/>
    <col min="4760" max="4760" width="69.5703125" style="63" customWidth="1"/>
    <col min="4761" max="4761" width="14.7109375" style="63" bestFit="1" customWidth="1"/>
    <col min="4762" max="4762" width="23.28515625" style="63" bestFit="1" customWidth="1"/>
    <col min="4763" max="4763" width="24.7109375" style="63" customWidth="1"/>
    <col min="4764" max="4764" width="19.5703125" style="63" bestFit="1" customWidth="1"/>
    <col min="4765" max="4765" width="47.7109375" style="63" bestFit="1" customWidth="1"/>
    <col min="4766" max="4766" width="8.7109375" style="63" bestFit="1" customWidth="1"/>
    <col min="4767" max="4767" width="14" style="63" bestFit="1" customWidth="1"/>
    <col min="4768" max="4768" width="35.5703125" style="63" bestFit="1" customWidth="1"/>
    <col min="4769" max="4769" width="17.42578125" style="63" bestFit="1" customWidth="1"/>
    <col min="4770" max="4770" width="10.42578125" style="63" bestFit="1" customWidth="1"/>
    <col min="4771" max="4771" width="14.28515625" style="63" bestFit="1" customWidth="1"/>
    <col min="4772" max="4772" width="24.28515625" style="63" bestFit="1" customWidth="1"/>
    <col min="4773" max="4773" width="18" style="63" customWidth="1"/>
    <col min="4774" max="4774" width="18.42578125" style="63" bestFit="1" customWidth="1"/>
    <col min="4775" max="4775" width="16.7109375" style="63" bestFit="1" customWidth="1"/>
    <col min="4776" max="4776" width="19.5703125" style="63" customWidth="1"/>
    <col min="4777" max="4777" width="17.7109375" style="63" bestFit="1" customWidth="1"/>
    <col min="4778" max="4778" width="9.28515625" style="63" customWidth="1"/>
    <col min="4779" max="4779" width="20.7109375" style="63" bestFit="1" customWidth="1"/>
    <col min="4780" max="4780" width="26.28515625" style="63" customWidth="1"/>
    <col min="4781" max="4781" width="11.7109375" style="63" bestFit="1" customWidth="1"/>
    <col min="4782" max="4782" width="6.28515625" style="63" customWidth="1"/>
    <col min="4783" max="4783" width="8.42578125" style="63" customWidth="1"/>
    <col min="4784" max="4784" width="18.42578125" style="63" bestFit="1" customWidth="1"/>
    <col min="4785" max="4785" width="52.42578125" style="63"/>
    <col min="4786" max="4786" width="19.42578125" style="63" customWidth="1"/>
    <col min="4787" max="4788" width="23.7109375" style="63" customWidth="1"/>
    <col min="4789" max="4789" width="22" style="63" customWidth="1"/>
    <col min="4790" max="4790" width="12.42578125" style="63" customWidth="1"/>
    <col min="4791" max="4791" width="15.7109375" style="63" customWidth="1"/>
    <col min="4792" max="4792" width="13.28515625" style="63" customWidth="1"/>
    <col min="4793" max="4793" width="52.42578125" style="63"/>
    <col min="4794" max="4794" width="15.7109375" style="63" customWidth="1"/>
    <col min="4795" max="4795" width="13.7109375" style="63" customWidth="1"/>
    <col min="4796" max="4799" width="52.42578125" style="63"/>
    <col min="4800" max="4800" width="14.28515625" style="63" customWidth="1"/>
    <col min="4801" max="4801" width="12.42578125" style="63" customWidth="1"/>
    <col min="4802" max="4802" width="19.7109375" style="63" customWidth="1"/>
    <col min="4803" max="4803" width="17.42578125" style="63" customWidth="1"/>
    <col min="4804" max="4804" width="11.7109375" style="63" customWidth="1"/>
    <col min="4805" max="4805" width="10.5703125" style="63" customWidth="1"/>
    <col min="4806" max="4806" width="11.28515625" style="63" customWidth="1"/>
    <col min="4807" max="4809" width="52.42578125" style="63"/>
    <col min="4810" max="4811" width="52.42578125" style="63" customWidth="1"/>
    <col min="4812" max="4812" width="32.7109375" style="63" customWidth="1"/>
    <col min="4813" max="4813" width="22.5703125" style="63" customWidth="1"/>
    <col min="4814" max="5006" width="52.42578125" style="63"/>
    <col min="5007" max="5007" width="25.5703125" style="63" customWidth="1"/>
    <col min="5008" max="5008" width="12.5703125" style="63" customWidth="1"/>
    <col min="5009" max="5010" width="15.28515625" style="63" customWidth="1"/>
    <col min="5011" max="5011" width="28" style="63" bestFit="1" customWidth="1"/>
    <col min="5012" max="5012" width="21.42578125" style="63" bestFit="1" customWidth="1"/>
    <col min="5013" max="5013" width="35.5703125" style="63" bestFit="1" customWidth="1"/>
    <col min="5014" max="5014" width="35.28515625" style="63" customWidth="1"/>
    <col min="5015" max="5015" width="19.7109375" style="63" bestFit="1" customWidth="1"/>
    <col min="5016" max="5016" width="69.5703125" style="63" customWidth="1"/>
    <col min="5017" max="5017" width="14.7109375" style="63" bestFit="1" customWidth="1"/>
    <col min="5018" max="5018" width="23.28515625" style="63" bestFit="1" customWidth="1"/>
    <col min="5019" max="5019" width="24.7109375" style="63" customWidth="1"/>
    <col min="5020" max="5020" width="19.5703125" style="63" bestFit="1" customWidth="1"/>
    <col min="5021" max="5021" width="47.7109375" style="63" bestFit="1" customWidth="1"/>
    <col min="5022" max="5022" width="8.7109375" style="63" bestFit="1" customWidth="1"/>
    <col min="5023" max="5023" width="14" style="63" bestFit="1" customWidth="1"/>
    <col min="5024" max="5024" width="35.5703125" style="63" bestFit="1" customWidth="1"/>
    <col min="5025" max="5025" width="17.42578125" style="63" bestFit="1" customWidth="1"/>
    <col min="5026" max="5026" width="10.42578125" style="63" bestFit="1" customWidth="1"/>
    <col min="5027" max="5027" width="14.28515625" style="63" bestFit="1" customWidth="1"/>
    <col min="5028" max="5028" width="24.28515625" style="63" bestFit="1" customWidth="1"/>
    <col min="5029" max="5029" width="18" style="63" customWidth="1"/>
    <col min="5030" max="5030" width="18.42578125" style="63" bestFit="1" customWidth="1"/>
    <col min="5031" max="5031" width="16.7109375" style="63" bestFit="1" customWidth="1"/>
    <col min="5032" max="5032" width="19.5703125" style="63" customWidth="1"/>
    <col min="5033" max="5033" width="17.7109375" style="63" bestFit="1" customWidth="1"/>
    <col min="5034" max="5034" width="9.28515625" style="63" customWidth="1"/>
    <col min="5035" max="5035" width="20.7109375" style="63" bestFit="1" customWidth="1"/>
    <col min="5036" max="5036" width="26.28515625" style="63" customWidth="1"/>
    <col min="5037" max="5037" width="11.7109375" style="63" bestFit="1" customWidth="1"/>
    <col min="5038" max="5038" width="6.28515625" style="63" customWidth="1"/>
    <col min="5039" max="5039" width="8.42578125" style="63" customWidth="1"/>
    <col min="5040" max="5040" width="18.42578125" style="63" bestFit="1" customWidth="1"/>
    <col min="5041" max="5041" width="52.42578125" style="63"/>
    <col min="5042" max="5042" width="19.42578125" style="63" customWidth="1"/>
    <col min="5043" max="5044" width="23.7109375" style="63" customWidth="1"/>
    <col min="5045" max="5045" width="22" style="63" customWidth="1"/>
    <col min="5046" max="5046" width="12.42578125" style="63" customWidth="1"/>
    <col min="5047" max="5047" width="15.7109375" style="63" customWidth="1"/>
    <col min="5048" max="5048" width="13.28515625" style="63" customWidth="1"/>
    <col min="5049" max="5049" width="52.42578125" style="63"/>
    <col min="5050" max="5050" width="15.7109375" style="63" customWidth="1"/>
    <col min="5051" max="5051" width="13.7109375" style="63" customWidth="1"/>
    <col min="5052" max="5055" width="52.42578125" style="63"/>
    <col min="5056" max="5056" width="14.28515625" style="63" customWidth="1"/>
    <col min="5057" max="5057" width="12.42578125" style="63" customWidth="1"/>
    <col min="5058" max="5058" width="19.7109375" style="63" customWidth="1"/>
    <col min="5059" max="5059" width="17.42578125" style="63" customWidth="1"/>
    <col min="5060" max="5060" width="11.7109375" style="63" customWidth="1"/>
    <col min="5061" max="5061" width="10.5703125" style="63" customWidth="1"/>
    <col min="5062" max="5062" width="11.28515625" style="63" customWidth="1"/>
    <col min="5063" max="5065" width="52.42578125" style="63"/>
    <col min="5066" max="5067" width="52.42578125" style="63" customWidth="1"/>
    <col min="5068" max="5068" width="32.7109375" style="63" customWidth="1"/>
    <col min="5069" max="5069" width="22.5703125" style="63" customWidth="1"/>
    <col min="5070" max="5262" width="52.42578125" style="63"/>
    <col min="5263" max="5263" width="25.5703125" style="63" customWidth="1"/>
    <col min="5264" max="5264" width="12.5703125" style="63" customWidth="1"/>
    <col min="5265" max="5266" width="15.28515625" style="63" customWidth="1"/>
    <col min="5267" max="5267" width="28" style="63" bestFit="1" customWidth="1"/>
    <col min="5268" max="5268" width="21.42578125" style="63" bestFit="1" customWidth="1"/>
    <col min="5269" max="5269" width="35.5703125" style="63" bestFit="1" customWidth="1"/>
    <col min="5270" max="5270" width="35.28515625" style="63" customWidth="1"/>
    <col min="5271" max="5271" width="19.7109375" style="63" bestFit="1" customWidth="1"/>
    <col min="5272" max="5272" width="69.5703125" style="63" customWidth="1"/>
    <col min="5273" max="5273" width="14.7109375" style="63" bestFit="1" customWidth="1"/>
    <col min="5274" max="5274" width="23.28515625" style="63" bestFit="1" customWidth="1"/>
    <col min="5275" max="5275" width="24.7109375" style="63" customWidth="1"/>
    <col min="5276" max="5276" width="19.5703125" style="63" bestFit="1" customWidth="1"/>
    <col min="5277" max="5277" width="47.7109375" style="63" bestFit="1" customWidth="1"/>
    <col min="5278" max="5278" width="8.7109375" style="63" bestFit="1" customWidth="1"/>
    <col min="5279" max="5279" width="14" style="63" bestFit="1" customWidth="1"/>
    <col min="5280" max="5280" width="35.5703125" style="63" bestFit="1" customWidth="1"/>
    <col min="5281" max="5281" width="17.42578125" style="63" bestFit="1" customWidth="1"/>
    <col min="5282" max="5282" width="10.42578125" style="63" bestFit="1" customWidth="1"/>
    <col min="5283" max="5283" width="14.28515625" style="63" bestFit="1" customWidth="1"/>
    <col min="5284" max="5284" width="24.28515625" style="63" bestFit="1" customWidth="1"/>
    <col min="5285" max="5285" width="18" style="63" customWidth="1"/>
    <col min="5286" max="5286" width="18.42578125" style="63" bestFit="1" customWidth="1"/>
    <col min="5287" max="5287" width="16.7109375" style="63" bestFit="1" customWidth="1"/>
    <col min="5288" max="5288" width="19.5703125" style="63" customWidth="1"/>
    <col min="5289" max="5289" width="17.7109375" style="63" bestFit="1" customWidth="1"/>
    <col min="5290" max="5290" width="9.28515625" style="63" customWidth="1"/>
    <col min="5291" max="5291" width="20.7109375" style="63" bestFit="1" customWidth="1"/>
    <col min="5292" max="5292" width="26.28515625" style="63" customWidth="1"/>
    <col min="5293" max="5293" width="11.7109375" style="63" bestFit="1" customWidth="1"/>
    <col min="5294" max="5294" width="6.28515625" style="63" customWidth="1"/>
    <col min="5295" max="5295" width="8.42578125" style="63" customWidth="1"/>
    <col min="5296" max="5296" width="18.42578125" style="63" bestFit="1" customWidth="1"/>
    <col min="5297" max="5297" width="52.42578125" style="63"/>
    <col min="5298" max="5298" width="19.42578125" style="63" customWidth="1"/>
    <col min="5299" max="5300" width="23.7109375" style="63" customWidth="1"/>
    <col min="5301" max="5301" width="22" style="63" customWidth="1"/>
    <col min="5302" max="5302" width="12.42578125" style="63" customWidth="1"/>
    <col min="5303" max="5303" width="15.7109375" style="63" customWidth="1"/>
    <col min="5304" max="5304" width="13.28515625" style="63" customWidth="1"/>
    <col min="5305" max="5305" width="52.42578125" style="63"/>
    <col min="5306" max="5306" width="15.7109375" style="63" customWidth="1"/>
    <col min="5307" max="5307" width="13.7109375" style="63" customWidth="1"/>
    <col min="5308" max="5311" width="52.42578125" style="63"/>
    <col min="5312" max="5312" width="14.28515625" style="63" customWidth="1"/>
    <col min="5313" max="5313" width="12.42578125" style="63" customWidth="1"/>
    <col min="5314" max="5314" width="19.7109375" style="63" customWidth="1"/>
    <col min="5315" max="5315" width="17.42578125" style="63" customWidth="1"/>
    <col min="5316" max="5316" width="11.7109375" style="63" customWidth="1"/>
    <col min="5317" max="5317" width="10.5703125" style="63" customWidth="1"/>
    <col min="5318" max="5318" width="11.28515625" style="63" customWidth="1"/>
    <col min="5319" max="5321" width="52.42578125" style="63"/>
    <col min="5322" max="5323" width="52.42578125" style="63" customWidth="1"/>
    <col min="5324" max="5324" width="32.7109375" style="63" customWidth="1"/>
    <col min="5325" max="5325" width="22.5703125" style="63" customWidth="1"/>
    <col min="5326" max="5518" width="52.42578125" style="63"/>
    <col min="5519" max="5519" width="25.5703125" style="63" customWidth="1"/>
    <col min="5520" max="5520" width="12.5703125" style="63" customWidth="1"/>
    <col min="5521" max="5522" width="15.28515625" style="63" customWidth="1"/>
    <col min="5523" max="5523" width="28" style="63" bestFit="1" customWidth="1"/>
    <col min="5524" max="5524" width="21.42578125" style="63" bestFit="1" customWidth="1"/>
    <col min="5525" max="5525" width="35.5703125" style="63" bestFit="1" customWidth="1"/>
    <col min="5526" max="5526" width="35.28515625" style="63" customWidth="1"/>
    <col min="5527" max="5527" width="19.7109375" style="63" bestFit="1" customWidth="1"/>
    <col min="5528" max="5528" width="69.5703125" style="63" customWidth="1"/>
    <col min="5529" max="5529" width="14.7109375" style="63" bestFit="1" customWidth="1"/>
    <col min="5530" max="5530" width="23.28515625" style="63" bestFit="1" customWidth="1"/>
    <col min="5531" max="5531" width="24.7109375" style="63" customWidth="1"/>
    <col min="5532" max="5532" width="19.5703125" style="63" bestFit="1" customWidth="1"/>
    <col min="5533" max="5533" width="47.7109375" style="63" bestFit="1" customWidth="1"/>
    <col min="5534" max="5534" width="8.7109375" style="63" bestFit="1" customWidth="1"/>
    <col min="5535" max="5535" width="14" style="63" bestFit="1" customWidth="1"/>
    <col min="5536" max="5536" width="35.5703125" style="63" bestFit="1" customWidth="1"/>
    <col min="5537" max="5537" width="17.42578125" style="63" bestFit="1" customWidth="1"/>
    <col min="5538" max="5538" width="10.42578125" style="63" bestFit="1" customWidth="1"/>
    <col min="5539" max="5539" width="14.28515625" style="63" bestFit="1" customWidth="1"/>
    <col min="5540" max="5540" width="24.28515625" style="63" bestFit="1" customWidth="1"/>
    <col min="5541" max="5541" width="18" style="63" customWidth="1"/>
    <col min="5542" max="5542" width="18.42578125" style="63" bestFit="1" customWidth="1"/>
    <col min="5543" max="5543" width="16.7109375" style="63" bestFit="1" customWidth="1"/>
    <col min="5544" max="5544" width="19.5703125" style="63" customWidth="1"/>
    <col min="5545" max="5545" width="17.7109375" style="63" bestFit="1" customWidth="1"/>
    <col min="5546" max="5546" width="9.28515625" style="63" customWidth="1"/>
    <col min="5547" max="5547" width="20.7109375" style="63" bestFit="1" customWidth="1"/>
    <col min="5548" max="5548" width="26.28515625" style="63" customWidth="1"/>
    <col min="5549" max="5549" width="11.7109375" style="63" bestFit="1" customWidth="1"/>
    <col min="5550" max="5550" width="6.28515625" style="63" customWidth="1"/>
    <col min="5551" max="5551" width="8.42578125" style="63" customWidth="1"/>
    <col min="5552" max="5552" width="18.42578125" style="63" bestFit="1" customWidth="1"/>
    <col min="5553" max="5553" width="52.42578125" style="63"/>
    <col min="5554" max="5554" width="19.42578125" style="63" customWidth="1"/>
    <col min="5555" max="5556" width="23.7109375" style="63" customWidth="1"/>
    <col min="5557" max="5557" width="22" style="63" customWidth="1"/>
    <col min="5558" max="5558" width="12.42578125" style="63" customWidth="1"/>
    <col min="5559" max="5559" width="15.7109375" style="63" customWidth="1"/>
    <col min="5560" max="5560" width="13.28515625" style="63" customWidth="1"/>
    <col min="5561" max="5561" width="52.42578125" style="63"/>
    <col min="5562" max="5562" width="15.7109375" style="63" customWidth="1"/>
    <col min="5563" max="5563" width="13.7109375" style="63" customWidth="1"/>
    <col min="5564" max="5567" width="52.42578125" style="63"/>
    <col min="5568" max="5568" width="14.28515625" style="63" customWidth="1"/>
    <col min="5569" max="5569" width="12.42578125" style="63" customWidth="1"/>
    <col min="5570" max="5570" width="19.7109375" style="63" customWidth="1"/>
    <col min="5571" max="5571" width="17.42578125" style="63" customWidth="1"/>
    <col min="5572" max="5572" width="11.7109375" style="63" customWidth="1"/>
    <col min="5573" max="5573" width="10.5703125" style="63" customWidth="1"/>
    <col min="5574" max="5574" width="11.28515625" style="63" customWidth="1"/>
    <col min="5575" max="5577" width="52.42578125" style="63"/>
    <col min="5578" max="5579" width="52.42578125" style="63" customWidth="1"/>
    <col min="5580" max="5580" width="32.7109375" style="63" customWidth="1"/>
    <col min="5581" max="5581" width="22.5703125" style="63" customWidth="1"/>
    <col min="5582" max="5774" width="52.42578125" style="63"/>
    <col min="5775" max="5775" width="25.5703125" style="63" customWidth="1"/>
    <col min="5776" max="5776" width="12.5703125" style="63" customWidth="1"/>
    <col min="5777" max="5778" width="15.28515625" style="63" customWidth="1"/>
    <col min="5779" max="5779" width="28" style="63" bestFit="1" customWidth="1"/>
    <col min="5780" max="5780" width="21.42578125" style="63" bestFit="1" customWidth="1"/>
    <col min="5781" max="5781" width="35.5703125" style="63" bestFit="1" customWidth="1"/>
    <col min="5782" max="5782" width="35.28515625" style="63" customWidth="1"/>
    <col min="5783" max="5783" width="19.7109375" style="63" bestFit="1" customWidth="1"/>
    <col min="5784" max="5784" width="69.5703125" style="63" customWidth="1"/>
    <col min="5785" max="5785" width="14.7109375" style="63" bestFit="1" customWidth="1"/>
    <col min="5786" max="5786" width="23.28515625" style="63" bestFit="1" customWidth="1"/>
    <col min="5787" max="5787" width="24.7109375" style="63" customWidth="1"/>
    <col min="5788" max="5788" width="19.5703125" style="63" bestFit="1" customWidth="1"/>
    <col min="5789" max="5789" width="47.7109375" style="63" bestFit="1" customWidth="1"/>
    <col min="5790" max="5790" width="8.7109375" style="63" bestFit="1" customWidth="1"/>
    <col min="5791" max="5791" width="14" style="63" bestFit="1" customWidth="1"/>
    <col min="5792" max="5792" width="35.5703125" style="63" bestFit="1" customWidth="1"/>
    <col min="5793" max="5793" width="17.42578125" style="63" bestFit="1" customWidth="1"/>
    <col min="5794" max="5794" width="10.42578125" style="63" bestFit="1" customWidth="1"/>
    <col min="5795" max="5795" width="14.28515625" style="63" bestFit="1" customWidth="1"/>
    <col min="5796" max="5796" width="24.28515625" style="63" bestFit="1" customWidth="1"/>
    <col min="5797" max="5797" width="18" style="63" customWidth="1"/>
    <col min="5798" max="5798" width="18.42578125" style="63" bestFit="1" customWidth="1"/>
    <col min="5799" max="5799" width="16.7109375" style="63" bestFit="1" customWidth="1"/>
    <col min="5800" max="5800" width="19.5703125" style="63" customWidth="1"/>
    <col min="5801" max="5801" width="17.7109375" style="63" bestFit="1" customWidth="1"/>
    <col min="5802" max="5802" width="9.28515625" style="63" customWidth="1"/>
    <col min="5803" max="5803" width="20.7109375" style="63" bestFit="1" customWidth="1"/>
    <col min="5804" max="5804" width="26.28515625" style="63" customWidth="1"/>
    <col min="5805" max="5805" width="11.7109375" style="63" bestFit="1" customWidth="1"/>
    <col min="5806" max="5806" width="6.28515625" style="63" customWidth="1"/>
    <col min="5807" max="5807" width="8.42578125" style="63" customWidth="1"/>
    <col min="5808" max="5808" width="18.42578125" style="63" bestFit="1" customWidth="1"/>
    <col min="5809" max="5809" width="52.42578125" style="63"/>
    <col min="5810" max="5810" width="19.42578125" style="63" customWidth="1"/>
    <col min="5811" max="5812" width="23.7109375" style="63" customWidth="1"/>
    <col min="5813" max="5813" width="22" style="63" customWidth="1"/>
    <col min="5814" max="5814" width="12.42578125" style="63" customWidth="1"/>
    <col min="5815" max="5815" width="15.7109375" style="63" customWidth="1"/>
    <col min="5816" max="5816" width="13.28515625" style="63" customWidth="1"/>
    <col min="5817" max="5817" width="52.42578125" style="63"/>
    <col min="5818" max="5818" width="15.7109375" style="63" customWidth="1"/>
    <col min="5819" max="5819" width="13.7109375" style="63" customWidth="1"/>
    <col min="5820" max="5823" width="52.42578125" style="63"/>
    <col min="5824" max="5824" width="14.28515625" style="63" customWidth="1"/>
    <col min="5825" max="5825" width="12.42578125" style="63" customWidth="1"/>
    <col min="5826" max="5826" width="19.7109375" style="63" customWidth="1"/>
    <col min="5827" max="5827" width="17.42578125" style="63" customWidth="1"/>
    <col min="5828" max="5828" width="11.7109375" style="63" customWidth="1"/>
    <col min="5829" max="5829" width="10.5703125" style="63" customWidth="1"/>
    <col min="5830" max="5830" width="11.28515625" style="63" customWidth="1"/>
    <col min="5831" max="5833" width="52.42578125" style="63"/>
    <col min="5834" max="5835" width="52.42578125" style="63" customWidth="1"/>
    <col min="5836" max="5836" width="32.7109375" style="63" customWidth="1"/>
    <col min="5837" max="5837" width="22.5703125" style="63" customWidth="1"/>
    <col min="5838" max="6030" width="52.42578125" style="63"/>
    <col min="6031" max="6031" width="25.5703125" style="63" customWidth="1"/>
    <col min="6032" max="6032" width="12.5703125" style="63" customWidth="1"/>
    <col min="6033" max="6034" width="15.28515625" style="63" customWidth="1"/>
    <col min="6035" max="6035" width="28" style="63" bestFit="1" customWidth="1"/>
    <col min="6036" max="6036" width="21.42578125" style="63" bestFit="1" customWidth="1"/>
    <col min="6037" max="6037" width="35.5703125" style="63" bestFit="1" customWidth="1"/>
    <col min="6038" max="6038" width="35.28515625" style="63" customWidth="1"/>
    <col min="6039" max="6039" width="19.7109375" style="63" bestFit="1" customWidth="1"/>
    <col min="6040" max="6040" width="69.5703125" style="63" customWidth="1"/>
    <col min="6041" max="6041" width="14.7109375" style="63" bestFit="1" customWidth="1"/>
    <col min="6042" max="6042" width="23.28515625" style="63" bestFit="1" customWidth="1"/>
    <col min="6043" max="6043" width="24.7109375" style="63" customWidth="1"/>
    <col min="6044" max="6044" width="19.5703125" style="63" bestFit="1" customWidth="1"/>
    <col min="6045" max="6045" width="47.7109375" style="63" bestFit="1" customWidth="1"/>
    <col min="6046" max="6046" width="8.7109375" style="63" bestFit="1" customWidth="1"/>
    <col min="6047" max="6047" width="14" style="63" bestFit="1" customWidth="1"/>
    <col min="6048" max="6048" width="35.5703125" style="63" bestFit="1" customWidth="1"/>
    <col min="6049" max="6049" width="17.42578125" style="63" bestFit="1" customWidth="1"/>
    <col min="6050" max="6050" width="10.42578125" style="63" bestFit="1" customWidth="1"/>
    <col min="6051" max="6051" width="14.28515625" style="63" bestFit="1" customWidth="1"/>
    <col min="6052" max="6052" width="24.28515625" style="63" bestFit="1" customWidth="1"/>
    <col min="6053" max="6053" width="18" style="63" customWidth="1"/>
    <col min="6054" max="6054" width="18.42578125" style="63" bestFit="1" customWidth="1"/>
    <col min="6055" max="6055" width="16.7109375" style="63" bestFit="1" customWidth="1"/>
    <col min="6056" max="6056" width="19.5703125" style="63" customWidth="1"/>
    <col min="6057" max="6057" width="17.7109375" style="63" bestFit="1" customWidth="1"/>
    <col min="6058" max="6058" width="9.28515625" style="63" customWidth="1"/>
    <col min="6059" max="6059" width="20.7109375" style="63" bestFit="1" customWidth="1"/>
    <col min="6060" max="6060" width="26.28515625" style="63" customWidth="1"/>
    <col min="6061" max="6061" width="11.7109375" style="63" bestFit="1" customWidth="1"/>
    <col min="6062" max="6062" width="6.28515625" style="63" customWidth="1"/>
    <col min="6063" max="6063" width="8.42578125" style="63" customWidth="1"/>
    <col min="6064" max="6064" width="18.42578125" style="63" bestFit="1" customWidth="1"/>
    <col min="6065" max="6065" width="52.42578125" style="63"/>
    <col min="6066" max="6066" width="19.42578125" style="63" customWidth="1"/>
    <col min="6067" max="6068" width="23.7109375" style="63" customWidth="1"/>
    <col min="6069" max="6069" width="22" style="63" customWidth="1"/>
    <col min="6070" max="6070" width="12.42578125" style="63" customWidth="1"/>
    <col min="6071" max="6071" width="15.7109375" style="63" customWidth="1"/>
    <col min="6072" max="6072" width="13.28515625" style="63" customWidth="1"/>
    <col min="6073" max="6073" width="52.42578125" style="63"/>
    <col min="6074" max="6074" width="15.7109375" style="63" customWidth="1"/>
    <col min="6075" max="6075" width="13.7109375" style="63" customWidth="1"/>
    <col min="6076" max="6079" width="52.42578125" style="63"/>
    <col min="6080" max="6080" width="14.28515625" style="63" customWidth="1"/>
    <col min="6081" max="6081" width="12.42578125" style="63" customWidth="1"/>
    <col min="6082" max="6082" width="19.7109375" style="63" customWidth="1"/>
    <col min="6083" max="6083" width="17.42578125" style="63" customWidth="1"/>
    <col min="6084" max="6084" width="11.7109375" style="63" customWidth="1"/>
    <col min="6085" max="6085" width="10.5703125" style="63" customWidth="1"/>
    <col min="6086" max="6086" width="11.28515625" style="63" customWidth="1"/>
    <col min="6087" max="6089" width="52.42578125" style="63"/>
    <col min="6090" max="6091" width="52.42578125" style="63" customWidth="1"/>
    <col min="6092" max="6092" width="32.7109375" style="63" customWidth="1"/>
    <col min="6093" max="6093" width="22.5703125" style="63" customWidth="1"/>
    <col min="6094" max="6286" width="52.42578125" style="63"/>
    <col min="6287" max="6287" width="25.5703125" style="63" customWidth="1"/>
    <col min="6288" max="6288" width="12.5703125" style="63" customWidth="1"/>
    <col min="6289" max="6290" width="15.28515625" style="63" customWidth="1"/>
    <col min="6291" max="6291" width="28" style="63" bestFit="1" customWidth="1"/>
    <col min="6292" max="6292" width="21.42578125" style="63" bestFit="1" customWidth="1"/>
    <col min="6293" max="6293" width="35.5703125" style="63" bestFit="1" customWidth="1"/>
    <col min="6294" max="6294" width="35.28515625" style="63" customWidth="1"/>
    <col min="6295" max="6295" width="19.7109375" style="63" bestFit="1" customWidth="1"/>
    <col min="6296" max="6296" width="69.5703125" style="63" customWidth="1"/>
    <col min="6297" max="6297" width="14.7109375" style="63" bestFit="1" customWidth="1"/>
    <col min="6298" max="6298" width="23.28515625" style="63" bestFit="1" customWidth="1"/>
    <col min="6299" max="6299" width="24.7109375" style="63" customWidth="1"/>
    <col min="6300" max="6300" width="19.5703125" style="63" bestFit="1" customWidth="1"/>
    <col min="6301" max="6301" width="47.7109375" style="63" bestFit="1" customWidth="1"/>
    <col min="6302" max="6302" width="8.7109375" style="63" bestFit="1" customWidth="1"/>
    <col min="6303" max="6303" width="14" style="63" bestFit="1" customWidth="1"/>
    <col min="6304" max="6304" width="35.5703125" style="63" bestFit="1" customWidth="1"/>
    <col min="6305" max="6305" width="17.42578125" style="63" bestFit="1" customWidth="1"/>
    <col min="6306" max="6306" width="10.42578125" style="63" bestFit="1" customWidth="1"/>
    <col min="6307" max="6307" width="14.28515625" style="63" bestFit="1" customWidth="1"/>
    <col min="6308" max="6308" width="24.28515625" style="63" bestFit="1" customWidth="1"/>
    <col min="6309" max="6309" width="18" style="63" customWidth="1"/>
    <col min="6310" max="6310" width="18.42578125" style="63" bestFit="1" customWidth="1"/>
    <col min="6311" max="6311" width="16.7109375" style="63" bestFit="1" customWidth="1"/>
    <col min="6312" max="6312" width="19.5703125" style="63" customWidth="1"/>
    <col min="6313" max="6313" width="17.7109375" style="63" bestFit="1" customWidth="1"/>
    <col min="6314" max="6314" width="9.28515625" style="63" customWidth="1"/>
    <col min="6315" max="6315" width="20.7109375" style="63" bestFit="1" customWidth="1"/>
    <col min="6316" max="6316" width="26.28515625" style="63" customWidth="1"/>
    <col min="6317" max="6317" width="11.7109375" style="63" bestFit="1" customWidth="1"/>
    <col min="6318" max="6318" width="6.28515625" style="63" customWidth="1"/>
    <col min="6319" max="6319" width="8.42578125" style="63" customWidth="1"/>
    <col min="6320" max="6320" width="18.42578125" style="63" bestFit="1" customWidth="1"/>
    <col min="6321" max="6321" width="52.42578125" style="63"/>
    <col min="6322" max="6322" width="19.42578125" style="63" customWidth="1"/>
    <col min="6323" max="6324" width="23.7109375" style="63" customWidth="1"/>
    <col min="6325" max="6325" width="22" style="63" customWidth="1"/>
    <col min="6326" max="6326" width="12.42578125" style="63" customWidth="1"/>
    <col min="6327" max="6327" width="15.7109375" style="63" customWidth="1"/>
    <col min="6328" max="6328" width="13.28515625" style="63" customWidth="1"/>
    <col min="6329" max="6329" width="52.42578125" style="63"/>
    <col min="6330" max="6330" width="15.7109375" style="63" customWidth="1"/>
    <col min="6331" max="6331" width="13.7109375" style="63" customWidth="1"/>
    <col min="6332" max="6335" width="52.42578125" style="63"/>
    <col min="6336" max="6336" width="14.28515625" style="63" customWidth="1"/>
    <col min="6337" max="6337" width="12.42578125" style="63" customWidth="1"/>
    <col min="6338" max="6338" width="19.7109375" style="63" customWidth="1"/>
    <col min="6339" max="6339" width="17.42578125" style="63" customWidth="1"/>
    <col min="6340" max="6340" width="11.7109375" style="63" customWidth="1"/>
    <col min="6341" max="6341" width="10.5703125" style="63" customWidth="1"/>
    <col min="6342" max="6342" width="11.28515625" style="63" customWidth="1"/>
    <col min="6343" max="6345" width="52.42578125" style="63"/>
    <col min="6346" max="6347" width="52.42578125" style="63" customWidth="1"/>
    <col min="6348" max="6348" width="32.7109375" style="63" customWidth="1"/>
    <col min="6349" max="6349" width="22.5703125" style="63" customWidth="1"/>
    <col min="6350" max="6542" width="52.42578125" style="63"/>
    <col min="6543" max="6543" width="25.5703125" style="63" customWidth="1"/>
    <col min="6544" max="6544" width="12.5703125" style="63" customWidth="1"/>
    <col min="6545" max="6546" width="15.28515625" style="63" customWidth="1"/>
    <col min="6547" max="6547" width="28" style="63" bestFit="1" customWidth="1"/>
    <col min="6548" max="6548" width="21.42578125" style="63" bestFit="1" customWidth="1"/>
    <col min="6549" max="6549" width="35.5703125" style="63" bestFit="1" customWidth="1"/>
    <col min="6550" max="6550" width="35.28515625" style="63" customWidth="1"/>
    <col min="6551" max="6551" width="19.7109375" style="63" bestFit="1" customWidth="1"/>
    <col min="6552" max="6552" width="69.5703125" style="63" customWidth="1"/>
    <col min="6553" max="6553" width="14.7109375" style="63" bestFit="1" customWidth="1"/>
    <col min="6554" max="6554" width="23.28515625" style="63" bestFit="1" customWidth="1"/>
    <col min="6555" max="6555" width="24.7109375" style="63" customWidth="1"/>
    <col min="6556" max="6556" width="19.5703125" style="63" bestFit="1" customWidth="1"/>
    <col min="6557" max="6557" width="47.7109375" style="63" bestFit="1" customWidth="1"/>
    <col min="6558" max="6558" width="8.7109375" style="63" bestFit="1" customWidth="1"/>
    <col min="6559" max="6559" width="14" style="63" bestFit="1" customWidth="1"/>
    <col min="6560" max="6560" width="35.5703125" style="63" bestFit="1" customWidth="1"/>
    <col min="6561" max="6561" width="17.42578125" style="63" bestFit="1" customWidth="1"/>
    <col min="6562" max="6562" width="10.42578125" style="63" bestFit="1" customWidth="1"/>
    <col min="6563" max="6563" width="14.28515625" style="63" bestFit="1" customWidth="1"/>
    <col min="6564" max="6564" width="24.28515625" style="63" bestFit="1" customWidth="1"/>
    <col min="6565" max="6565" width="18" style="63" customWidth="1"/>
    <col min="6566" max="6566" width="18.42578125" style="63" bestFit="1" customWidth="1"/>
    <col min="6567" max="6567" width="16.7109375" style="63" bestFit="1" customWidth="1"/>
    <col min="6568" max="6568" width="19.5703125" style="63" customWidth="1"/>
    <col min="6569" max="6569" width="17.7109375" style="63" bestFit="1" customWidth="1"/>
    <col min="6570" max="6570" width="9.28515625" style="63" customWidth="1"/>
    <col min="6571" max="6571" width="20.7109375" style="63" bestFit="1" customWidth="1"/>
    <col min="6572" max="6572" width="26.28515625" style="63" customWidth="1"/>
    <col min="6573" max="6573" width="11.7109375" style="63" bestFit="1" customWidth="1"/>
    <col min="6574" max="6574" width="6.28515625" style="63" customWidth="1"/>
    <col min="6575" max="6575" width="8.42578125" style="63" customWidth="1"/>
    <col min="6576" max="6576" width="18.42578125" style="63" bestFit="1" customWidth="1"/>
    <col min="6577" max="6577" width="52.42578125" style="63"/>
    <col min="6578" max="6578" width="19.42578125" style="63" customWidth="1"/>
    <col min="6579" max="6580" width="23.7109375" style="63" customWidth="1"/>
    <col min="6581" max="6581" width="22" style="63" customWidth="1"/>
    <col min="6582" max="6582" width="12.42578125" style="63" customWidth="1"/>
    <col min="6583" max="6583" width="15.7109375" style="63" customWidth="1"/>
    <col min="6584" max="6584" width="13.28515625" style="63" customWidth="1"/>
    <col min="6585" max="6585" width="52.42578125" style="63"/>
    <col min="6586" max="6586" width="15.7109375" style="63" customWidth="1"/>
    <col min="6587" max="6587" width="13.7109375" style="63" customWidth="1"/>
    <col min="6588" max="6591" width="52.42578125" style="63"/>
    <col min="6592" max="6592" width="14.28515625" style="63" customWidth="1"/>
    <col min="6593" max="6593" width="12.42578125" style="63" customWidth="1"/>
    <col min="6594" max="6594" width="19.7109375" style="63" customWidth="1"/>
    <col min="6595" max="6595" width="17.42578125" style="63" customWidth="1"/>
    <col min="6596" max="6596" width="11.7109375" style="63" customWidth="1"/>
    <col min="6597" max="6597" width="10.5703125" style="63" customWidth="1"/>
    <col min="6598" max="6598" width="11.28515625" style="63" customWidth="1"/>
    <col min="6599" max="6601" width="52.42578125" style="63"/>
    <col min="6602" max="6603" width="52.42578125" style="63" customWidth="1"/>
    <col min="6604" max="6604" width="32.7109375" style="63" customWidth="1"/>
    <col min="6605" max="6605" width="22.5703125" style="63" customWidth="1"/>
    <col min="6606" max="6798" width="52.42578125" style="63"/>
    <col min="6799" max="6799" width="25.5703125" style="63" customWidth="1"/>
    <col min="6800" max="6800" width="12.5703125" style="63" customWidth="1"/>
    <col min="6801" max="6802" width="15.28515625" style="63" customWidth="1"/>
    <col min="6803" max="6803" width="28" style="63" bestFit="1" customWidth="1"/>
    <col min="6804" max="6804" width="21.42578125" style="63" bestFit="1" customWidth="1"/>
    <col min="6805" max="6805" width="35.5703125" style="63" bestFit="1" customWidth="1"/>
    <col min="6806" max="6806" width="35.28515625" style="63" customWidth="1"/>
    <col min="6807" max="6807" width="19.7109375" style="63" bestFit="1" customWidth="1"/>
    <col min="6808" max="6808" width="69.5703125" style="63" customWidth="1"/>
    <col min="6809" max="6809" width="14.7109375" style="63" bestFit="1" customWidth="1"/>
    <col min="6810" max="6810" width="23.28515625" style="63" bestFit="1" customWidth="1"/>
    <col min="6811" max="6811" width="24.7109375" style="63" customWidth="1"/>
    <col min="6812" max="6812" width="19.5703125" style="63" bestFit="1" customWidth="1"/>
    <col min="6813" max="6813" width="47.7109375" style="63" bestFit="1" customWidth="1"/>
    <col min="6814" max="6814" width="8.7109375" style="63" bestFit="1" customWidth="1"/>
    <col min="6815" max="6815" width="14" style="63" bestFit="1" customWidth="1"/>
    <col min="6816" max="6816" width="35.5703125" style="63" bestFit="1" customWidth="1"/>
    <col min="6817" max="6817" width="17.42578125" style="63" bestFit="1" customWidth="1"/>
    <col min="6818" max="6818" width="10.42578125" style="63" bestFit="1" customWidth="1"/>
    <col min="6819" max="6819" width="14.28515625" style="63" bestFit="1" customWidth="1"/>
    <col min="6820" max="6820" width="24.28515625" style="63" bestFit="1" customWidth="1"/>
    <col min="6821" max="6821" width="18" style="63" customWidth="1"/>
    <col min="6822" max="6822" width="18.42578125" style="63" bestFit="1" customWidth="1"/>
    <col min="6823" max="6823" width="16.7109375" style="63" bestFit="1" customWidth="1"/>
    <col min="6824" max="6824" width="19.5703125" style="63" customWidth="1"/>
    <col min="6825" max="6825" width="17.7109375" style="63" bestFit="1" customWidth="1"/>
    <col min="6826" max="6826" width="9.28515625" style="63" customWidth="1"/>
    <col min="6827" max="6827" width="20.7109375" style="63" bestFit="1" customWidth="1"/>
    <col min="6828" max="6828" width="26.28515625" style="63" customWidth="1"/>
    <col min="6829" max="6829" width="11.7109375" style="63" bestFit="1" customWidth="1"/>
    <col min="6830" max="6830" width="6.28515625" style="63" customWidth="1"/>
    <col min="6831" max="6831" width="8.42578125" style="63" customWidth="1"/>
    <col min="6832" max="6832" width="18.42578125" style="63" bestFit="1" customWidth="1"/>
    <col min="6833" max="6833" width="52.42578125" style="63"/>
    <col min="6834" max="6834" width="19.42578125" style="63" customWidth="1"/>
    <col min="6835" max="6836" width="23.7109375" style="63" customWidth="1"/>
    <col min="6837" max="6837" width="22" style="63" customWidth="1"/>
    <col min="6838" max="6838" width="12.42578125" style="63" customWidth="1"/>
    <col min="6839" max="6839" width="15.7109375" style="63" customWidth="1"/>
    <col min="6840" max="6840" width="13.28515625" style="63" customWidth="1"/>
    <col min="6841" max="6841" width="52.42578125" style="63"/>
    <col min="6842" max="6842" width="15.7109375" style="63" customWidth="1"/>
    <col min="6843" max="6843" width="13.7109375" style="63" customWidth="1"/>
    <col min="6844" max="6847" width="52.42578125" style="63"/>
    <col min="6848" max="6848" width="14.28515625" style="63" customWidth="1"/>
    <col min="6849" max="6849" width="12.42578125" style="63" customWidth="1"/>
    <col min="6850" max="6850" width="19.7109375" style="63" customWidth="1"/>
    <col min="6851" max="6851" width="17.42578125" style="63" customWidth="1"/>
    <col min="6852" max="6852" width="11.7109375" style="63" customWidth="1"/>
    <col min="6853" max="6853" width="10.5703125" style="63" customWidth="1"/>
    <col min="6854" max="6854" width="11.28515625" style="63" customWidth="1"/>
    <col min="6855" max="6857" width="52.42578125" style="63"/>
    <col min="6858" max="6859" width="52.42578125" style="63" customWidth="1"/>
    <col min="6860" max="6860" width="32.7109375" style="63" customWidth="1"/>
    <col min="6861" max="6861" width="22.5703125" style="63" customWidth="1"/>
    <col min="6862" max="7054" width="52.42578125" style="63"/>
    <col min="7055" max="7055" width="25.5703125" style="63" customWidth="1"/>
    <col min="7056" max="7056" width="12.5703125" style="63" customWidth="1"/>
    <col min="7057" max="7058" width="15.28515625" style="63" customWidth="1"/>
    <col min="7059" max="7059" width="28" style="63" bestFit="1" customWidth="1"/>
    <col min="7060" max="7060" width="21.42578125" style="63" bestFit="1" customWidth="1"/>
    <col min="7061" max="7061" width="35.5703125" style="63" bestFit="1" customWidth="1"/>
    <col min="7062" max="7062" width="35.28515625" style="63" customWidth="1"/>
    <col min="7063" max="7063" width="19.7109375" style="63" bestFit="1" customWidth="1"/>
    <col min="7064" max="7064" width="69.5703125" style="63" customWidth="1"/>
    <col min="7065" max="7065" width="14.7109375" style="63" bestFit="1" customWidth="1"/>
    <col min="7066" max="7066" width="23.28515625" style="63" bestFit="1" customWidth="1"/>
    <col min="7067" max="7067" width="24.7109375" style="63" customWidth="1"/>
    <col min="7068" max="7068" width="19.5703125" style="63" bestFit="1" customWidth="1"/>
    <col min="7069" max="7069" width="47.7109375" style="63" bestFit="1" customWidth="1"/>
    <col min="7070" max="7070" width="8.7109375" style="63" bestFit="1" customWidth="1"/>
    <col min="7071" max="7071" width="14" style="63" bestFit="1" customWidth="1"/>
    <col min="7072" max="7072" width="35.5703125" style="63" bestFit="1" customWidth="1"/>
    <col min="7073" max="7073" width="17.42578125" style="63" bestFit="1" customWidth="1"/>
    <col min="7074" max="7074" width="10.42578125" style="63" bestFit="1" customWidth="1"/>
    <col min="7075" max="7075" width="14.28515625" style="63" bestFit="1" customWidth="1"/>
    <col min="7076" max="7076" width="24.28515625" style="63" bestFit="1" customWidth="1"/>
    <col min="7077" max="7077" width="18" style="63" customWidth="1"/>
    <col min="7078" max="7078" width="18.42578125" style="63" bestFit="1" customWidth="1"/>
    <col min="7079" max="7079" width="16.7109375" style="63" bestFit="1" customWidth="1"/>
    <col min="7080" max="7080" width="19.5703125" style="63" customWidth="1"/>
    <col min="7081" max="7081" width="17.7109375" style="63" bestFit="1" customWidth="1"/>
    <col min="7082" max="7082" width="9.28515625" style="63" customWidth="1"/>
    <col min="7083" max="7083" width="20.7109375" style="63" bestFit="1" customWidth="1"/>
    <col min="7084" max="7084" width="26.28515625" style="63" customWidth="1"/>
    <col min="7085" max="7085" width="11.7109375" style="63" bestFit="1" customWidth="1"/>
    <col min="7086" max="7086" width="6.28515625" style="63" customWidth="1"/>
    <col min="7087" max="7087" width="8.42578125" style="63" customWidth="1"/>
    <col min="7088" max="7088" width="18.42578125" style="63" bestFit="1" customWidth="1"/>
    <col min="7089" max="7089" width="52.42578125" style="63"/>
    <col min="7090" max="7090" width="19.42578125" style="63" customWidth="1"/>
    <col min="7091" max="7092" width="23.7109375" style="63" customWidth="1"/>
    <col min="7093" max="7093" width="22" style="63" customWidth="1"/>
    <col min="7094" max="7094" width="12.42578125" style="63" customWidth="1"/>
    <col min="7095" max="7095" width="15.7109375" style="63" customWidth="1"/>
    <col min="7096" max="7096" width="13.28515625" style="63" customWidth="1"/>
    <col min="7097" max="7097" width="52.42578125" style="63"/>
    <col min="7098" max="7098" width="15.7109375" style="63" customWidth="1"/>
    <col min="7099" max="7099" width="13.7109375" style="63" customWidth="1"/>
    <col min="7100" max="7103" width="52.42578125" style="63"/>
    <col min="7104" max="7104" width="14.28515625" style="63" customWidth="1"/>
    <col min="7105" max="7105" width="12.42578125" style="63" customWidth="1"/>
    <col min="7106" max="7106" width="19.7109375" style="63" customWidth="1"/>
    <col min="7107" max="7107" width="17.42578125" style="63" customWidth="1"/>
    <col min="7108" max="7108" width="11.7109375" style="63" customWidth="1"/>
    <col min="7109" max="7109" width="10.5703125" style="63" customWidth="1"/>
    <col min="7110" max="7110" width="11.28515625" style="63" customWidth="1"/>
    <col min="7111" max="7113" width="52.42578125" style="63"/>
    <col min="7114" max="7115" width="52.42578125" style="63" customWidth="1"/>
    <col min="7116" max="7116" width="32.7109375" style="63" customWidth="1"/>
    <col min="7117" max="7117" width="22.5703125" style="63" customWidth="1"/>
    <col min="7118" max="7310" width="52.42578125" style="63"/>
    <col min="7311" max="7311" width="25.5703125" style="63" customWidth="1"/>
    <col min="7312" max="7312" width="12.5703125" style="63" customWidth="1"/>
    <col min="7313" max="7314" width="15.28515625" style="63" customWidth="1"/>
    <col min="7315" max="7315" width="28" style="63" bestFit="1" customWidth="1"/>
    <col min="7316" max="7316" width="21.42578125" style="63" bestFit="1" customWidth="1"/>
    <col min="7317" max="7317" width="35.5703125" style="63" bestFit="1" customWidth="1"/>
    <col min="7318" max="7318" width="35.28515625" style="63" customWidth="1"/>
    <col min="7319" max="7319" width="19.7109375" style="63" bestFit="1" customWidth="1"/>
    <col min="7320" max="7320" width="69.5703125" style="63" customWidth="1"/>
    <col min="7321" max="7321" width="14.7109375" style="63" bestFit="1" customWidth="1"/>
    <col min="7322" max="7322" width="23.28515625" style="63" bestFit="1" customWidth="1"/>
    <col min="7323" max="7323" width="24.7109375" style="63" customWidth="1"/>
    <col min="7324" max="7324" width="19.5703125" style="63" bestFit="1" customWidth="1"/>
    <col min="7325" max="7325" width="47.7109375" style="63" bestFit="1" customWidth="1"/>
    <col min="7326" max="7326" width="8.7109375" style="63" bestFit="1" customWidth="1"/>
    <col min="7327" max="7327" width="14" style="63" bestFit="1" customWidth="1"/>
    <col min="7328" max="7328" width="35.5703125" style="63" bestFit="1" customWidth="1"/>
    <col min="7329" max="7329" width="17.42578125" style="63" bestFit="1" customWidth="1"/>
    <col min="7330" max="7330" width="10.42578125" style="63" bestFit="1" customWidth="1"/>
    <col min="7331" max="7331" width="14.28515625" style="63" bestFit="1" customWidth="1"/>
    <col min="7332" max="7332" width="24.28515625" style="63" bestFit="1" customWidth="1"/>
    <col min="7333" max="7333" width="18" style="63" customWidth="1"/>
    <col min="7334" max="7334" width="18.42578125" style="63" bestFit="1" customWidth="1"/>
    <col min="7335" max="7335" width="16.7109375" style="63" bestFit="1" customWidth="1"/>
    <col min="7336" max="7336" width="19.5703125" style="63" customWidth="1"/>
    <col min="7337" max="7337" width="17.7109375" style="63" bestFit="1" customWidth="1"/>
    <col min="7338" max="7338" width="9.28515625" style="63" customWidth="1"/>
    <col min="7339" max="7339" width="20.7109375" style="63" bestFit="1" customWidth="1"/>
    <col min="7340" max="7340" width="26.28515625" style="63" customWidth="1"/>
    <col min="7341" max="7341" width="11.7109375" style="63" bestFit="1" customWidth="1"/>
    <col min="7342" max="7342" width="6.28515625" style="63" customWidth="1"/>
    <col min="7343" max="7343" width="8.42578125" style="63" customWidth="1"/>
    <col min="7344" max="7344" width="18.42578125" style="63" bestFit="1" customWidth="1"/>
    <col min="7345" max="7345" width="52.42578125" style="63"/>
    <col min="7346" max="7346" width="19.42578125" style="63" customWidth="1"/>
    <col min="7347" max="7348" width="23.7109375" style="63" customWidth="1"/>
    <col min="7349" max="7349" width="22" style="63" customWidth="1"/>
    <col min="7350" max="7350" width="12.42578125" style="63" customWidth="1"/>
    <col min="7351" max="7351" width="15.7109375" style="63" customWidth="1"/>
    <col min="7352" max="7352" width="13.28515625" style="63" customWidth="1"/>
    <col min="7353" max="7353" width="52.42578125" style="63"/>
    <col min="7354" max="7354" width="15.7109375" style="63" customWidth="1"/>
    <col min="7355" max="7355" width="13.7109375" style="63" customWidth="1"/>
    <col min="7356" max="7359" width="52.42578125" style="63"/>
    <col min="7360" max="7360" width="14.28515625" style="63" customWidth="1"/>
    <col min="7361" max="7361" width="12.42578125" style="63" customWidth="1"/>
    <col min="7362" max="7362" width="19.7109375" style="63" customWidth="1"/>
    <col min="7363" max="7363" width="17.42578125" style="63" customWidth="1"/>
    <col min="7364" max="7364" width="11.7109375" style="63" customWidth="1"/>
    <col min="7365" max="7365" width="10.5703125" style="63" customWidth="1"/>
    <col min="7366" max="7366" width="11.28515625" style="63" customWidth="1"/>
    <col min="7367" max="7369" width="52.42578125" style="63"/>
    <col min="7370" max="7371" width="52.42578125" style="63" customWidth="1"/>
    <col min="7372" max="7372" width="32.7109375" style="63" customWidth="1"/>
    <col min="7373" max="7373" width="22.5703125" style="63" customWidth="1"/>
    <col min="7374" max="7566" width="52.42578125" style="63"/>
    <col min="7567" max="7567" width="25.5703125" style="63" customWidth="1"/>
    <col min="7568" max="7568" width="12.5703125" style="63" customWidth="1"/>
    <col min="7569" max="7570" width="15.28515625" style="63" customWidth="1"/>
    <col min="7571" max="7571" width="28" style="63" bestFit="1" customWidth="1"/>
    <col min="7572" max="7572" width="21.42578125" style="63" bestFit="1" customWidth="1"/>
    <col min="7573" max="7573" width="35.5703125" style="63" bestFit="1" customWidth="1"/>
    <col min="7574" max="7574" width="35.28515625" style="63" customWidth="1"/>
    <col min="7575" max="7575" width="19.7109375" style="63" bestFit="1" customWidth="1"/>
    <col min="7576" max="7576" width="69.5703125" style="63" customWidth="1"/>
    <col min="7577" max="7577" width="14.7109375" style="63" bestFit="1" customWidth="1"/>
    <col min="7578" max="7578" width="23.28515625" style="63" bestFit="1" customWidth="1"/>
    <col min="7579" max="7579" width="24.7109375" style="63" customWidth="1"/>
    <col min="7580" max="7580" width="19.5703125" style="63" bestFit="1" customWidth="1"/>
    <col min="7581" max="7581" width="47.7109375" style="63" bestFit="1" customWidth="1"/>
    <col min="7582" max="7582" width="8.7109375" style="63" bestFit="1" customWidth="1"/>
    <col min="7583" max="7583" width="14" style="63" bestFit="1" customWidth="1"/>
    <col min="7584" max="7584" width="35.5703125" style="63" bestFit="1" customWidth="1"/>
    <col min="7585" max="7585" width="17.42578125" style="63" bestFit="1" customWidth="1"/>
    <col min="7586" max="7586" width="10.42578125" style="63" bestFit="1" customWidth="1"/>
    <col min="7587" max="7587" width="14.28515625" style="63" bestFit="1" customWidth="1"/>
    <col min="7588" max="7588" width="24.28515625" style="63" bestFit="1" customWidth="1"/>
    <col min="7589" max="7589" width="18" style="63" customWidth="1"/>
    <col min="7590" max="7590" width="18.42578125" style="63" bestFit="1" customWidth="1"/>
    <col min="7591" max="7591" width="16.7109375" style="63" bestFit="1" customWidth="1"/>
    <col min="7592" max="7592" width="19.5703125" style="63" customWidth="1"/>
    <col min="7593" max="7593" width="17.7109375" style="63" bestFit="1" customWidth="1"/>
    <col min="7594" max="7594" width="9.28515625" style="63" customWidth="1"/>
    <col min="7595" max="7595" width="20.7109375" style="63" bestFit="1" customWidth="1"/>
    <col min="7596" max="7596" width="26.28515625" style="63" customWidth="1"/>
    <col min="7597" max="7597" width="11.7109375" style="63" bestFit="1" customWidth="1"/>
    <col min="7598" max="7598" width="6.28515625" style="63" customWidth="1"/>
    <col min="7599" max="7599" width="8.42578125" style="63" customWidth="1"/>
    <col min="7600" max="7600" width="18.42578125" style="63" bestFit="1" customWidth="1"/>
    <col min="7601" max="7601" width="52.42578125" style="63"/>
    <col min="7602" max="7602" width="19.42578125" style="63" customWidth="1"/>
    <col min="7603" max="7604" width="23.7109375" style="63" customWidth="1"/>
    <col min="7605" max="7605" width="22" style="63" customWidth="1"/>
    <col min="7606" max="7606" width="12.42578125" style="63" customWidth="1"/>
    <col min="7607" max="7607" width="15.7109375" style="63" customWidth="1"/>
    <col min="7608" max="7608" width="13.28515625" style="63" customWidth="1"/>
    <col min="7609" max="7609" width="52.42578125" style="63"/>
    <col min="7610" max="7610" width="15.7109375" style="63" customWidth="1"/>
    <col min="7611" max="7611" width="13.7109375" style="63" customWidth="1"/>
    <col min="7612" max="7615" width="52.42578125" style="63"/>
    <col min="7616" max="7616" width="14.28515625" style="63" customWidth="1"/>
    <col min="7617" max="7617" width="12.42578125" style="63" customWidth="1"/>
    <col min="7618" max="7618" width="19.7109375" style="63" customWidth="1"/>
    <col min="7619" max="7619" width="17.42578125" style="63" customWidth="1"/>
    <col min="7620" max="7620" width="11.7109375" style="63" customWidth="1"/>
    <col min="7621" max="7621" width="10.5703125" style="63" customWidth="1"/>
    <col min="7622" max="7622" width="11.28515625" style="63" customWidth="1"/>
    <col min="7623" max="7625" width="52.42578125" style="63"/>
    <col min="7626" max="7627" width="52.42578125" style="63" customWidth="1"/>
    <col min="7628" max="7628" width="32.7109375" style="63" customWidth="1"/>
    <col min="7629" max="7629" width="22.5703125" style="63" customWidth="1"/>
    <col min="7630" max="7822" width="52.42578125" style="63"/>
    <col min="7823" max="7823" width="25.5703125" style="63" customWidth="1"/>
    <col min="7824" max="7824" width="12.5703125" style="63" customWidth="1"/>
    <col min="7825" max="7826" width="15.28515625" style="63" customWidth="1"/>
    <col min="7827" max="7827" width="28" style="63" bestFit="1" customWidth="1"/>
    <col min="7828" max="7828" width="21.42578125" style="63" bestFit="1" customWidth="1"/>
    <col min="7829" max="7829" width="35.5703125" style="63" bestFit="1" customWidth="1"/>
    <col min="7830" max="7830" width="35.28515625" style="63" customWidth="1"/>
    <col min="7831" max="7831" width="19.7109375" style="63" bestFit="1" customWidth="1"/>
    <col min="7832" max="7832" width="69.5703125" style="63" customWidth="1"/>
    <col min="7833" max="7833" width="14.7109375" style="63" bestFit="1" customWidth="1"/>
    <col min="7834" max="7834" width="23.28515625" style="63" bestFit="1" customWidth="1"/>
    <col min="7835" max="7835" width="24.7109375" style="63" customWidth="1"/>
    <col min="7836" max="7836" width="19.5703125" style="63" bestFit="1" customWidth="1"/>
    <col min="7837" max="7837" width="47.7109375" style="63" bestFit="1" customWidth="1"/>
    <col min="7838" max="7838" width="8.7109375" style="63" bestFit="1" customWidth="1"/>
    <col min="7839" max="7839" width="14" style="63" bestFit="1" customWidth="1"/>
    <col min="7840" max="7840" width="35.5703125" style="63" bestFit="1" customWidth="1"/>
    <col min="7841" max="7841" width="17.42578125" style="63" bestFit="1" customWidth="1"/>
    <col min="7842" max="7842" width="10.42578125" style="63" bestFit="1" customWidth="1"/>
    <col min="7843" max="7843" width="14.28515625" style="63" bestFit="1" customWidth="1"/>
    <col min="7844" max="7844" width="24.28515625" style="63" bestFit="1" customWidth="1"/>
    <col min="7845" max="7845" width="18" style="63" customWidth="1"/>
    <col min="7846" max="7846" width="18.42578125" style="63" bestFit="1" customWidth="1"/>
    <col min="7847" max="7847" width="16.7109375" style="63" bestFit="1" customWidth="1"/>
    <col min="7848" max="7848" width="19.5703125" style="63" customWidth="1"/>
    <col min="7849" max="7849" width="17.7109375" style="63" bestFit="1" customWidth="1"/>
    <col min="7850" max="7850" width="9.28515625" style="63" customWidth="1"/>
    <col min="7851" max="7851" width="20.7109375" style="63" bestFit="1" customWidth="1"/>
    <col min="7852" max="7852" width="26.28515625" style="63" customWidth="1"/>
    <col min="7853" max="7853" width="11.7109375" style="63" bestFit="1" customWidth="1"/>
    <col min="7854" max="7854" width="6.28515625" style="63" customWidth="1"/>
    <col min="7855" max="7855" width="8.42578125" style="63" customWidth="1"/>
    <col min="7856" max="7856" width="18.42578125" style="63" bestFit="1" customWidth="1"/>
    <col min="7857" max="7857" width="52.42578125" style="63"/>
    <col min="7858" max="7858" width="19.42578125" style="63" customWidth="1"/>
    <col min="7859" max="7860" width="23.7109375" style="63" customWidth="1"/>
    <col min="7861" max="7861" width="22" style="63" customWidth="1"/>
    <col min="7862" max="7862" width="12.42578125" style="63" customWidth="1"/>
    <col min="7863" max="7863" width="15.7109375" style="63" customWidth="1"/>
    <col min="7864" max="7864" width="13.28515625" style="63" customWidth="1"/>
    <col min="7865" max="7865" width="52.42578125" style="63"/>
    <col min="7866" max="7866" width="15.7109375" style="63" customWidth="1"/>
    <col min="7867" max="7867" width="13.7109375" style="63" customWidth="1"/>
    <col min="7868" max="7871" width="52.42578125" style="63"/>
    <col min="7872" max="7872" width="14.28515625" style="63" customWidth="1"/>
    <col min="7873" max="7873" width="12.42578125" style="63" customWidth="1"/>
    <col min="7874" max="7874" width="19.7109375" style="63" customWidth="1"/>
    <col min="7875" max="7875" width="17.42578125" style="63" customWidth="1"/>
    <col min="7876" max="7876" width="11.7109375" style="63" customWidth="1"/>
    <col min="7877" max="7877" width="10.5703125" style="63" customWidth="1"/>
    <col min="7878" max="7878" width="11.28515625" style="63" customWidth="1"/>
    <col min="7879" max="7881" width="52.42578125" style="63"/>
    <col min="7882" max="7883" width="52.42578125" style="63" customWidth="1"/>
    <col min="7884" max="7884" width="32.7109375" style="63" customWidth="1"/>
    <col min="7885" max="7885" width="22.5703125" style="63" customWidth="1"/>
    <col min="7886" max="8078" width="52.42578125" style="63"/>
    <col min="8079" max="8079" width="25.5703125" style="63" customWidth="1"/>
    <col min="8080" max="8080" width="12.5703125" style="63" customWidth="1"/>
    <col min="8081" max="8082" width="15.28515625" style="63" customWidth="1"/>
    <col min="8083" max="8083" width="28" style="63" bestFit="1" customWidth="1"/>
    <col min="8084" max="8084" width="21.42578125" style="63" bestFit="1" customWidth="1"/>
    <col min="8085" max="8085" width="35.5703125" style="63" bestFit="1" customWidth="1"/>
    <col min="8086" max="8086" width="35.28515625" style="63" customWidth="1"/>
    <col min="8087" max="8087" width="19.7109375" style="63" bestFit="1" customWidth="1"/>
    <col min="8088" max="8088" width="69.5703125" style="63" customWidth="1"/>
    <col min="8089" max="8089" width="14.7109375" style="63" bestFit="1" customWidth="1"/>
    <col min="8090" max="8090" width="23.28515625" style="63" bestFit="1" customWidth="1"/>
    <col min="8091" max="8091" width="24.7109375" style="63" customWidth="1"/>
    <col min="8092" max="8092" width="19.5703125" style="63" bestFit="1" customWidth="1"/>
    <col min="8093" max="8093" width="47.7109375" style="63" bestFit="1" customWidth="1"/>
    <col min="8094" max="8094" width="8.7109375" style="63" bestFit="1" customWidth="1"/>
    <col min="8095" max="8095" width="14" style="63" bestFit="1" customWidth="1"/>
    <col min="8096" max="8096" width="35.5703125" style="63" bestFit="1" customWidth="1"/>
    <col min="8097" max="8097" width="17.42578125" style="63" bestFit="1" customWidth="1"/>
    <col min="8098" max="8098" width="10.42578125" style="63" bestFit="1" customWidth="1"/>
    <col min="8099" max="8099" width="14.28515625" style="63" bestFit="1" customWidth="1"/>
    <col min="8100" max="8100" width="24.28515625" style="63" bestFit="1" customWidth="1"/>
    <col min="8101" max="8101" width="18" style="63" customWidth="1"/>
    <col min="8102" max="8102" width="18.42578125" style="63" bestFit="1" customWidth="1"/>
    <col min="8103" max="8103" width="16.7109375" style="63" bestFit="1" customWidth="1"/>
    <col min="8104" max="8104" width="19.5703125" style="63" customWidth="1"/>
    <col min="8105" max="8105" width="17.7109375" style="63" bestFit="1" customWidth="1"/>
    <col min="8106" max="8106" width="9.28515625" style="63" customWidth="1"/>
    <col min="8107" max="8107" width="20.7109375" style="63" bestFit="1" customWidth="1"/>
    <col min="8108" max="8108" width="26.28515625" style="63" customWidth="1"/>
    <col min="8109" max="8109" width="11.7109375" style="63" bestFit="1" customWidth="1"/>
    <col min="8110" max="8110" width="6.28515625" style="63" customWidth="1"/>
    <col min="8111" max="8111" width="8.42578125" style="63" customWidth="1"/>
    <col min="8112" max="8112" width="18.42578125" style="63" bestFit="1" customWidth="1"/>
    <col min="8113" max="8113" width="52.42578125" style="63"/>
    <col min="8114" max="8114" width="19.42578125" style="63" customWidth="1"/>
    <col min="8115" max="8116" width="23.7109375" style="63" customWidth="1"/>
    <col min="8117" max="8117" width="22" style="63" customWidth="1"/>
    <col min="8118" max="8118" width="12.42578125" style="63" customWidth="1"/>
    <col min="8119" max="8119" width="15.7109375" style="63" customWidth="1"/>
    <col min="8120" max="8120" width="13.28515625" style="63" customWidth="1"/>
    <col min="8121" max="8121" width="52.42578125" style="63"/>
    <col min="8122" max="8122" width="15.7109375" style="63" customWidth="1"/>
    <col min="8123" max="8123" width="13.7109375" style="63" customWidth="1"/>
    <col min="8124" max="8127" width="52.42578125" style="63"/>
    <col min="8128" max="8128" width="14.28515625" style="63" customWidth="1"/>
    <col min="8129" max="8129" width="12.42578125" style="63" customWidth="1"/>
    <col min="8130" max="8130" width="19.7109375" style="63" customWidth="1"/>
    <col min="8131" max="8131" width="17.42578125" style="63" customWidth="1"/>
    <col min="8132" max="8132" width="11.7109375" style="63" customWidth="1"/>
    <col min="8133" max="8133" width="10.5703125" style="63" customWidth="1"/>
    <col min="8134" max="8134" width="11.28515625" style="63" customWidth="1"/>
    <col min="8135" max="8137" width="52.42578125" style="63"/>
    <col min="8138" max="8139" width="52.42578125" style="63" customWidth="1"/>
    <col min="8140" max="8140" width="32.7109375" style="63" customWidth="1"/>
    <col min="8141" max="8141" width="22.5703125" style="63" customWidth="1"/>
    <col min="8142" max="8334" width="52.42578125" style="63"/>
    <col min="8335" max="8335" width="25.5703125" style="63" customWidth="1"/>
    <col min="8336" max="8336" width="12.5703125" style="63" customWidth="1"/>
    <col min="8337" max="8338" width="15.28515625" style="63" customWidth="1"/>
    <col min="8339" max="8339" width="28" style="63" bestFit="1" customWidth="1"/>
    <col min="8340" max="8340" width="21.42578125" style="63" bestFit="1" customWidth="1"/>
    <col min="8341" max="8341" width="35.5703125" style="63" bestFit="1" customWidth="1"/>
    <col min="8342" max="8342" width="35.28515625" style="63" customWidth="1"/>
    <col min="8343" max="8343" width="19.7109375" style="63" bestFit="1" customWidth="1"/>
    <col min="8344" max="8344" width="69.5703125" style="63" customWidth="1"/>
    <col min="8345" max="8345" width="14.7109375" style="63" bestFit="1" customWidth="1"/>
    <col min="8346" max="8346" width="23.28515625" style="63" bestFit="1" customWidth="1"/>
    <col min="8347" max="8347" width="24.7109375" style="63" customWidth="1"/>
    <col min="8348" max="8348" width="19.5703125" style="63" bestFit="1" customWidth="1"/>
    <col min="8349" max="8349" width="47.7109375" style="63" bestFit="1" customWidth="1"/>
    <col min="8350" max="8350" width="8.7109375" style="63" bestFit="1" customWidth="1"/>
    <col min="8351" max="8351" width="14" style="63" bestFit="1" customWidth="1"/>
    <col min="8352" max="8352" width="35.5703125" style="63" bestFit="1" customWidth="1"/>
    <col min="8353" max="8353" width="17.42578125" style="63" bestFit="1" customWidth="1"/>
    <col min="8354" max="8354" width="10.42578125" style="63" bestFit="1" customWidth="1"/>
    <col min="8355" max="8355" width="14.28515625" style="63" bestFit="1" customWidth="1"/>
    <col min="8356" max="8356" width="24.28515625" style="63" bestFit="1" customWidth="1"/>
    <col min="8357" max="8357" width="18" style="63" customWidth="1"/>
    <col min="8358" max="8358" width="18.42578125" style="63" bestFit="1" customWidth="1"/>
    <col min="8359" max="8359" width="16.7109375" style="63" bestFit="1" customWidth="1"/>
    <col min="8360" max="8360" width="19.5703125" style="63" customWidth="1"/>
    <col min="8361" max="8361" width="17.7109375" style="63" bestFit="1" customWidth="1"/>
    <col min="8362" max="8362" width="9.28515625" style="63" customWidth="1"/>
    <col min="8363" max="8363" width="20.7109375" style="63" bestFit="1" customWidth="1"/>
    <col min="8364" max="8364" width="26.28515625" style="63" customWidth="1"/>
    <col min="8365" max="8365" width="11.7109375" style="63" bestFit="1" customWidth="1"/>
    <col min="8366" max="8366" width="6.28515625" style="63" customWidth="1"/>
    <col min="8367" max="8367" width="8.42578125" style="63" customWidth="1"/>
    <col min="8368" max="8368" width="18.42578125" style="63" bestFit="1" customWidth="1"/>
    <col min="8369" max="8369" width="52.42578125" style="63"/>
    <col min="8370" max="8370" width="19.42578125" style="63" customWidth="1"/>
    <col min="8371" max="8372" width="23.7109375" style="63" customWidth="1"/>
    <col min="8373" max="8373" width="22" style="63" customWidth="1"/>
    <col min="8374" max="8374" width="12.42578125" style="63" customWidth="1"/>
    <col min="8375" max="8375" width="15.7109375" style="63" customWidth="1"/>
    <col min="8376" max="8376" width="13.28515625" style="63" customWidth="1"/>
    <col min="8377" max="8377" width="52.42578125" style="63"/>
    <col min="8378" max="8378" width="15.7109375" style="63" customWidth="1"/>
    <col min="8379" max="8379" width="13.7109375" style="63" customWidth="1"/>
    <col min="8380" max="8383" width="52.42578125" style="63"/>
    <col min="8384" max="8384" width="14.28515625" style="63" customWidth="1"/>
    <col min="8385" max="8385" width="12.42578125" style="63" customWidth="1"/>
    <col min="8386" max="8386" width="19.7109375" style="63" customWidth="1"/>
    <col min="8387" max="8387" width="17.42578125" style="63" customWidth="1"/>
    <col min="8388" max="8388" width="11.7109375" style="63" customWidth="1"/>
    <col min="8389" max="8389" width="10.5703125" style="63" customWidth="1"/>
    <col min="8390" max="8390" width="11.28515625" style="63" customWidth="1"/>
    <col min="8391" max="8393" width="52.42578125" style="63"/>
    <col min="8394" max="8395" width="52.42578125" style="63" customWidth="1"/>
    <col min="8396" max="8396" width="32.7109375" style="63" customWidth="1"/>
    <col min="8397" max="8397" width="22.5703125" style="63" customWidth="1"/>
    <col min="8398" max="8590" width="52.42578125" style="63"/>
    <col min="8591" max="8591" width="25.5703125" style="63" customWidth="1"/>
    <col min="8592" max="8592" width="12.5703125" style="63" customWidth="1"/>
    <col min="8593" max="8594" width="15.28515625" style="63" customWidth="1"/>
    <col min="8595" max="8595" width="28" style="63" bestFit="1" customWidth="1"/>
    <col min="8596" max="8596" width="21.42578125" style="63" bestFit="1" customWidth="1"/>
    <col min="8597" max="8597" width="35.5703125" style="63" bestFit="1" customWidth="1"/>
    <col min="8598" max="8598" width="35.28515625" style="63" customWidth="1"/>
    <col min="8599" max="8599" width="19.7109375" style="63" bestFit="1" customWidth="1"/>
    <col min="8600" max="8600" width="69.5703125" style="63" customWidth="1"/>
    <col min="8601" max="8601" width="14.7109375" style="63" bestFit="1" customWidth="1"/>
    <col min="8602" max="8602" width="23.28515625" style="63" bestFit="1" customWidth="1"/>
    <col min="8603" max="8603" width="24.7109375" style="63" customWidth="1"/>
    <col min="8604" max="8604" width="19.5703125" style="63" bestFit="1" customWidth="1"/>
    <col min="8605" max="8605" width="47.7109375" style="63" bestFit="1" customWidth="1"/>
    <col min="8606" max="8606" width="8.7109375" style="63" bestFit="1" customWidth="1"/>
    <col min="8607" max="8607" width="14" style="63" bestFit="1" customWidth="1"/>
    <col min="8608" max="8608" width="35.5703125" style="63" bestFit="1" customWidth="1"/>
    <col min="8609" max="8609" width="17.42578125" style="63" bestFit="1" customWidth="1"/>
    <col min="8610" max="8610" width="10.42578125" style="63" bestFit="1" customWidth="1"/>
    <col min="8611" max="8611" width="14.28515625" style="63" bestFit="1" customWidth="1"/>
    <col min="8612" max="8612" width="24.28515625" style="63" bestFit="1" customWidth="1"/>
    <col min="8613" max="8613" width="18" style="63" customWidth="1"/>
    <col min="8614" max="8614" width="18.42578125" style="63" bestFit="1" customWidth="1"/>
    <col min="8615" max="8615" width="16.7109375" style="63" bestFit="1" customWidth="1"/>
    <col min="8616" max="8616" width="19.5703125" style="63" customWidth="1"/>
    <col min="8617" max="8617" width="17.7109375" style="63" bestFit="1" customWidth="1"/>
    <col min="8618" max="8618" width="9.28515625" style="63" customWidth="1"/>
    <col min="8619" max="8619" width="20.7109375" style="63" bestFit="1" customWidth="1"/>
    <col min="8620" max="8620" width="26.28515625" style="63" customWidth="1"/>
    <col min="8621" max="8621" width="11.7109375" style="63" bestFit="1" customWidth="1"/>
    <col min="8622" max="8622" width="6.28515625" style="63" customWidth="1"/>
    <col min="8623" max="8623" width="8.42578125" style="63" customWidth="1"/>
    <col min="8624" max="8624" width="18.42578125" style="63" bestFit="1" customWidth="1"/>
    <col min="8625" max="8625" width="52.42578125" style="63"/>
    <col min="8626" max="8626" width="19.42578125" style="63" customWidth="1"/>
    <col min="8627" max="8628" width="23.7109375" style="63" customWidth="1"/>
    <col min="8629" max="8629" width="22" style="63" customWidth="1"/>
    <col min="8630" max="8630" width="12.42578125" style="63" customWidth="1"/>
    <col min="8631" max="8631" width="15.7109375" style="63" customWidth="1"/>
    <col min="8632" max="8632" width="13.28515625" style="63" customWidth="1"/>
    <col min="8633" max="8633" width="52.42578125" style="63"/>
    <col min="8634" max="8634" width="15.7109375" style="63" customWidth="1"/>
    <col min="8635" max="8635" width="13.7109375" style="63" customWidth="1"/>
    <col min="8636" max="8639" width="52.42578125" style="63"/>
    <col min="8640" max="8640" width="14.28515625" style="63" customWidth="1"/>
    <col min="8641" max="8641" width="12.42578125" style="63" customWidth="1"/>
    <col min="8642" max="8642" width="19.7109375" style="63" customWidth="1"/>
    <col min="8643" max="8643" width="17.42578125" style="63" customWidth="1"/>
    <col min="8644" max="8644" width="11.7109375" style="63" customWidth="1"/>
    <col min="8645" max="8645" width="10.5703125" style="63" customWidth="1"/>
    <col min="8646" max="8646" width="11.28515625" style="63" customWidth="1"/>
    <col min="8647" max="8649" width="52.42578125" style="63"/>
    <col min="8650" max="8651" width="52.42578125" style="63" customWidth="1"/>
    <col min="8652" max="8652" width="32.7109375" style="63" customWidth="1"/>
    <col min="8653" max="8653" width="22.5703125" style="63" customWidth="1"/>
    <col min="8654" max="8846" width="52.42578125" style="63"/>
    <col min="8847" max="8847" width="25.5703125" style="63" customWidth="1"/>
    <col min="8848" max="8848" width="12.5703125" style="63" customWidth="1"/>
    <col min="8849" max="8850" width="15.28515625" style="63" customWidth="1"/>
    <col min="8851" max="8851" width="28" style="63" bestFit="1" customWidth="1"/>
    <col min="8852" max="8852" width="21.42578125" style="63" bestFit="1" customWidth="1"/>
    <col min="8853" max="8853" width="35.5703125" style="63" bestFit="1" customWidth="1"/>
    <col min="8854" max="8854" width="35.28515625" style="63" customWidth="1"/>
    <col min="8855" max="8855" width="19.7109375" style="63" bestFit="1" customWidth="1"/>
    <col min="8856" max="8856" width="69.5703125" style="63" customWidth="1"/>
    <col min="8857" max="8857" width="14.7109375" style="63" bestFit="1" customWidth="1"/>
    <col min="8858" max="8858" width="23.28515625" style="63" bestFit="1" customWidth="1"/>
    <col min="8859" max="8859" width="24.7109375" style="63" customWidth="1"/>
    <col min="8860" max="8860" width="19.5703125" style="63" bestFit="1" customWidth="1"/>
    <col min="8861" max="8861" width="47.7109375" style="63" bestFit="1" customWidth="1"/>
    <col min="8862" max="8862" width="8.7109375" style="63" bestFit="1" customWidth="1"/>
    <col min="8863" max="8863" width="14" style="63" bestFit="1" customWidth="1"/>
    <col min="8864" max="8864" width="35.5703125" style="63" bestFit="1" customWidth="1"/>
    <col min="8865" max="8865" width="17.42578125" style="63" bestFit="1" customWidth="1"/>
    <col min="8866" max="8866" width="10.42578125" style="63" bestFit="1" customWidth="1"/>
    <col min="8867" max="8867" width="14.28515625" style="63" bestFit="1" customWidth="1"/>
    <col min="8868" max="8868" width="24.28515625" style="63" bestFit="1" customWidth="1"/>
    <col min="8869" max="8869" width="18" style="63" customWidth="1"/>
    <col min="8870" max="8870" width="18.42578125" style="63" bestFit="1" customWidth="1"/>
    <col min="8871" max="8871" width="16.7109375" style="63" bestFit="1" customWidth="1"/>
    <col min="8872" max="8872" width="19.5703125" style="63" customWidth="1"/>
    <col min="8873" max="8873" width="17.7109375" style="63" bestFit="1" customWidth="1"/>
    <col min="8874" max="8874" width="9.28515625" style="63" customWidth="1"/>
    <col min="8875" max="8875" width="20.7109375" style="63" bestFit="1" customWidth="1"/>
    <col min="8876" max="8876" width="26.28515625" style="63" customWidth="1"/>
    <col min="8877" max="8877" width="11.7109375" style="63" bestFit="1" customWidth="1"/>
    <col min="8878" max="8878" width="6.28515625" style="63" customWidth="1"/>
    <col min="8879" max="8879" width="8.42578125" style="63" customWidth="1"/>
    <col min="8880" max="8880" width="18.42578125" style="63" bestFit="1" customWidth="1"/>
    <col min="8881" max="8881" width="52.42578125" style="63"/>
    <col min="8882" max="8882" width="19.42578125" style="63" customWidth="1"/>
    <col min="8883" max="8884" width="23.7109375" style="63" customWidth="1"/>
    <col min="8885" max="8885" width="22" style="63" customWidth="1"/>
    <col min="8886" max="8886" width="12.42578125" style="63" customWidth="1"/>
    <col min="8887" max="8887" width="15.7109375" style="63" customWidth="1"/>
    <col min="8888" max="8888" width="13.28515625" style="63" customWidth="1"/>
    <col min="8889" max="8889" width="52.42578125" style="63"/>
    <col min="8890" max="8890" width="15.7109375" style="63" customWidth="1"/>
    <col min="8891" max="8891" width="13.7109375" style="63" customWidth="1"/>
    <col min="8892" max="8895" width="52.42578125" style="63"/>
    <col min="8896" max="8896" width="14.28515625" style="63" customWidth="1"/>
    <col min="8897" max="8897" width="12.42578125" style="63" customWidth="1"/>
    <col min="8898" max="8898" width="19.7109375" style="63" customWidth="1"/>
    <col min="8899" max="8899" width="17.42578125" style="63" customWidth="1"/>
    <col min="8900" max="8900" width="11.7109375" style="63" customWidth="1"/>
    <col min="8901" max="8901" width="10.5703125" style="63" customWidth="1"/>
    <col min="8902" max="8902" width="11.28515625" style="63" customWidth="1"/>
    <col min="8903" max="8905" width="52.42578125" style="63"/>
    <col min="8906" max="8907" width="52.42578125" style="63" customWidth="1"/>
    <col min="8908" max="8908" width="32.7109375" style="63" customWidth="1"/>
    <col min="8909" max="8909" width="22.5703125" style="63" customWidth="1"/>
    <col min="8910" max="9102" width="52.42578125" style="63"/>
    <col min="9103" max="9103" width="25.5703125" style="63" customWidth="1"/>
    <col min="9104" max="9104" width="12.5703125" style="63" customWidth="1"/>
    <col min="9105" max="9106" width="15.28515625" style="63" customWidth="1"/>
    <col min="9107" max="9107" width="28" style="63" bestFit="1" customWidth="1"/>
    <col min="9108" max="9108" width="21.42578125" style="63" bestFit="1" customWidth="1"/>
    <col min="9109" max="9109" width="35.5703125" style="63" bestFit="1" customWidth="1"/>
    <col min="9110" max="9110" width="35.28515625" style="63" customWidth="1"/>
    <col min="9111" max="9111" width="19.7109375" style="63" bestFit="1" customWidth="1"/>
    <col min="9112" max="9112" width="69.5703125" style="63" customWidth="1"/>
    <col min="9113" max="9113" width="14.7109375" style="63" bestFit="1" customWidth="1"/>
    <col min="9114" max="9114" width="23.28515625" style="63" bestFit="1" customWidth="1"/>
    <col min="9115" max="9115" width="24.7109375" style="63" customWidth="1"/>
    <col min="9116" max="9116" width="19.5703125" style="63" bestFit="1" customWidth="1"/>
    <col min="9117" max="9117" width="47.7109375" style="63" bestFit="1" customWidth="1"/>
    <col min="9118" max="9118" width="8.7109375" style="63" bestFit="1" customWidth="1"/>
    <col min="9119" max="9119" width="14" style="63" bestFit="1" customWidth="1"/>
    <col min="9120" max="9120" width="35.5703125" style="63" bestFit="1" customWidth="1"/>
    <col min="9121" max="9121" width="17.42578125" style="63" bestFit="1" customWidth="1"/>
    <col min="9122" max="9122" width="10.42578125" style="63" bestFit="1" customWidth="1"/>
    <col min="9123" max="9123" width="14.28515625" style="63" bestFit="1" customWidth="1"/>
    <col min="9124" max="9124" width="24.28515625" style="63" bestFit="1" customWidth="1"/>
    <col min="9125" max="9125" width="18" style="63" customWidth="1"/>
    <col min="9126" max="9126" width="18.42578125" style="63" bestFit="1" customWidth="1"/>
    <col min="9127" max="9127" width="16.7109375" style="63" bestFit="1" customWidth="1"/>
    <col min="9128" max="9128" width="19.5703125" style="63" customWidth="1"/>
    <col min="9129" max="9129" width="17.7109375" style="63" bestFit="1" customWidth="1"/>
    <col min="9130" max="9130" width="9.28515625" style="63" customWidth="1"/>
    <col min="9131" max="9131" width="20.7109375" style="63" bestFit="1" customWidth="1"/>
    <col min="9132" max="9132" width="26.28515625" style="63" customWidth="1"/>
    <col min="9133" max="9133" width="11.7109375" style="63" bestFit="1" customWidth="1"/>
    <col min="9134" max="9134" width="6.28515625" style="63" customWidth="1"/>
    <col min="9135" max="9135" width="8.42578125" style="63" customWidth="1"/>
    <col min="9136" max="9136" width="18.42578125" style="63" bestFit="1" customWidth="1"/>
    <col min="9137" max="9137" width="52.42578125" style="63"/>
    <col min="9138" max="9138" width="19.42578125" style="63" customWidth="1"/>
    <col min="9139" max="9140" width="23.7109375" style="63" customWidth="1"/>
    <col min="9141" max="9141" width="22" style="63" customWidth="1"/>
    <col min="9142" max="9142" width="12.42578125" style="63" customWidth="1"/>
    <col min="9143" max="9143" width="15.7109375" style="63" customWidth="1"/>
    <col min="9144" max="9144" width="13.28515625" style="63" customWidth="1"/>
    <col min="9145" max="9145" width="52.42578125" style="63"/>
    <col min="9146" max="9146" width="15.7109375" style="63" customWidth="1"/>
    <col min="9147" max="9147" width="13.7109375" style="63" customWidth="1"/>
    <col min="9148" max="9151" width="52.42578125" style="63"/>
    <col min="9152" max="9152" width="14.28515625" style="63" customWidth="1"/>
    <col min="9153" max="9153" width="12.42578125" style="63" customWidth="1"/>
    <col min="9154" max="9154" width="19.7109375" style="63" customWidth="1"/>
    <col min="9155" max="9155" width="17.42578125" style="63" customWidth="1"/>
    <col min="9156" max="9156" width="11.7109375" style="63" customWidth="1"/>
    <col min="9157" max="9157" width="10.5703125" style="63" customWidth="1"/>
    <col min="9158" max="9158" width="11.28515625" style="63" customWidth="1"/>
    <col min="9159" max="9161" width="52.42578125" style="63"/>
    <col min="9162" max="9163" width="52.42578125" style="63" customWidth="1"/>
    <col min="9164" max="9164" width="32.7109375" style="63" customWidth="1"/>
    <col min="9165" max="9165" width="22.5703125" style="63" customWidth="1"/>
    <col min="9166" max="9358" width="52.42578125" style="63"/>
    <col min="9359" max="9359" width="25.5703125" style="63" customWidth="1"/>
    <col min="9360" max="9360" width="12.5703125" style="63" customWidth="1"/>
    <col min="9361" max="9362" width="15.28515625" style="63" customWidth="1"/>
    <col min="9363" max="9363" width="28" style="63" bestFit="1" customWidth="1"/>
    <col min="9364" max="9364" width="21.42578125" style="63" bestFit="1" customWidth="1"/>
    <col min="9365" max="9365" width="35.5703125" style="63" bestFit="1" customWidth="1"/>
    <col min="9366" max="9366" width="35.28515625" style="63" customWidth="1"/>
    <col min="9367" max="9367" width="19.7109375" style="63" bestFit="1" customWidth="1"/>
    <col min="9368" max="9368" width="69.5703125" style="63" customWidth="1"/>
    <col min="9369" max="9369" width="14.7109375" style="63" bestFit="1" customWidth="1"/>
    <col min="9370" max="9370" width="23.28515625" style="63" bestFit="1" customWidth="1"/>
    <col min="9371" max="9371" width="24.7109375" style="63" customWidth="1"/>
    <col min="9372" max="9372" width="19.5703125" style="63" bestFit="1" customWidth="1"/>
    <col min="9373" max="9373" width="47.7109375" style="63" bestFit="1" customWidth="1"/>
    <col min="9374" max="9374" width="8.7109375" style="63" bestFit="1" customWidth="1"/>
    <col min="9375" max="9375" width="14" style="63" bestFit="1" customWidth="1"/>
    <col min="9376" max="9376" width="35.5703125" style="63" bestFit="1" customWidth="1"/>
    <col min="9377" max="9377" width="17.42578125" style="63" bestFit="1" customWidth="1"/>
    <col min="9378" max="9378" width="10.42578125" style="63" bestFit="1" customWidth="1"/>
    <col min="9379" max="9379" width="14.28515625" style="63" bestFit="1" customWidth="1"/>
    <col min="9380" max="9380" width="24.28515625" style="63" bestFit="1" customWidth="1"/>
    <col min="9381" max="9381" width="18" style="63" customWidth="1"/>
    <col min="9382" max="9382" width="18.42578125" style="63" bestFit="1" customWidth="1"/>
    <col min="9383" max="9383" width="16.7109375" style="63" bestFit="1" customWidth="1"/>
    <col min="9384" max="9384" width="19.5703125" style="63" customWidth="1"/>
    <col min="9385" max="9385" width="17.7109375" style="63" bestFit="1" customWidth="1"/>
    <col min="9386" max="9386" width="9.28515625" style="63" customWidth="1"/>
    <col min="9387" max="9387" width="20.7109375" style="63" bestFit="1" customWidth="1"/>
    <col min="9388" max="9388" width="26.28515625" style="63" customWidth="1"/>
    <col min="9389" max="9389" width="11.7109375" style="63" bestFit="1" customWidth="1"/>
    <col min="9390" max="9390" width="6.28515625" style="63" customWidth="1"/>
    <col min="9391" max="9391" width="8.42578125" style="63" customWidth="1"/>
    <col min="9392" max="9392" width="18.42578125" style="63" bestFit="1" customWidth="1"/>
    <col min="9393" max="9393" width="52.42578125" style="63"/>
    <col min="9394" max="9394" width="19.42578125" style="63" customWidth="1"/>
    <col min="9395" max="9396" width="23.7109375" style="63" customWidth="1"/>
    <col min="9397" max="9397" width="22" style="63" customWidth="1"/>
    <col min="9398" max="9398" width="12.42578125" style="63" customWidth="1"/>
    <col min="9399" max="9399" width="15.7109375" style="63" customWidth="1"/>
    <col min="9400" max="9400" width="13.28515625" style="63" customWidth="1"/>
    <col min="9401" max="9401" width="52.42578125" style="63"/>
    <col min="9402" max="9402" width="15.7109375" style="63" customWidth="1"/>
    <col min="9403" max="9403" width="13.7109375" style="63" customWidth="1"/>
    <col min="9404" max="9407" width="52.42578125" style="63"/>
    <col min="9408" max="9408" width="14.28515625" style="63" customWidth="1"/>
    <col min="9409" max="9409" width="12.42578125" style="63" customWidth="1"/>
    <col min="9410" max="9410" width="19.7109375" style="63" customWidth="1"/>
    <col min="9411" max="9411" width="17.42578125" style="63" customWidth="1"/>
    <col min="9412" max="9412" width="11.7109375" style="63" customWidth="1"/>
    <col min="9413" max="9413" width="10.5703125" style="63" customWidth="1"/>
    <col min="9414" max="9414" width="11.28515625" style="63" customWidth="1"/>
    <col min="9415" max="9417" width="52.42578125" style="63"/>
    <col min="9418" max="9419" width="52.42578125" style="63" customWidth="1"/>
    <col min="9420" max="9420" width="32.7109375" style="63" customWidth="1"/>
    <col min="9421" max="9421" width="22.5703125" style="63" customWidth="1"/>
    <col min="9422" max="9614" width="52.42578125" style="63"/>
    <col min="9615" max="9615" width="25.5703125" style="63" customWidth="1"/>
    <col min="9616" max="9616" width="12.5703125" style="63" customWidth="1"/>
    <col min="9617" max="9618" width="15.28515625" style="63" customWidth="1"/>
    <col min="9619" max="9619" width="28" style="63" bestFit="1" customWidth="1"/>
    <col min="9620" max="9620" width="21.42578125" style="63" bestFit="1" customWidth="1"/>
    <col min="9621" max="9621" width="35.5703125" style="63" bestFit="1" customWidth="1"/>
    <col min="9622" max="9622" width="35.28515625" style="63" customWidth="1"/>
    <col min="9623" max="9623" width="19.7109375" style="63" bestFit="1" customWidth="1"/>
    <col min="9624" max="9624" width="69.5703125" style="63" customWidth="1"/>
    <col min="9625" max="9625" width="14.7109375" style="63" bestFit="1" customWidth="1"/>
    <col min="9626" max="9626" width="23.28515625" style="63" bestFit="1" customWidth="1"/>
    <col min="9627" max="9627" width="24.7109375" style="63" customWidth="1"/>
    <col min="9628" max="9628" width="19.5703125" style="63" bestFit="1" customWidth="1"/>
    <col min="9629" max="9629" width="47.7109375" style="63" bestFit="1" customWidth="1"/>
    <col min="9630" max="9630" width="8.7109375" style="63" bestFit="1" customWidth="1"/>
    <col min="9631" max="9631" width="14" style="63" bestFit="1" customWidth="1"/>
    <col min="9632" max="9632" width="35.5703125" style="63" bestFit="1" customWidth="1"/>
    <col min="9633" max="9633" width="17.42578125" style="63" bestFit="1" customWidth="1"/>
    <col min="9634" max="9634" width="10.42578125" style="63" bestFit="1" customWidth="1"/>
    <col min="9635" max="9635" width="14.28515625" style="63" bestFit="1" customWidth="1"/>
    <col min="9636" max="9636" width="24.28515625" style="63" bestFit="1" customWidth="1"/>
    <col min="9637" max="9637" width="18" style="63" customWidth="1"/>
    <col min="9638" max="9638" width="18.42578125" style="63" bestFit="1" customWidth="1"/>
    <col min="9639" max="9639" width="16.7109375" style="63" bestFit="1" customWidth="1"/>
    <col min="9640" max="9640" width="19.5703125" style="63" customWidth="1"/>
    <col min="9641" max="9641" width="17.7109375" style="63" bestFit="1" customWidth="1"/>
    <col min="9642" max="9642" width="9.28515625" style="63" customWidth="1"/>
    <col min="9643" max="9643" width="20.7109375" style="63" bestFit="1" customWidth="1"/>
    <col min="9644" max="9644" width="26.28515625" style="63" customWidth="1"/>
    <col min="9645" max="9645" width="11.7109375" style="63" bestFit="1" customWidth="1"/>
    <col min="9646" max="9646" width="6.28515625" style="63" customWidth="1"/>
    <col min="9647" max="9647" width="8.42578125" style="63" customWidth="1"/>
    <col min="9648" max="9648" width="18.42578125" style="63" bestFit="1" customWidth="1"/>
    <col min="9649" max="9649" width="52.42578125" style="63"/>
    <col min="9650" max="9650" width="19.42578125" style="63" customWidth="1"/>
    <col min="9651" max="9652" width="23.7109375" style="63" customWidth="1"/>
    <col min="9653" max="9653" width="22" style="63" customWidth="1"/>
    <col min="9654" max="9654" width="12.42578125" style="63" customWidth="1"/>
    <col min="9655" max="9655" width="15.7109375" style="63" customWidth="1"/>
    <col min="9656" max="9656" width="13.28515625" style="63" customWidth="1"/>
    <col min="9657" max="9657" width="52.42578125" style="63"/>
    <col min="9658" max="9658" width="15.7109375" style="63" customWidth="1"/>
    <col min="9659" max="9659" width="13.7109375" style="63" customWidth="1"/>
    <col min="9660" max="9663" width="52.42578125" style="63"/>
    <col min="9664" max="9664" width="14.28515625" style="63" customWidth="1"/>
    <col min="9665" max="9665" width="12.42578125" style="63" customWidth="1"/>
    <col min="9666" max="9666" width="19.7109375" style="63" customWidth="1"/>
    <col min="9667" max="9667" width="17.42578125" style="63" customWidth="1"/>
    <col min="9668" max="9668" width="11.7109375" style="63" customWidth="1"/>
    <col min="9669" max="9669" width="10.5703125" style="63" customWidth="1"/>
    <col min="9670" max="9670" width="11.28515625" style="63" customWidth="1"/>
    <col min="9671" max="9673" width="52.42578125" style="63"/>
    <col min="9674" max="9675" width="52.42578125" style="63" customWidth="1"/>
    <col min="9676" max="9676" width="32.7109375" style="63" customWidth="1"/>
    <col min="9677" max="9677" width="22.5703125" style="63" customWidth="1"/>
    <col min="9678" max="9870" width="52.42578125" style="63"/>
    <col min="9871" max="9871" width="25.5703125" style="63" customWidth="1"/>
    <col min="9872" max="9872" width="12.5703125" style="63" customWidth="1"/>
    <col min="9873" max="9874" width="15.28515625" style="63" customWidth="1"/>
    <col min="9875" max="9875" width="28" style="63" bestFit="1" customWidth="1"/>
    <col min="9876" max="9876" width="21.42578125" style="63" bestFit="1" customWidth="1"/>
    <col min="9877" max="9877" width="35.5703125" style="63" bestFit="1" customWidth="1"/>
    <col min="9878" max="9878" width="35.28515625" style="63" customWidth="1"/>
    <col min="9879" max="9879" width="19.7109375" style="63" bestFit="1" customWidth="1"/>
    <col min="9880" max="9880" width="69.5703125" style="63" customWidth="1"/>
    <col min="9881" max="9881" width="14.7109375" style="63" bestFit="1" customWidth="1"/>
    <col min="9882" max="9882" width="23.28515625" style="63" bestFit="1" customWidth="1"/>
    <col min="9883" max="9883" width="24.7109375" style="63" customWidth="1"/>
    <col min="9884" max="9884" width="19.5703125" style="63" bestFit="1" customWidth="1"/>
    <col min="9885" max="9885" width="47.7109375" style="63" bestFit="1" customWidth="1"/>
    <col min="9886" max="9886" width="8.7109375" style="63" bestFit="1" customWidth="1"/>
    <col min="9887" max="9887" width="14" style="63" bestFit="1" customWidth="1"/>
    <col min="9888" max="9888" width="35.5703125" style="63" bestFit="1" customWidth="1"/>
    <col min="9889" max="9889" width="17.42578125" style="63" bestFit="1" customWidth="1"/>
    <col min="9890" max="9890" width="10.42578125" style="63" bestFit="1" customWidth="1"/>
    <col min="9891" max="9891" width="14.28515625" style="63" bestFit="1" customWidth="1"/>
    <col min="9892" max="9892" width="24.28515625" style="63" bestFit="1" customWidth="1"/>
    <col min="9893" max="9893" width="18" style="63" customWidth="1"/>
    <col min="9894" max="9894" width="18.42578125" style="63" bestFit="1" customWidth="1"/>
    <col min="9895" max="9895" width="16.7109375" style="63" bestFit="1" customWidth="1"/>
    <col min="9896" max="9896" width="19.5703125" style="63" customWidth="1"/>
    <col min="9897" max="9897" width="17.7109375" style="63" bestFit="1" customWidth="1"/>
    <col min="9898" max="9898" width="9.28515625" style="63" customWidth="1"/>
    <col min="9899" max="9899" width="20.7109375" style="63" bestFit="1" customWidth="1"/>
    <col min="9900" max="9900" width="26.28515625" style="63" customWidth="1"/>
    <col min="9901" max="9901" width="11.7109375" style="63" bestFit="1" customWidth="1"/>
    <col min="9902" max="9902" width="6.28515625" style="63" customWidth="1"/>
    <col min="9903" max="9903" width="8.42578125" style="63" customWidth="1"/>
    <col min="9904" max="9904" width="18.42578125" style="63" bestFit="1" customWidth="1"/>
    <col min="9905" max="9905" width="52.42578125" style="63"/>
    <col min="9906" max="9906" width="19.42578125" style="63" customWidth="1"/>
    <col min="9907" max="9908" width="23.7109375" style="63" customWidth="1"/>
    <col min="9909" max="9909" width="22" style="63" customWidth="1"/>
    <col min="9910" max="9910" width="12.42578125" style="63" customWidth="1"/>
    <col min="9911" max="9911" width="15.7109375" style="63" customWidth="1"/>
    <col min="9912" max="9912" width="13.28515625" style="63" customWidth="1"/>
    <col min="9913" max="9913" width="52.42578125" style="63"/>
    <col min="9914" max="9914" width="15.7109375" style="63" customWidth="1"/>
    <col min="9915" max="9915" width="13.7109375" style="63" customWidth="1"/>
    <col min="9916" max="9919" width="52.42578125" style="63"/>
    <col min="9920" max="9920" width="14.28515625" style="63" customWidth="1"/>
    <col min="9921" max="9921" width="12.42578125" style="63" customWidth="1"/>
    <col min="9922" max="9922" width="19.7109375" style="63" customWidth="1"/>
    <col min="9923" max="9923" width="17.42578125" style="63" customWidth="1"/>
    <col min="9924" max="9924" width="11.7109375" style="63" customWidth="1"/>
    <col min="9925" max="9925" width="10.5703125" style="63" customWidth="1"/>
    <col min="9926" max="9926" width="11.28515625" style="63" customWidth="1"/>
    <col min="9927" max="9929" width="52.42578125" style="63"/>
    <col min="9930" max="9931" width="52.42578125" style="63" customWidth="1"/>
    <col min="9932" max="9932" width="32.7109375" style="63" customWidth="1"/>
    <col min="9933" max="9933" width="22.5703125" style="63" customWidth="1"/>
    <col min="9934" max="10126" width="52.42578125" style="63"/>
    <col min="10127" max="10127" width="25.5703125" style="63" customWidth="1"/>
    <col min="10128" max="10128" width="12.5703125" style="63" customWidth="1"/>
    <col min="10129" max="10130" width="15.28515625" style="63" customWidth="1"/>
    <col min="10131" max="10131" width="28" style="63" bestFit="1" customWidth="1"/>
    <col min="10132" max="10132" width="21.42578125" style="63" bestFit="1" customWidth="1"/>
    <col min="10133" max="10133" width="35.5703125" style="63" bestFit="1" customWidth="1"/>
    <col min="10134" max="10134" width="35.28515625" style="63" customWidth="1"/>
    <col min="10135" max="10135" width="19.7109375" style="63" bestFit="1" customWidth="1"/>
    <col min="10136" max="10136" width="69.5703125" style="63" customWidth="1"/>
    <col min="10137" max="10137" width="14.7109375" style="63" bestFit="1" customWidth="1"/>
    <col min="10138" max="10138" width="23.28515625" style="63" bestFit="1" customWidth="1"/>
    <col min="10139" max="10139" width="24.7109375" style="63" customWidth="1"/>
    <col min="10140" max="10140" width="19.5703125" style="63" bestFit="1" customWidth="1"/>
    <col min="10141" max="10141" width="47.7109375" style="63" bestFit="1" customWidth="1"/>
    <col min="10142" max="10142" width="8.7109375" style="63" bestFit="1" customWidth="1"/>
    <col min="10143" max="10143" width="14" style="63" bestFit="1" customWidth="1"/>
    <col min="10144" max="10144" width="35.5703125" style="63" bestFit="1" customWidth="1"/>
    <col min="10145" max="10145" width="17.42578125" style="63" bestFit="1" customWidth="1"/>
    <col min="10146" max="10146" width="10.42578125" style="63" bestFit="1" customWidth="1"/>
    <col min="10147" max="10147" width="14.28515625" style="63" bestFit="1" customWidth="1"/>
    <col min="10148" max="10148" width="24.28515625" style="63" bestFit="1" customWidth="1"/>
    <col min="10149" max="10149" width="18" style="63" customWidth="1"/>
    <col min="10150" max="10150" width="18.42578125" style="63" bestFit="1" customWidth="1"/>
    <col min="10151" max="10151" width="16.7109375" style="63" bestFit="1" customWidth="1"/>
    <col min="10152" max="10152" width="19.5703125" style="63" customWidth="1"/>
    <col min="10153" max="10153" width="17.7109375" style="63" bestFit="1" customWidth="1"/>
    <col min="10154" max="10154" width="9.28515625" style="63" customWidth="1"/>
    <col min="10155" max="10155" width="20.7109375" style="63" bestFit="1" customWidth="1"/>
    <col min="10156" max="10156" width="26.28515625" style="63" customWidth="1"/>
    <col min="10157" max="10157" width="11.7109375" style="63" bestFit="1" customWidth="1"/>
    <col min="10158" max="10158" width="6.28515625" style="63" customWidth="1"/>
    <col min="10159" max="10159" width="8.42578125" style="63" customWidth="1"/>
    <col min="10160" max="10160" width="18.42578125" style="63" bestFit="1" customWidth="1"/>
    <col min="10161" max="10161" width="52.42578125" style="63"/>
    <col min="10162" max="10162" width="19.42578125" style="63" customWidth="1"/>
    <col min="10163" max="10164" width="23.7109375" style="63" customWidth="1"/>
    <col min="10165" max="10165" width="22" style="63" customWidth="1"/>
    <col min="10166" max="10166" width="12.42578125" style="63" customWidth="1"/>
    <col min="10167" max="10167" width="15.7109375" style="63" customWidth="1"/>
    <col min="10168" max="10168" width="13.28515625" style="63" customWidth="1"/>
    <col min="10169" max="10169" width="52.42578125" style="63"/>
    <col min="10170" max="10170" width="15.7109375" style="63" customWidth="1"/>
    <col min="10171" max="10171" width="13.7109375" style="63" customWidth="1"/>
    <col min="10172" max="10175" width="52.42578125" style="63"/>
    <col min="10176" max="10176" width="14.28515625" style="63" customWidth="1"/>
    <col min="10177" max="10177" width="12.42578125" style="63" customWidth="1"/>
    <col min="10178" max="10178" width="19.7109375" style="63" customWidth="1"/>
    <col min="10179" max="10179" width="17.42578125" style="63" customWidth="1"/>
    <col min="10180" max="10180" width="11.7109375" style="63" customWidth="1"/>
    <col min="10181" max="10181" width="10.5703125" style="63" customWidth="1"/>
    <col min="10182" max="10182" width="11.28515625" style="63" customWidth="1"/>
    <col min="10183" max="10185" width="52.42578125" style="63"/>
    <col min="10186" max="10187" width="52.42578125" style="63" customWidth="1"/>
    <col min="10188" max="10188" width="32.7109375" style="63" customWidth="1"/>
    <col min="10189" max="10189" width="22.5703125" style="63" customWidth="1"/>
    <col min="10190" max="10382" width="52.42578125" style="63"/>
    <col min="10383" max="10383" width="25.5703125" style="63" customWidth="1"/>
    <col min="10384" max="10384" width="12.5703125" style="63" customWidth="1"/>
    <col min="10385" max="10386" width="15.28515625" style="63" customWidth="1"/>
    <col min="10387" max="10387" width="28" style="63" bestFit="1" customWidth="1"/>
    <col min="10388" max="10388" width="21.42578125" style="63" bestFit="1" customWidth="1"/>
    <col min="10389" max="10389" width="35.5703125" style="63" bestFit="1" customWidth="1"/>
    <col min="10390" max="10390" width="35.28515625" style="63" customWidth="1"/>
    <col min="10391" max="10391" width="19.7109375" style="63" bestFit="1" customWidth="1"/>
    <col min="10392" max="10392" width="69.5703125" style="63" customWidth="1"/>
    <col min="10393" max="10393" width="14.7109375" style="63" bestFit="1" customWidth="1"/>
    <col min="10394" max="10394" width="23.28515625" style="63" bestFit="1" customWidth="1"/>
    <col min="10395" max="10395" width="24.7109375" style="63" customWidth="1"/>
    <col min="10396" max="10396" width="19.5703125" style="63" bestFit="1" customWidth="1"/>
    <col min="10397" max="10397" width="47.7109375" style="63" bestFit="1" customWidth="1"/>
    <col min="10398" max="10398" width="8.7109375" style="63" bestFit="1" customWidth="1"/>
    <col min="10399" max="10399" width="14" style="63" bestFit="1" customWidth="1"/>
    <col min="10400" max="10400" width="35.5703125" style="63" bestFit="1" customWidth="1"/>
    <col min="10401" max="10401" width="17.42578125" style="63" bestFit="1" customWidth="1"/>
    <col min="10402" max="10402" width="10.42578125" style="63" bestFit="1" customWidth="1"/>
    <col min="10403" max="10403" width="14.28515625" style="63" bestFit="1" customWidth="1"/>
    <col min="10404" max="10404" width="24.28515625" style="63" bestFit="1" customWidth="1"/>
    <col min="10405" max="10405" width="18" style="63" customWidth="1"/>
    <col min="10406" max="10406" width="18.42578125" style="63" bestFit="1" customWidth="1"/>
    <col min="10407" max="10407" width="16.7109375" style="63" bestFit="1" customWidth="1"/>
    <col min="10408" max="10408" width="19.5703125" style="63" customWidth="1"/>
    <col min="10409" max="10409" width="17.7109375" style="63" bestFit="1" customWidth="1"/>
    <col min="10410" max="10410" width="9.28515625" style="63" customWidth="1"/>
    <col min="10411" max="10411" width="20.7109375" style="63" bestFit="1" customWidth="1"/>
    <col min="10412" max="10412" width="26.28515625" style="63" customWidth="1"/>
    <col min="10413" max="10413" width="11.7109375" style="63" bestFit="1" customWidth="1"/>
    <col min="10414" max="10414" width="6.28515625" style="63" customWidth="1"/>
    <col min="10415" max="10415" width="8.42578125" style="63" customWidth="1"/>
    <col min="10416" max="10416" width="18.42578125" style="63" bestFit="1" customWidth="1"/>
    <col min="10417" max="10417" width="52.42578125" style="63"/>
    <col min="10418" max="10418" width="19.42578125" style="63" customWidth="1"/>
    <col min="10419" max="10420" width="23.7109375" style="63" customWidth="1"/>
    <col min="10421" max="10421" width="22" style="63" customWidth="1"/>
    <col min="10422" max="10422" width="12.42578125" style="63" customWidth="1"/>
    <col min="10423" max="10423" width="15.7109375" style="63" customWidth="1"/>
    <col min="10424" max="10424" width="13.28515625" style="63" customWidth="1"/>
    <col min="10425" max="10425" width="52.42578125" style="63"/>
    <col min="10426" max="10426" width="15.7109375" style="63" customWidth="1"/>
    <col min="10427" max="10427" width="13.7109375" style="63" customWidth="1"/>
    <col min="10428" max="10431" width="52.42578125" style="63"/>
    <col min="10432" max="10432" width="14.28515625" style="63" customWidth="1"/>
    <col min="10433" max="10433" width="12.42578125" style="63" customWidth="1"/>
    <col min="10434" max="10434" width="19.7109375" style="63" customWidth="1"/>
    <col min="10435" max="10435" width="17.42578125" style="63" customWidth="1"/>
    <col min="10436" max="10436" width="11.7109375" style="63" customWidth="1"/>
    <col min="10437" max="10437" width="10.5703125" style="63" customWidth="1"/>
    <col min="10438" max="10438" width="11.28515625" style="63" customWidth="1"/>
    <col min="10439" max="10441" width="52.42578125" style="63"/>
    <col min="10442" max="10443" width="52.42578125" style="63" customWidth="1"/>
    <col min="10444" max="10444" width="32.7109375" style="63" customWidth="1"/>
    <col min="10445" max="10445" width="22.5703125" style="63" customWidth="1"/>
    <col min="10446" max="10638" width="52.42578125" style="63"/>
    <col min="10639" max="10639" width="25.5703125" style="63" customWidth="1"/>
    <col min="10640" max="10640" width="12.5703125" style="63" customWidth="1"/>
    <col min="10641" max="10642" width="15.28515625" style="63" customWidth="1"/>
    <col min="10643" max="10643" width="28" style="63" bestFit="1" customWidth="1"/>
    <col min="10644" max="10644" width="21.42578125" style="63" bestFit="1" customWidth="1"/>
    <col min="10645" max="10645" width="35.5703125" style="63" bestFit="1" customWidth="1"/>
    <col min="10646" max="10646" width="35.28515625" style="63" customWidth="1"/>
    <col min="10647" max="10647" width="19.7109375" style="63" bestFit="1" customWidth="1"/>
    <col min="10648" max="10648" width="69.5703125" style="63" customWidth="1"/>
    <col min="10649" max="10649" width="14.7109375" style="63" bestFit="1" customWidth="1"/>
    <col min="10650" max="10650" width="23.28515625" style="63" bestFit="1" customWidth="1"/>
    <col min="10651" max="10651" width="24.7109375" style="63" customWidth="1"/>
    <col min="10652" max="10652" width="19.5703125" style="63" bestFit="1" customWidth="1"/>
    <col min="10653" max="10653" width="47.7109375" style="63" bestFit="1" customWidth="1"/>
    <col min="10654" max="10654" width="8.7109375" style="63" bestFit="1" customWidth="1"/>
    <col min="10655" max="10655" width="14" style="63" bestFit="1" customWidth="1"/>
    <col min="10656" max="10656" width="35.5703125" style="63" bestFit="1" customWidth="1"/>
    <col min="10657" max="10657" width="17.42578125" style="63" bestFit="1" customWidth="1"/>
    <col min="10658" max="10658" width="10.42578125" style="63" bestFit="1" customWidth="1"/>
    <col min="10659" max="10659" width="14.28515625" style="63" bestFit="1" customWidth="1"/>
    <col min="10660" max="10660" width="24.28515625" style="63" bestFit="1" customWidth="1"/>
    <col min="10661" max="10661" width="18" style="63" customWidth="1"/>
    <col min="10662" max="10662" width="18.42578125" style="63" bestFit="1" customWidth="1"/>
    <col min="10663" max="10663" width="16.7109375" style="63" bestFit="1" customWidth="1"/>
    <col min="10664" max="10664" width="19.5703125" style="63" customWidth="1"/>
    <col min="10665" max="10665" width="17.7109375" style="63" bestFit="1" customWidth="1"/>
    <col min="10666" max="10666" width="9.28515625" style="63" customWidth="1"/>
    <col min="10667" max="10667" width="20.7109375" style="63" bestFit="1" customWidth="1"/>
    <col min="10668" max="10668" width="26.28515625" style="63" customWidth="1"/>
    <col min="10669" max="10669" width="11.7109375" style="63" bestFit="1" customWidth="1"/>
    <col min="10670" max="10670" width="6.28515625" style="63" customWidth="1"/>
    <col min="10671" max="10671" width="8.42578125" style="63" customWidth="1"/>
    <col min="10672" max="10672" width="18.42578125" style="63" bestFit="1" customWidth="1"/>
    <col min="10673" max="10673" width="52.42578125" style="63"/>
    <col min="10674" max="10674" width="19.42578125" style="63" customWidth="1"/>
    <col min="10675" max="10676" width="23.7109375" style="63" customWidth="1"/>
    <col min="10677" max="10677" width="22" style="63" customWidth="1"/>
    <col min="10678" max="10678" width="12.42578125" style="63" customWidth="1"/>
    <col min="10679" max="10679" width="15.7109375" style="63" customWidth="1"/>
    <col min="10680" max="10680" width="13.28515625" style="63" customWidth="1"/>
    <col min="10681" max="10681" width="52.42578125" style="63"/>
    <col min="10682" max="10682" width="15.7109375" style="63" customWidth="1"/>
    <col min="10683" max="10683" width="13.7109375" style="63" customWidth="1"/>
    <col min="10684" max="10687" width="52.42578125" style="63"/>
    <col min="10688" max="10688" width="14.28515625" style="63" customWidth="1"/>
    <col min="10689" max="10689" width="12.42578125" style="63" customWidth="1"/>
    <col min="10690" max="10690" width="19.7109375" style="63" customWidth="1"/>
    <col min="10691" max="10691" width="17.42578125" style="63" customWidth="1"/>
    <col min="10692" max="10692" width="11.7109375" style="63" customWidth="1"/>
    <col min="10693" max="10693" width="10.5703125" style="63" customWidth="1"/>
    <col min="10694" max="10694" width="11.28515625" style="63" customWidth="1"/>
    <col min="10695" max="10697" width="52.42578125" style="63"/>
    <col min="10698" max="10699" width="52.42578125" style="63" customWidth="1"/>
    <col min="10700" max="10700" width="32.7109375" style="63" customWidth="1"/>
    <col min="10701" max="10701" width="22.5703125" style="63" customWidth="1"/>
    <col min="10702" max="10894" width="52.42578125" style="63"/>
    <col min="10895" max="10895" width="25.5703125" style="63" customWidth="1"/>
    <col min="10896" max="10896" width="12.5703125" style="63" customWidth="1"/>
    <col min="10897" max="10898" width="15.28515625" style="63" customWidth="1"/>
    <col min="10899" max="10899" width="28" style="63" bestFit="1" customWidth="1"/>
    <col min="10900" max="10900" width="21.42578125" style="63" bestFit="1" customWidth="1"/>
    <col min="10901" max="10901" width="35.5703125" style="63" bestFit="1" customWidth="1"/>
    <col min="10902" max="10902" width="35.28515625" style="63" customWidth="1"/>
    <col min="10903" max="10903" width="19.7109375" style="63" bestFit="1" customWidth="1"/>
    <col min="10904" max="10904" width="69.5703125" style="63" customWidth="1"/>
    <col min="10905" max="10905" width="14.7109375" style="63" bestFit="1" customWidth="1"/>
    <col min="10906" max="10906" width="23.28515625" style="63" bestFit="1" customWidth="1"/>
    <col min="10907" max="10907" width="24.7109375" style="63" customWidth="1"/>
    <col min="10908" max="10908" width="19.5703125" style="63" bestFit="1" customWidth="1"/>
    <col min="10909" max="10909" width="47.7109375" style="63" bestFit="1" customWidth="1"/>
    <col min="10910" max="10910" width="8.7109375" style="63" bestFit="1" customWidth="1"/>
    <col min="10911" max="10911" width="14" style="63" bestFit="1" customWidth="1"/>
    <col min="10912" max="10912" width="35.5703125" style="63" bestFit="1" customWidth="1"/>
    <col min="10913" max="10913" width="17.42578125" style="63" bestFit="1" customWidth="1"/>
    <col min="10914" max="10914" width="10.42578125" style="63" bestFit="1" customWidth="1"/>
    <col min="10915" max="10915" width="14.28515625" style="63" bestFit="1" customWidth="1"/>
    <col min="10916" max="10916" width="24.28515625" style="63" bestFit="1" customWidth="1"/>
    <col min="10917" max="10917" width="18" style="63" customWidth="1"/>
    <col min="10918" max="10918" width="18.42578125" style="63" bestFit="1" customWidth="1"/>
    <col min="10919" max="10919" width="16.7109375" style="63" bestFit="1" customWidth="1"/>
    <col min="10920" max="10920" width="19.5703125" style="63" customWidth="1"/>
    <col min="10921" max="10921" width="17.7109375" style="63" bestFit="1" customWidth="1"/>
    <col min="10922" max="10922" width="9.28515625" style="63" customWidth="1"/>
    <col min="10923" max="10923" width="20.7109375" style="63" bestFit="1" customWidth="1"/>
    <col min="10924" max="10924" width="26.28515625" style="63" customWidth="1"/>
    <col min="10925" max="10925" width="11.7109375" style="63" bestFit="1" customWidth="1"/>
    <col min="10926" max="10926" width="6.28515625" style="63" customWidth="1"/>
    <col min="10927" max="10927" width="8.42578125" style="63" customWidth="1"/>
    <col min="10928" max="10928" width="18.42578125" style="63" bestFit="1" customWidth="1"/>
    <col min="10929" max="10929" width="52.42578125" style="63"/>
    <col min="10930" max="10930" width="19.42578125" style="63" customWidth="1"/>
    <col min="10931" max="10932" width="23.7109375" style="63" customWidth="1"/>
    <col min="10933" max="10933" width="22" style="63" customWidth="1"/>
    <col min="10934" max="10934" width="12.42578125" style="63" customWidth="1"/>
    <col min="10935" max="10935" width="15.7109375" style="63" customWidth="1"/>
    <col min="10936" max="10936" width="13.28515625" style="63" customWidth="1"/>
    <col min="10937" max="10937" width="52.42578125" style="63"/>
    <col min="10938" max="10938" width="15.7109375" style="63" customWidth="1"/>
    <col min="10939" max="10939" width="13.7109375" style="63" customWidth="1"/>
    <col min="10940" max="10943" width="52.42578125" style="63"/>
    <col min="10944" max="10944" width="14.28515625" style="63" customWidth="1"/>
    <col min="10945" max="10945" width="12.42578125" style="63" customWidth="1"/>
    <col min="10946" max="10946" width="19.7109375" style="63" customWidth="1"/>
    <col min="10947" max="10947" width="17.42578125" style="63" customWidth="1"/>
    <col min="10948" max="10948" width="11.7109375" style="63" customWidth="1"/>
    <col min="10949" max="10949" width="10.5703125" style="63" customWidth="1"/>
    <col min="10950" max="10950" width="11.28515625" style="63" customWidth="1"/>
    <col min="10951" max="10953" width="52.42578125" style="63"/>
    <col min="10954" max="10955" width="52.42578125" style="63" customWidth="1"/>
    <col min="10956" max="10956" width="32.7109375" style="63" customWidth="1"/>
    <col min="10957" max="10957" width="22.5703125" style="63" customWidth="1"/>
    <col min="10958" max="11150" width="52.42578125" style="63"/>
    <col min="11151" max="11151" width="25.5703125" style="63" customWidth="1"/>
    <col min="11152" max="11152" width="12.5703125" style="63" customWidth="1"/>
    <col min="11153" max="11154" width="15.28515625" style="63" customWidth="1"/>
    <col min="11155" max="11155" width="28" style="63" bestFit="1" customWidth="1"/>
    <col min="11156" max="11156" width="21.42578125" style="63" bestFit="1" customWidth="1"/>
    <col min="11157" max="11157" width="35.5703125" style="63" bestFit="1" customWidth="1"/>
    <col min="11158" max="11158" width="35.28515625" style="63" customWidth="1"/>
    <col min="11159" max="11159" width="19.7109375" style="63" bestFit="1" customWidth="1"/>
    <col min="11160" max="11160" width="69.5703125" style="63" customWidth="1"/>
    <col min="11161" max="11161" width="14.7109375" style="63" bestFit="1" customWidth="1"/>
    <col min="11162" max="11162" width="23.28515625" style="63" bestFit="1" customWidth="1"/>
    <col min="11163" max="11163" width="24.7109375" style="63" customWidth="1"/>
    <col min="11164" max="11164" width="19.5703125" style="63" bestFit="1" customWidth="1"/>
    <col min="11165" max="11165" width="47.7109375" style="63" bestFit="1" customWidth="1"/>
    <col min="11166" max="11166" width="8.7109375" style="63" bestFit="1" customWidth="1"/>
    <col min="11167" max="11167" width="14" style="63" bestFit="1" customWidth="1"/>
    <col min="11168" max="11168" width="35.5703125" style="63" bestFit="1" customWidth="1"/>
    <col min="11169" max="11169" width="17.42578125" style="63" bestFit="1" customWidth="1"/>
    <col min="11170" max="11170" width="10.42578125" style="63" bestFit="1" customWidth="1"/>
    <col min="11171" max="11171" width="14.28515625" style="63" bestFit="1" customWidth="1"/>
    <col min="11172" max="11172" width="24.28515625" style="63" bestFit="1" customWidth="1"/>
    <col min="11173" max="11173" width="18" style="63" customWidth="1"/>
    <col min="11174" max="11174" width="18.42578125" style="63" bestFit="1" customWidth="1"/>
    <col min="11175" max="11175" width="16.7109375" style="63" bestFit="1" customWidth="1"/>
    <col min="11176" max="11176" width="19.5703125" style="63" customWidth="1"/>
    <col min="11177" max="11177" width="17.7109375" style="63" bestFit="1" customWidth="1"/>
    <col min="11178" max="11178" width="9.28515625" style="63" customWidth="1"/>
    <col min="11179" max="11179" width="20.7109375" style="63" bestFit="1" customWidth="1"/>
    <col min="11180" max="11180" width="26.28515625" style="63" customWidth="1"/>
    <col min="11181" max="11181" width="11.7109375" style="63" bestFit="1" customWidth="1"/>
    <col min="11182" max="11182" width="6.28515625" style="63" customWidth="1"/>
    <col min="11183" max="11183" width="8.42578125" style="63" customWidth="1"/>
    <col min="11184" max="11184" width="18.42578125" style="63" bestFit="1" customWidth="1"/>
    <col min="11185" max="11185" width="52.42578125" style="63"/>
    <col min="11186" max="11186" width="19.42578125" style="63" customWidth="1"/>
    <col min="11187" max="11188" width="23.7109375" style="63" customWidth="1"/>
    <col min="11189" max="11189" width="22" style="63" customWidth="1"/>
    <col min="11190" max="11190" width="12.42578125" style="63" customWidth="1"/>
    <col min="11191" max="11191" width="15.7109375" style="63" customWidth="1"/>
    <col min="11192" max="11192" width="13.28515625" style="63" customWidth="1"/>
    <col min="11193" max="11193" width="52.42578125" style="63"/>
    <col min="11194" max="11194" width="15.7109375" style="63" customWidth="1"/>
    <col min="11195" max="11195" width="13.7109375" style="63" customWidth="1"/>
    <col min="11196" max="11199" width="52.42578125" style="63"/>
    <col min="11200" max="11200" width="14.28515625" style="63" customWidth="1"/>
    <col min="11201" max="11201" width="12.42578125" style="63" customWidth="1"/>
    <col min="11202" max="11202" width="19.7109375" style="63" customWidth="1"/>
    <col min="11203" max="11203" width="17.42578125" style="63" customWidth="1"/>
    <col min="11204" max="11204" width="11.7109375" style="63" customWidth="1"/>
    <col min="11205" max="11205" width="10.5703125" style="63" customWidth="1"/>
    <col min="11206" max="11206" width="11.28515625" style="63" customWidth="1"/>
    <col min="11207" max="11209" width="52.42578125" style="63"/>
    <col min="11210" max="11211" width="52.42578125" style="63" customWidth="1"/>
    <col min="11212" max="11212" width="32.7109375" style="63" customWidth="1"/>
    <col min="11213" max="11213" width="22.5703125" style="63" customWidth="1"/>
    <col min="11214" max="11406" width="52.42578125" style="63"/>
    <col min="11407" max="11407" width="25.5703125" style="63" customWidth="1"/>
    <col min="11408" max="11408" width="12.5703125" style="63" customWidth="1"/>
    <col min="11409" max="11410" width="15.28515625" style="63" customWidth="1"/>
    <col min="11411" max="11411" width="28" style="63" bestFit="1" customWidth="1"/>
    <col min="11412" max="11412" width="21.42578125" style="63" bestFit="1" customWidth="1"/>
    <col min="11413" max="11413" width="35.5703125" style="63" bestFit="1" customWidth="1"/>
    <col min="11414" max="11414" width="35.28515625" style="63" customWidth="1"/>
    <col min="11415" max="11415" width="19.7109375" style="63" bestFit="1" customWidth="1"/>
    <col min="11416" max="11416" width="69.5703125" style="63" customWidth="1"/>
    <col min="11417" max="11417" width="14.7109375" style="63" bestFit="1" customWidth="1"/>
    <col min="11418" max="11418" width="23.28515625" style="63" bestFit="1" customWidth="1"/>
    <col min="11419" max="11419" width="24.7109375" style="63" customWidth="1"/>
    <col min="11420" max="11420" width="19.5703125" style="63" bestFit="1" customWidth="1"/>
    <col min="11421" max="11421" width="47.7109375" style="63" bestFit="1" customWidth="1"/>
    <col min="11422" max="11422" width="8.7109375" style="63" bestFit="1" customWidth="1"/>
    <col min="11423" max="11423" width="14" style="63" bestFit="1" customWidth="1"/>
    <col min="11424" max="11424" width="35.5703125" style="63" bestFit="1" customWidth="1"/>
    <col min="11425" max="11425" width="17.42578125" style="63" bestFit="1" customWidth="1"/>
    <col min="11426" max="11426" width="10.42578125" style="63" bestFit="1" customWidth="1"/>
    <col min="11427" max="11427" width="14.28515625" style="63" bestFit="1" customWidth="1"/>
    <col min="11428" max="11428" width="24.28515625" style="63" bestFit="1" customWidth="1"/>
    <col min="11429" max="11429" width="18" style="63" customWidth="1"/>
    <col min="11430" max="11430" width="18.42578125" style="63" bestFit="1" customWidth="1"/>
    <col min="11431" max="11431" width="16.7109375" style="63" bestFit="1" customWidth="1"/>
    <col min="11432" max="11432" width="19.5703125" style="63" customWidth="1"/>
    <col min="11433" max="11433" width="17.7109375" style="63" bestFit="1" customWidth="1"/>
    <col min="11434" max="11434" width="9.28515625" style="63" customWidth="1"/>
    <col min="11435" max="11435" width="20.7109375" style="63" bestFit="1" customWidth="1"/>
    <col min="11436" max="11436" width="26.28515625" style="63" customWidth="1"/>
    <col min="11437" max="11437" width="11.7109375" style="63" bestFit="1" customWidth="1"/>
    <col min="11438" max="11438" width="6.28515625" style="63" customWidth="1"/>
    <col min="11439" max="11439" width="8.42578125" style="63" customWidth="1"/>
    <col min="11440" max="11440" width="18.42578125" style="63" bestFit="1" customWidth="1"/>
    <col min="11441" max="11441" width="52.42578125" style="63"/>
    <col min="11442" max="11442" width="19.42578125" style="63" customWidth="1"/>
    <col min="11443" max="11444" width="23.7109375" style="63" customWidth="1"/>
    <col min="11445" max="11445" width="22" style="63" customWidth="1"/>
    <col min="11446" max="11446" width="12.42578125" style="63" customWidth="1"/>
    <col min="11447" max="11447" width="15.7109375" style="63" customWidth="1"/>
    <col min="11448" max="11448" width="13.28515625" style="63" customWidth="1"/>
    <col min="11449" max="11449" width="52.42578125" style="63"/>
    <col min="11450" max="11450" width="15.7109375" style="63" customWidth="1"/>
    <col min="11451" max="11451" width="13.7109375" style="63" customWidth="1"/>
    <col min="11452" max="11455" width="52.42578125" style="63"/>
    <col min="11456" max="11456" width="14.28515625" style="63" customWidth="1"/>
    <col min="11457" max="11457" width="12.42578125" style="63" customWidth="1"/>
    <col min="11458" max="11458" width="19.7109375" style="63" customWidth="1"/>
    <col min="11459" max="11459" width="17.42578125" style="63" customWidth="1"/>
    <col min="11460" max="11460" width="11.7109375" style="63" customWidth="1"/>
    <col min="11461" max="11461" width="10.5703125" style="63" customWidth="1"/>
    <col min="11462" max="11462" width="11.28515625" style="63" customWidth="1"/>
    <col min="11463" max="11465" width="52.42578125" style="63"/>
    <col min="11466" max="11467" width="52.42578125" style="63" customWidth="1"/>
    <col min="11468" max="11468" width="32.7109375" style="63" customWidth="1"/>
    <col min="11469" max="11469" width="22.5703125" style="63" customWidth="1"/>
    <col min="11470" max="11662" width="52.42578125" style="63"/>
    <col min="11663" max="11663" width="25.5703125" style="63" customWidth="1"/>
    <col min="11664" max="11664" width="12.5703125" style="63" customWidth="1"/>
    <col min="11665" max="11666" width="15.28515625" style="63" customWidth="1"/>
    <col min="11667" max="11667" width="28" style="63" bestFit="1" customWidth="1"/>
    <col min="11668" max="11668" width="21.42578125" style="63" bestFit="1" customWidth="1"/>
    <col min="11669" max="11669" width="35.5703125" style="63" bestFit="1" customWidth="1"/>
    <col min="11670" max="11670" width="35.28515625" style="63" customWidth="1"/>
    <col min="11671" max="11671" width="19.7109375" style="63" bestFit="1" customWidth="1"/>
    <col min="11672" max="11672" width="69.5703125" style="63" customWidth="1"/>
    <col min="11673" max="11673" width="14.7109375" style="63" bestFit="1" customWidth="1"/>
    <col min="11674" max="11674" width="23.28515625" style="63" bestFit="1" customWidth="1"/>
    <col min="11675" max="11675" width="24.7109375" style="63" customWidth="1"/>
    <col min="11676" max="11676" width="19.5703125" style="63" bestFit="1" customWidth="1"/>
    <col min="11677" max="11677" width="47.7109375" style="63" bestFit="1" customWidth="1"/>
    <col min="11678" max="11678" width="8.7109375" style="63" bestFit="1" customWidth="1"/>
    <col min="11679" max="11679" width="14" style="63" bestFit="1" customWidth="1"/>
    <col min="11680" max="11680" width="35.5703125" style="63" bestFit="1" customWidth="1"/>
    <col min="11681" max="11681" width="17.42578125" style="63" bestFit="1" customWidth="1"/>
    <col min="11682" max="11682" width="10.42578125" style="63" bestFit="1" customWidth="1"/>
    <col min="11683" max="11683" width="14.28515625" style="63" bestFit="1" customWidth="1"/>
    <col min="11684" max="11684" width="24.28515625" style="63" bestFit="1" customWidth="1"/>
    <col min="11685" max="11685" width="18" style="63" customWidth="1"/>
    <col min="11686" max="11686" width="18.42578125" style="63" bestFit="1" customWidth="1"/>
    <col min="11687" max="11687" width="16.7109375" style="63" bestFit="1" customWidth="1"/>
    <col min="11688" max="11688" width="19.5703125" style="63" customWidth="1"/>
    <col min="11689" max="11689" width="17.7109375" style="63" bestFit="1" customWidth="1"/>
    <col min="11690" max="11690" width="9.28515625" style="63" customWidth="1"/>
    <col min="11691" max="11691" width="20.7109375" style="63" bestFit="1" customWidth="1"/>
    <col min="11692" max="11692" width="26.28515625" style="63" customWidth="1"/>
    <col min="11693" max="11693" width="11.7109375" style="63" bestFit="1" customWidth="1"/>
    <col min="11694" max="11694" width="6.28515625" style="63" customWidth="1"/>
    <col min="11695" max="11695" width="8.42578125" style="63" customWidth="1"/>
    <col min="11696" max="11696" width="18.42578125" style="63" bestFit="1" customWidth="1"/>
    <col min="11697" max="11697" width="52.42578125" style="63"/>
    <col min="11698" max="11698" width="19.42578125" style="63" customWidth="1"/>
    <col min="11699" max="11700" width="23.7109375" style="63" customWidth="1"/>
    <col min="11701" max="11701" width="22" style="63" customWidth="1"/>
    <col min="11702" max="11702" width="12.42578125" style="63" customWidth="1"/>
    <col min="11703" max="11703" width="15.7109375" style="63" customWidth="1"/>
    <col min="11704" max="11704" width="13.28515625" style="63" customWidth="1"/>
    <col min="11705" max="11705" width="52.42578125" style="63"/>
    <col min="11706" max="11706" width="15.7109375" style="63" customWidth="1"/>
    <col min="11707" max="11707" width="13.7109375" style="63" customWidth="1"/>
    <col min="11708" max="11711" width="52.42578125" style="63"/>
    <col min="11712" max="11712" width="14.28515625" style="63" customWidth="1"/>
    <col min="11713" max="11713" width="12.42578125" style="63" customWidth="1"/>
    <col min="11714" max="11714" width="19.7109375" style="63" customWidth="1"/>
    <col min="11715" max="11715" width="17.42578125" style="63" customWidth="1"/>
    <col min="11716" max="11716" width="11.7109375" style="63" customWidth="1"/>
    <col min="11717" max="11717" width="10.5703125" style="63" customWidth="1"/>
    <col min="11718" max="11718" width="11.28515625" style="63" customWidth="1"/>
    <col min="11719" max="11721" width="52.42578125" style="63"/>
    <col min="11722" max="11723" width="52.42578125" style="63" customWidth="1"/>
    <col min="11724" max="11724" width="32.7109375" style="63" customWidth="1"/>
    <col min="11725" max="11725" width="22.5703125" style="63" customWidth="1"/>
    <col min="11726" max="11918" width="52.42578125" style="63"/>
    <col min="11919" max="11919" width="25.5703125" style="63" customWidth="1"/>
    <col min="11920" max="11920" width="12.5703125" style="63" customWidth="1"/>
    <col min="11921" max="11922" width="15.28515625" style="63" customWidth="1"/>
    <col min="11923" max="11923" width="28" style="63" bestFit="1" customWidth="1"/>
    <col min="11924" max="11924" width="21.42578125" style="63" bestFit="1" customWidth="1"/>
    <col min="11925" max="11925" width="35.5703125" style="63" bestFit="1" customWidth="1"/>
    <col min="11926" max="11926" width="35.28515625" style="63" customWidth="1"/>
    <col min="11927" max="11927" width="19.7109375" style="63" bestFit="1" customWidth="1"/>
    <col min="11928" max="11928" width="69.5703125" style="63" customWidth="1"/>
    <col min="11929" max="11929" width="14.7109375" style="63" bestFit="1" customWidth="1"/>
    <col min="11930" max="11930" width="23.28515625" style="63" bestFit="1" customWidth="1"/>
    <col min="11931" max="11931" width="24.7109375" style="63" customWidth="1"/>
    <col min="11932" max="11932" width="19.5703125" style="63" bestFit="1" customWidth="1"/>
    <col min="11933" max="11933" width="47.7109375" style="63" bestFit="1" customWidth="1"/>
    <col min="11934" max="11934" width="8.7109375" style="63" bestFit="1" customWidth="1"/>
    <col min="11935" max="11935" width="14" style="63" bestFit="1" customWidth="1"/>
    <col min="11936" max="11936" width="35.5703125" style="63" bestFit="1" customWidth="1"/>
    <col min="11937" max="11937" width="17.42578125" style="63" bestFit="1" customWidth="1"/>
    <col min="11938" max="11938" width="10.42578125" style="63" bestFit="1" customWidth="1"/>
    <col min="11939" max="11939" width="14.28515625" style="63" bestFit="1" customWidth="1"/>
    <col min="11940" max="11940" width="24.28515625" style="63" bestFit="1" customWidth="1"/>
    <col min="11941" max="11941" width="18" style="63" customWidth="1"/>
    <col min="11942" max="11942" width="18.42578125" style="63" bestFit="1" customWidth="1"/>
    <col min="11943" max="11943" width="16.7109375" style="63" bestFit="1" customWidth="1"/>
    <col min="11944" max="11944" width="19.5703125" style="63" customWidth="1"/>
    <col min="11945" max="11945" width="17.7109375" style="63" bestFit="1" customWidth="1"/>
    <col min="11946" max="11946" width="9.28515625" style="63" customWidth="1"/>
    <col min="11947" max="11947" width="20.7109375" style="63" bestFit="1" customWidth="1"/>
    <col min="11948" max="11948" width="26.28515625" style="63" customWidth="1"/>
    <col min="11949" max="11949" width="11.7109375" style="63" bestFit="1" customWidth="1"/>
    <col min="11950" max="11950" width="6.28515625" style="63" customWidth="1"/>
    <col min="11951" max="11951" width="8.42578125" style="63" customWidth="1"/>
    <col min="11952" max="11952" width="18.42578125" style="63" bestFit="1" customWidth="1"/>
    <col min="11953" max="11953" width="52.42578125" style="63"/>
    <col min="11954" max="11954" width="19.42578125" style="63" customWidth="1"/>
    <col min="11955" max="11956" width="23.7109375" style="63" customWidth="1"/>
    <col min="11957" max="11957" width="22" style="63" customWidth="1"/>
    <col min="11958" max="11958" width="12.42578125" style="63" customWidth="1"/>
    <col min="11959" max="11959" width="15.7109375" style="63" customWidth="1"/>
    <col min="11960" max="11960" width="13.28515625" style="63" customWidth="1"/>
    <col min="11961" max="11961" width="52.42578125" style="63"/>
    <col min="11962" max="11962" width="15.7109375" style="63" customWidth="1"/>
    <col min="11963" max="11963" width="13.7109375" style="63" customWidth="1"/>
    <col min="11964" max="11967" width="52.42578125" style="63"/>
    <col min="11968" max="11968" width="14.28515625" style="63" customWidth="1"/>
    <col min="11969" max="11969" width="12.42578125" style="63" customWidth="1"/>
    <col min="11970" max="11970" width="19.7109375" style="63" customWidth="1"/>
    <col min="11971" max="11971" width="17.42578125" style="63" customWidth="1"/>
    <col min="11972" max="11972" width="11.7109375" style="63" customWidth="1"/>
    <col min="11973" max="11973" width="10.5703125" style="63" customWidth="1"/>
    <col min="11974" max="11974" width="11.28515625" style="63" customWidth="1"/>
    <col min="11975" max="11977" width="52.42578125" style="63"/>
    <col min="11978" max="11979" width="52.42578125" style="63" customWidth="1"/>
    <col min="11980" max="11980" width="32.7109375" style="63" customWidth="1"/>
    <col min="11981" max="11981" width="22.5703125" style="63" customWidth="1"/>
    <col min="11982" max="12174" width="52.42578125" style="63"/>
    <col min="12175" max="12175" width="25.5703125" style="63" customWidth="1"/>
    <col min="12176" max="12176" width="12.5703125" style="63" customWidth="1"/>
    <col min="12177" max="12178" width="15.28515625" style="63" customWidth="1"/>
    <col min="12179" max="12179" width="28" style="63" bestFit="1" customWidth="1"/>
    <col min="12180" max="12180" width="21.42578125" style="63" bestFit="1" customWidth="1"/>
    <col min="12181" max="12181" width="35.5703125" style="63" bestFit="1" customWidth="1"/>
    <col min="12182" max="12182" width="35.28515625" style="63" customWidth="1"/>
    <col min="12183" max="12183" width="19.7109375" style="63" bestFit="1" customWidth="1"/>
    <col min="12184" max="12184" width="69.5703125" style="63" customWidth="1"/>
    <col min="12185" max="12185" width="14.7109375" style="63" bestFit="1" customWidth="1"/>
    <col min="12186" max="12186" width="23.28515625" style="63" bestFit="1" customWidth="1"/>
    <col min="12187" max="12187" width="24.7109375" style="63" customWidth="1"/>
    <col min="12188" max="12188" width="19.5703125" style="63" bestFit="1" customWidth="1"/>
    <col min="12189" max="12189" width="47.7109375" style="63" bestFit="1" customWidth="1"/>
    <col min="12190" max="12190" width="8.7109375" style="63" bestFit="1" customWidth="1"/>
    <col min="12191" max="12191" width="14" style="63" bestFit="1" customWidth="1"/>
    <col min="12192" max="12192" width="35.5703125" style="63" bestFit="1" customWidth="1"/>
    <col min="12193" max="12193" width="17.42578125" style="63" bestFit="1" customWidth="1"/>
    <col min="12194" max="12194" width="10.42578125" style="63" bestFit="1" customWidth="1"/>
    <col min="12195" max="12195" width="14.28515625" style="63" bestFit="1" customWidth="1"/>
    <col min="12196" max="12196" width="24.28515625" style="63" bestFit="1" customWidth="1"/>
    <col min="12197" max="12197" width="18" style="63" customWidth="1"/>
    <col min="12198" max="12198" width="18.42578125" style="63" bestFit="1" customWidth="1"/>
    <col min="12199" max="12199" width="16.7109375" style="63" bestFit="1" customWidth="1"/>
    <col min="12200" max="12200" width="19.5703125" style="63" customWidth="1"/>
    <col min="12201" max="12201" width="17.7109375" style="63" bestFit="1" customWidth="1"/>
    <col min="12202" max="12202" width="9.28515625" style="63" customWidth="1"/>
    <col min="12203" max="12203" width="20.7109375" style="63" bestFit="1" customWidth="1"/>
    <col min="12204" max="12204" width="26.28515625" style="63" customWidth="1"/>
    <col min="12205" max="12205" width="11.7109375" style="63" bestFit="1" customWidth="1"/>
    <col min="12206" max="12206" width="6.28515625" style="63" customWidth="1"/>
    <col min="12207" max="12207" width="8.42578125" style="63" customWidth="1"/>
    <col min="12208" max="12208" width="18.42578125" style="63" bestFit="1" customWidth="1"/>
    <col min="12209" max="12209" width="52.42578125" style="63"/>
    <col min="12210" max="12210" width="19.42578125" style="63" customWidth="1"/>
    <col min="12211" max="12212" width="23.7109375" style="63" customWidth="1"/>
    <col min="12213" max="12213" width="22" style="63" customWidth="1"/>
    <col min="12214" max="12214" width="12.42578125" style="63" customWidth="1"/>
    <col min="12215" max="12215" width="15.7109375" style="63" customWidth="1"/>
    <col min="12216" max="12216" width="13.28515625" style="63" customWidth="1"/>
    <col min="12217" max="12217" width="52.42578125" style="63"/>
    <col min="12218" max="12218" width="15.7109375" style="63" customWidth="1"/>
    <col min="12219" max="12219" width="13.7109375" style="63" customWidth="1"/>
    <col min="12220" max="12223" width="52.42578125" style="63"/>
    <col min="12224" max="12224" width="14.28515625" style="63" customWidth="1"/>
    <col min="12225" max="12225" width="12.42578125" style="63" customWidth="1"/>
    <col min="12226" max="12226" width="19.7109375" style="63" customWidth="1"/>
    <col min="12227" max="12227" width="17.42578125" style="63" customWidth="1"/>
    <col min="12228" max="12228" width="11.7109375" style="63" customWidth="1"/>
    <col min="12229" max="12229" width="10.5703125" style="63" customWidth="1"/>
    <col min="12230" max="12230" width="11.28515625" style="63" customWidth="1"/>
    <col min="12231" max="12233" width="52.42578125" style="63"/>
    <col min="12234" max="12235" width="52.42578125" style="63" customWidth="1"/>
    <col min="12236" max="12236" width="32.7109375" style="63" customWidth="1"/>
    <col min="12237" max="12237" width="22.5703125" style="63" customWidth="1"/>
    <col min="12238" max="12430" width="52.42578125" style="63"/>
    <col min="12431" max="12431" width="25.5703125" style="63" customWidth="1"/>
    <col min="12432" max="12432" width="12.5703125" style="63" customWidth="1"/>
    <col min="12433" max="12434" width="15.28515625" style="63" customWidth="1"/>
    <col min="12435" max="12435" width="28" style="63" bestFit="1" customWidth="1"/>
    <col min="12436" max="12436" width="21.42578125" style="63" bestFit="1" customWidth="1"/>
    <col min="12437" max="12437" width="35.5703125" style="63" bestFit="1" customWidth="1"/>
    <col min="12438" max="12438" width="35.28515625" style="63" customWidth="1"/>
    <col min="12439" max="12439" width="19.7109375" style="63" bestFit="1" customWidth="1"/>
    <col min="12440" max="12440" width="69.5703125" style="63" customWidth="1"/>
    <col min="12441" max="12441" width="14.7109375" style="63" bestFit="1" customWidth="1"/>
    <col min="12442" max="12442" width="23.28515625" style="63" bestFit="1" customWidth="1"/>
    <col min="12443" max="12443" width="24.7109375" style="63" customWidth="1"/>
    <col min="12444" max="12444" width="19.5703125" style="63" bestFit="1" customWidth="1"/>
    <col min="12445" max="12445" width="47.7109375" style="63" bestFit="1" customWidth="1"/>
    <col min="12446" max="12446" width="8.7109375" style="63" bestFit="1" customWidth="1"/>
    <col min="12447" max="12447" width="14" style="63" bestFit="1" customWidth="1"/>
    <col min="12448" max="12448" width="35.5703125" style="63" bestFit="1" customWidth="1"/>
    <col min="12449" max="12449" width="17.42578125" style="63" bestFit="1" customWidth="1"/>
    <col min="12450" max="12450" width="10.42578125" style="63" bestFit="1" customWidth="1"/>
    <col min="12451" max="12451" width="14.28515625" style="63" bestFit="1" customWidth="1"/>
    <col min="12452" max="12452" width="24.28515625" style="63" bestFit="1" customWidth="1"/>
    <col min="12453" max="12453" width="18" style="63" customWidth="1"/>
    <col min="12454" max="12454" width="18.42578125" style="63" bestFit="1" customWidth="1"/>
    <col min="12455" max="12455" width="16.7109375" style="63" bestFit="1" customWidth="1"/>
    <col min="12456" max="12456" width="19.5703125" style="63" customWidth="1"/>
    <col min="12457" max="12457" width="17.7109375" style="63" bestFit="1" customWidth="1"/>
    <col min="12458" max="12458" width="9.28515625" style="63" customWidth="1"/>
    <col min="12459" max="12459" width="20.7109375" style="63" bestFit="1" customWidth="1"/>
    <col min="12460" max="12460" width="26.28515625" style="63" customWidth="1"/>
    <col min="12461" max="12461" width="11.7109375" style="63" bestFit="1" customWidth="1"/>
    <col min="12462" max="12462" width="6.28515625" style="63" customWidth="1"/>
    <col min="12463" max="12463" width="8.42578125" style="63" customWidth="1"/>
    <col min="12464" max="12464" width="18.42578125" style="63" bestFit="1" customWidth="1"/>
    <col min="12465" max="12465" width="52.42578125" style="63"/>
    <col min="12466" max="12466" width="19.42578125" style="63" customWidth="1"/>
    <col min="12467" max="12468" width="23.7109375" style="63" customWidth="1"/>
    <col min="12469" max="12469" width="22" style="63" customWidth="1"/>
    <col min="12470" max="12470" width="12.42578125" style="63" customWidth="1"/>
    <col min="12471" max="12471" width="15.7109375" style="63" customWidth="1"/>
    <col min="12472" max="12472" width="13.28515625" style="63" customWidth="1"/>
    <col min="12473" max="12473" width="52.42578125" style="63"/>
    <col min="12474" max="12474" width="15.7109375" style="63" customWidth="1"/>
    <col min="12475" max="12475" width="13.7109375" style="63" customWidth="1"/>
    <col min="12476" max="12479" width="52.42578125" style="63"/>
    <col min="12480" max="12480" width="14.28515625" style="63" customWidth="1"/>
    <col min="12481" max="12481" width="12.42578125" style="63" customWidth="1"/>
    <col min="12482" max="12482" width="19.7109375" style="63" customWidth="1"/>
    <col min="12483" max="12483" width="17.42578125" style="63" customWidth="1"/>
    <col min="12484" max="12484" width="11.7109375" style="63" customWidth="1"/>
    <col min="12485" max="12485" width="10.5703125" style="63" customWidth="1"/>
    <col min="12486" max="12486" width="11.28515625" style="63" customWidth="1"/>
    <col min="12487" max="12489" width="52.42578125" style="63"/>
    <col min="12490" max="12491" width="52.42578125" style="63" customWidth="1"/>
    <col min="12492" max="12492" width="32.7109375" style="63" customWidth="1"/>
    <col min="12493" max="12493" width="22.5703125" style="63" customWidth="1"/>
    <col min="12494" max="12686" width="52.42578125" style="63"/>
    <col min="12687" max="12687" width="25.5703125" style="63" customWidth="1"/>
    <col min="12688" max="12688" width="12.5703125" style="63" customWidth="1"/>
    <col min="12689" max="12690" width="15.28515625" style="63" customWidth="1"/>
    <col min="12691" max="12691" width="28" style="63" bestFit="1" customWidth="1"/>
    <col min="12692" max="12692" width="21.42578125" style="63" bestFit="1" customWidth="1"/>
    <col min="12693" max="12693" width="35.5703125" style="63" bestFit="1" customWidth="1"/>
    <col min="12694" max="12694" width="35.28515625" style="63" customWidth="1"/>
    <col min="12695" max="12695" width="19.7109375" style="63" bestFit="1" customWidth="1"/>
    <col min="12696" max="12696" width="69.5703125" style="63" customWidth="1"/>
    <col min="12697" max="12697" width="14.7109375" style="63" bestFit="1" customWidth="1"/>
    <col min="12698" max="12698" width="23.28515625" style="63" bestFit="1" customWidth="1"/>
    <col min="12699" max="12699" width="24.7109375" style="63" customWidth="1"/>
    <col min="12700" max="12700" width="19.5703125" style="63" bestFit="1" customWidth="1"/>
    <col min="12701" max="12701" width="47.7109375" style="63" bestFit="1" customWidth="1"/>
    <col min="12702" max="12702" width="8.7109375" style="63" bestFit="1" customWidth="1"/>
    <col min="12703" max="12703" width="14" style="63" bestFit="1" customWidth="1"/>
    <col min="12704" max="12704" width="35.5703125" style="63" bestFit="1" customWidth="1"/>
    <col min="12705" max="12705" width="17.42578125" style="63" bestFit="1" customWidth="1"/>
    <col min="12706" max="12706" width="10.42578125" style="63" bestFit="1" customWidth="1"/>
    <col min="12707" max="12707" width="14.28515625" style="63" bestFit="1" customWidth="1"/>
    <col min="12708" max="12708" width="24.28515625" style="63" bestFit="1" customWidth="1"/>
    <col min="12709" max="12709" width="18" style="63" customWidth="1"/>
    <col min="12710" max="12710" width="18.42578125" style="63" bestFit="1" customWidth="1"/>
    <col min="12711" max="12711" width="16.7109375" style="63" bestFit="1" customWidth="1"/>
    <col min="12712" max="12712" width="19.5703125" style="63" customWidth="1"/>
    <col min="12713" max="12713" width="17.7109375" style="63" bestFit="1" customWidth="1"/>
    <col min="12714" max="12714" width="9.28515625" style="63" customWidth="1"/>
    <col min="12715" max="12715" width="20.7109375" style="63" bestFit="1" customWidth="1"/>
    <col min="12716" max="12716" width="26.28515625" style="63" customWidth="1"/>
    <col min="12717" max="12717" width="11.7109375" style="63" bestFit="1" customWidth="1"/>
    <col min="12718" max="12718" width="6.28515625" style="63" customWidth="1"/>
    <col min="12719" max="12719" width="8.42578125" style="63" customWidth="1"/>
    <col min="12720" max="12720" width="18.42578125" style="63" bestFit="1" customWidth="1"/>
    <col min="12721" max="12721" width="52.42578125" style="63"/>
    <col min="12722" max="12722" width="19.42578125" style="63" customWidth="1"/>
    <col min="12723" max="12724" width="23.7109375" style="63" customWidth="1"/>
    <col min="12725" max="12725" width="22" style="63" customWidth="1"/>
    <col min="12726" max="12726" width="12.42578125" style="63" customWidth="1"/>
    <col min="12727" max="12727" width="15.7109375" style="63" customWidth="1"/>
    <col min="12728" max="12728" width="13.28515625" style="63" customWidth="1"/>
    <col min="12729" max="12729" width="52.42578125" style="63"/>
    <col min="12730" max="12730" width="15.7109375" style="63" customWidth="1"/>
    <col min="12731" max="12731" width="13.7109375" style="63" customWidth="1"/>
    <col min="12732" max="12735" width="52.42578125" style="63"/>
    <col min="12736" max="12736" width="14.28515625" style="63" customWidth="1"/>
    <col min="12737" max="12737" width="12.42578125" style="63" customWidth="1"/>
    <col min="12738" max="12738" width="19.7109375" style="63" customWidth="1"/>
    <col min="12739" max="12739" width="17.42578125" style="63" customWidth="1"/>
    <col min="12740" max="12740" width="11.7109375" style="63" customWidth="1"/>
    <col min="12741" max="12741" width="10.5703125" style="63" customWidth="1"/>
    <col min="12742" max="12742" width="11.28515625" style="63" customWidth="1"/>
    <col min="12743" max="12745" width="52.42578125" style="63"/>
    <col min="12746" max="12747" width="52.42578125" style="63" customWidth="1"/>
    <col min="12748" max="12748" width="32.7109375" style="63" customWidth="1"/>
    <col min="12749" max="12749" width="22.5703125" style="63" customWidth="1"/>
    <col min="12750" max="12942" width="52.42578125" style="63"/>
    <col min="12943" max="12943" width="25.5703125" style="63" customWidth="1"/>
    <col min="12944" max="12944" width="12.5703125" style="63" customWidth="1"/>
    <col min="12945" max="12946" width="15.28515625" style="63" customWidth="1"/>
    <col min="12947" max="12947" width="28" style="63" bestFit="1" customWidth="1"/>
    <col min="12948" max="12948" width="21.42578125" style="63" bestFit="1" customWidth="1"/>
    <col min="12949" max="12949" width="35.5703125" style="63" bestFit="1" customWidth="1"/>
    <col min="12950" max="12950" width="35.28515625" style="63" customWidth="1"/>
    <col min="12951" max="12951" width="19.7109375" style="63" bestFit="1" customWidth="1"/>
    <col min="12952" max="12952" width="69.5703125" style="63" customWidth="1"/>
    <col min="12953" max="12953" width="14.7109375" style="63" bestFit="1" customWidth="1"/>
    <col min="12954" max="12954" width="23.28515625" style="63" bestFit="1" customWidth="1"/>
    <col min="12955" max="12955" width="24.7109375" style="63" customWidth="1"/>
    <col min="12956" max="12956" width="19.5703125" style="63" bestFit="1" customWidth="1"/>
    <col min="12957" max="12957" width="47.7109375" style="63" bestFit="1" customWidth="1"/>
    <col min="12958" max="12958" width="8.7109375" style="63" bestFit="1" customWidth="1"/>
    <col min="12959" max="12959" width="14" style="63" bestFit="1" customWidth="1"/>
    <col min="12960" max="12960" width="35.5703125" style="63" bestFit="1" customWidth="1"/>
    <col min="12961" max="12961" width="17.42578125" style="63" bestFit="1" customWidth="1"/>
    <col min="12962" max="12962" width="10.42578125" style="63" bestFit="1" customWidth="1"/>
    <col min="12963" max="12963" width="14.28515625" style="63" bestFit="1" customWidth="1"/>
    <col min="12964" max="12964" width="24.28515625" style="63" bestFit="1" customWidth="1"/>
    <col min="12965" max="12965" width="18" style="63" customWidth="1"/>
    <col min="12966" max="12966" width="18.42578125" style="63" bestFit="1" customWidth="1"/>
    <col min="12967" max="12967" width="16.7109375" style="63" bestFit="1" customWidth="1"/>
    <col min="12968" max="12968" width="19.5703125" style="63" customWidth="1"/>
    <col min="12969" max="12969" width="17.7109375" style="63" bestFit="1" customWidth="1"/>
    <col min="12970" max="12970" width="9.28515625" style="63" customWidth="1"/>
    <col min="12971" max="12971" width="20.7109375" style="63" bestFit="1" customWidth="1"/>
    <col min="12972" max="12972" width="26.28515625" style="63" customWidth="1"/>
    <col min="12973" max="12973" width="11.7109375" style="63" bestFit="1" customWidth="1"/>
    <col min="12974" max="12974" width="6.28515625" style="63" customWidth="1"/>
    <col min="12975" max="12975" width="8.42578125" style="63" customWidth="1"/>
    <col min="12976" max="12976" width="18.42578125" style="63" bestFit="1" customWidth="1"/>
    <col min="12977" max="12977" width="52.42578125" style="63"/>
    <col min="12978" max="12978" width="19.42578125" style="63" customWidth="1"/>
    <col min="12979" max="12980" width="23.7109375" style="63" customWidth="1"/>
    <col min="12981" max="12981" width="22" style="63" customWidth="1"/>
    <col min="12982" max="12982" width="12.42578125" style="63" customWidth="1"/>
    <col min="12983" max="12983" width="15.7109375" style="63" customWidth="1"/>
    <col min="12984" max="12984" width="13.28515625" style="63" customWidth="1"/>
    <col min="12985" max="12985" width="52.42578125" style="63"/>
    <col min="12986" max="12986" width="15.7109375" style="63" customWidth="1"/>
    <col min="12987" max="12987" width="13.7109375" style="63" customWidth="1"/>
    <col min="12988" max="12991" width="52.42578125" style="63"/>
    <col min="12992" max="12992" width="14.28515625" style="63" customWidth="1"/>
    <col min="12993" max="12993" width="12.42578125" style="63" customWidth="1"/>
    <col min="12994" max="12994" width="19.7109375" style="63" customWidth="1"/>
    <col min="12995" max="12995" width="17.42578125" style="63" customWidth="1"/>
    <col min="12996" max="12996" width="11.7109375" style="63" customWidth="1"/>
    <col min="12997" max="12997" width="10.5703125" style="63" customWidth="1"/>
    <col min="12998" max="12998" width="11.28515625" style="63" customWidth="1"/>
    <col min="12999" max="13001" width="52.42578125" style="63"/>
    <col min="13002" max="13003" width="52.42578125" style="63" customWidth="1"/>
    <col min="13004" max="13004" width="32.7109375" style="63" customWidth="1"/>
    <col min="13005" max="13005" width="22.5703125" style="63" customWidth="1"/>
    <col min="13006" max="13198" width="52.42578125" style="63"/>
    <col min="13199" max="13199" width="25.5703125" style="63" customWidth="1"/>
    <col min="13200" max="13200" width="12.5703125" style="63" customWidth="1"/>
    <col min="13201" max="13202" width="15.28515625" style="63" customWidth="1"/>
    <col min="13203" max="13203" width="28" style="63" bestFit="1" customWidth="1"/>
    <col min="13204" max="13204" width="21.42578125" style="63" bestFit="1" customWidth="1"/>
    <col min="13205" max="13205" width="35.5703125" style="63" bestFit="1" customWidth="1"/>
    <col min="13206" max="13206" width="35.28515625" style="63" customWidth="1"/>
    <col min="13207" max="13207" width="19.7109375" style="63" bestFit="1" customWidth="1"/>
    <col min="13208" max="13208" width="69.5703125" style="63" customWidth="1"/>
    <col min="13209" max="13209" width="14.7109375" style="63" bestFit="1" customWidth="1"/>
    <col min="13210" max="13210" width="23.28515625" style="63" bestFit="1" customWidth="1"/>
    <col min="13211" max="13211" width="24.7109375" style="63" customWidth="1"/>
    <col min="13212" max="13212" width="19.5703125" style="63" bestFit="1" customWidth="1"/>
    <col min="13213" max="13213" width="47.7109375" style="63" bestFit="1" customWidth="1"/>
    <col min="13214" max="13214" width="8.7109375" style="63" bestFit="1" customWidth="1"/>
    <col min="13215" max="13215" width="14" style="63" bestFit="1" customWidth="1"/>
    <col min="13216" max="13216" width="35.5703125" style="63" bestFit="1" customWidth="1"/>
    <col min="13217" max="13217" width="17.42578125" style="63" bestFit="1" customWidth="1"/>
    <col min="13218" max="13218" width="10.42578125" style="63" bestFit="1" customWidth="1"/>
    <col min="13219" max="13219" width="14.28515625" style="63" bestFit="1" customWidth="1"/>
    <col min="13220" max="13220" width="24.28515625" style="63" bestFit="1" customWidth="1"/>
    <col min="13221" max="13221" width="18" style="63" customWidth="1"/>
    <col min="13222" max="13222" width="18.42578125" style="63" bestFit="1" customWidth="1"/>
    <col min="13223" max="13223" width="16.7109375" style="63" bestFit="1" customWidth="1"/>
    <col min="13224" max="13224" width="19.5703125" style="63" customWidth="1"/>
    <col min="13225" max="13225" width="17.7109375" style="63" bestFit="1" customWidth="1"/>
    <col min="13226" max="13226" width="9.28515625" style="63" customWidth="1"/>
    <col min="13227" max="13227" width="20.7109375" style="63" bestFit="1" customWidth="1"/>
    <col min="13228" max="13228" width="26.28515625" style="63" customWidth="1"/>
    <col min="13229" max="13229" width="11.7109375" style="63" bestFit="1" customWidth="1"/>
    <col min="13230" max="13230" width="6.28515625" style="63" customWidth="1"/>
    <col min="13231" max="13231" width="8.42578125" style="63" customWidth="1"/>
    <col min="13232" max="13232" width="18.42578125" style="63" bestFit="1" customWidth="1"/>
    <col min="13233" max="13233" width="52.42578125" style="63"/>
    <col min="13234" max="13234" width="19.42578125" style="63" customWidth="1"/>
    <col min="13235" max="13236" width="23.7109375" style="63" customWidth="1"/>
    <col min="13237" max="13237" width="22" style="63" customWidth="1"/>
    <col min="13238" max="13238" width="12.42578125" style="63" customWidth="1"/>
    <col min="13239" max="13239" width="15.7109375" style="63" customWidth="1"/>
    <col min="13240" max="13240" width="13.28515625" style="63" customWidth="1"/>
    <col min="13241" max="13241" width="52.42578125" style="63"/>
    <col min="13242" max="13242" width="15.7109375" style="63" customWidth="1"/>
    <col min="13243" max="13243" width="13.7109375" style="63" customWidth="1"/>
    <col min="13244" max="13247" width="52.42578125" style="63"/>
    <col min="13248" max="13248" width="14.28515625" style="63" customWidth="1"/>
    <col min="13249" max="13249" width="12.42578125" style="63" customWidth="1"/>
    <col min="13250" max="13250" width="19.7109375" style="63" customWidth="1"/>
    <col min="13251" max="13251" width="17.42578125" style="63" customWidth="1"/>
    <col min="13252" max="13252" width="11.7109375" style="63" customWidth="1"/>
    <col min="13253" max="13253" width="10.5703125" style="63" customWidth="1"/>
    <col min="13254" max="13254" width="11.28515625" style="63" customWidth="1"/>
    <col min="13255" max="13257" width="52.42578125" style="63"/>
    <col min="13258" max="13259" width="52.42578125" style="63" customWidth="1"/>
    <col min="13260" max="13260" width="32.7109375" style="63" customWidth="1"/>
    <col min="13261" max="13261" width="22.5703125" style="63" customWidth="1"/>
    <col min="13262" max="13454" width="52.42578125" style="63"/>
    <col min="13455" max="13455" width="25.5703125" style="63" customWidth="1"/>
    <col min="13456" max="13456" width="12.5703125" style="63" customWidth="1"/>
    <col min="13457" max="13458" width="15.28515625" style="63" customWidth="1"/>
    <col min="13459" max="13459" width="28" style="63" bestFit="1" customWidth="1"/>
    <col min="13460" max="13460" width="21.42578125" style="63" bestFit="1" customWidth="1"/>
    <col min="13461" max="13461" width="35.5703125" style="63" bestFit="1" customWidth="1"/>
    <col min="13462" max="13462" width="35.28515625" style="63" customWidth="1"/>
    <col min="13463" max="13463" width="19.7109375" style="63" bestFit="1" customWidth="1"/>
    <col min="13464" max="13464" width="69.5703125" style="63" customWidth="1"/>
    <col min="13465" max="13465" width="14.7109375" style="63" bestFit="1" customWidth="1"/>
    <col min="13466" max="13466" width="23.28515625" style="63" bestFit="1" customWidth="1"/>
    <col min="13467" max="13467" width="24.7109375" style="63" customWidth="1"/>
    <col min="13468" max="13468" width="19.5703125" style="63" bestFit="1" customWidth="1"/>
    <col min="13469" max="13469" width="47.7109375" style="63" bestFit="1" customWidth="1"/>
    <col min="13470" max="13470" width="8.7109375" style="63" bestFit="1" customWidth="1"/>
    <col min="13471" max="13471" width="14" style="63" bestFit="1" customWidth="1"/>
    <col min="13472" max="13472" width="35.5703125" style="63" bestFit="1" customWidth="1"/>
    <col min="13473" max="13473" width="17.42578125" style="63" bestFit="1" customWidth="1"/>
    <col min="13474" max="13474" width="10.42578125" style="63" bestFit="1" customWidth="1"/>
    <col min="13475" max="13475" width="14.28515625" style="63" bestFit="1" customWidth="1"/>
    <col min="13476" max="13476" width="24.28515625" style="63" bestFit="1" customWidth="1"/>
    <col min="13477" max="13477" width="18" style="63" customWidth="1"/>
    <col min="13478" max="13478" width="18.42578125" style="63" bestFit="1" customWidth="1"/>
    <col min="13479" max="13479" width="16.7109375" style="63" bestFit="1" customWidth="1"/>
    <col min="13480" max="13480" width="19.5703125" style="63" customWidth="1"/>
    <col min="13481" max="13481" width="17.7109375" style="63" bestFit="1" customWidth="1"/>
    <col min="13482" max="13482" width="9.28515625" style="63" customWidth="1"/>
    <col min="13483" max="13483" width="20.7109375" style="63" bestFit="1" customWidth="1"/>
    <col min="13484" max="13484" width="26.28515625" style="63" customWidth="1"/>
    <col min="13485" max="13485" width="11.7109375" style="63" bestFit="1" customWidth="1"/>
    <col min="13486" max="13486" width="6.28515625" style="63" customWidth="1"/>
    <col min="13487" max="13487" width="8.42578125" style="63" customWidth="1"/>
    <col min="13488" max="13488" width="18.42578125" style="63" bestFit="1" customWidth="1"/>
    <col min="13489" max="13489" width="52.42578125" style="63"/>
    <col min="13490" max="13490" width="19.42578125" style="63" customWidth="1"/>
    <col min="13491" max="13492" width="23.7109375" style="63" customWidth="1"/>
    <col min="13493" max="13493" width="22" style="63" customWidth="1"/>
    <col min="13494" max="13494" width="12.42578125" style="63" customWidth="1"/>
    <col min="13495" max="13495" width="15.7109375" style="63" customWidth="1"/>
    <col min="13496" max="13496" width="13.28515625" style="63" customWidth="1"/>
    <col min="13497" max="13497" width="52.42578125" style="63"/>
    <col min="13498" max="13498" width="15.7109375" style="63" customWidth="1"/>
    <col min="13499" max="13499" width="13.7109375" style="63" customWidth="1"/>
    <col min="13500" max="13503" width="52.42578125" style="63"/>
    <col min="13504" max="13504" width="14.28515625" style="63" customWidth="1"/>
    <col min="13505" max="13505" width="12.42578125" style="63" customWidth="1"/>
    <col min="13506" max="13506" width="19.7109375" style="63" customWidth="1"/>
    <col min="13507" max="13507" width="17.42578125" style="63" customWidth="1"/>
    <col min="13508" max="13508" width="11.7109375" style="63" customWidth="1"/>
    <col min="13509" max="13509" width="10.5703125" style="63" customWidth="1"/>
    <col min="13510" max="13510" width="11.28515625" style="63" customWidth="1"/>
    <col min="13511" max="13513" width="52.42578125" style="63"/>
    <col min="13514" max="13515" width="52.42578125" style="63" customWidth="1"/>
    <col min="13516" max="13516" width="32.7109375" style="63" customWidth="1"/>
    <col min="13517" max="13517" width="22.5703125" style="63" customWidth="1"/>
    <col min="13518" max="13710" width="52.42578125" style="63"/>
    <col min="13711" max="13711" width="25.5703125" style="63" customWidth="1"/>
    <col min="13712" max="13712" width="12.5703125" style="63" customWidth="1"/>
    <col min="13713" max="13714" width="15.28515625" style="63" customWidth="1"/>
    <col min="13715" max="13715" width="28" style="63" bestFit="1" customWidth="1"/>
    <col min="13716" max="13716" width="21.42578125" style="63" bestFit="1" customWidth="1"/>
    <col min="13717" max="13717" width="35.5703125" style="63" bestFit="1" customWidth="1"/>
    <col min="13718" max="13718" width="35.28515625" style="63" customWidth="1"/>
    <col min="13719" max="13719" width="19.7109375" style="63" bestFit="1" customWidth="1"/>
    <col min="13720" max="13720" width="69.5703125" style="63" customWidth="1"/>
    <col min="13721" max="13721" width="14.7109375" style="63" bestFit="1" customWidth="1"/>
    <col min="13722" max="13722" width="23.28515625" style="63" bestFit="1" customWidth="1"/>
    <col min="13723" max="13723" width="24.7109375" style="63" customWidth="1"/>
    <col min="13724" max="13724" width="19.5703125" style="63" bestFit="1" customWidth="1"/>
    <col min="13725" max="13725" width="47.7109375" style="63" bestFit="1" customWidth="1"/>
    <col min="13726" max="13726" width="8.7109375" style="63" bestFit="1" customWidth="1"/>
    <col min="13727" max="13727" width="14" style="63" bestFit="1" customWidth="1"/>
    <col min="13728" max="13728" width="35.5703125" style="63" bestFit="1" customWidth="1"/>
    <col min="13729" max="13729" width="17.42578125" style="63" bestFit="1" customWidth="1"/>
    <col min="13730" max="13730" width="10.42578125" style="63" bestFit="1" customWidth="1"/>
    <col min="13731" max="13731" width="14.28515625" style="63" bestFit="1" customWidth="1"/>
    <col min="13732" max="13732" width="24.28515625" style="63" bestFit="1" customWidth="1"/>
    <col min="13733" max="13733" width="18" style="63" customWidth="1"/>
    <col min="13734" max="13734" width="18.42578125" style="63" bestFit="1" customWidth="1"/>
    <col min="13735" max="13735" width="16.7109375" style="63" bestFit="1" customWidth="1"/>
    <col min="13736" max="13736" width="19.5703125" style="63" customWidth="1"/>
    <col min="13737" max="13737" width="17.7109375" style="63" bestFit="1" customWidth="1"/>
    <col min="13738" max="13738" width="9.28515625" style="63" customWidth="1"/>
    <col min="13739" max="13739" width="20.7109375" style="63" bestFit="1" customWidth="1"/>
    <col min="13740" max="13740" width="26.28515625" style="63" customWidth="1"/>
    <col min="13741" max="13741" width="11.7109375" style="63" bestFit="1" customWidth="1"/>
    <col min="13742" max="13742" width="6.28515625" style="63" customWidth="1"/>
    <col min="13743" max="13743" width="8.42578125" style="63" customWidth="1"/>
    <col min="13744" max="13744" width="18.42578125" style="63" bestFit="1" customWidth="1"/>
    <col min="13745" max="13745" width="52.42578125" style="63"/>
    <col min="13746" max="13746" width="19.42578125" style="63" customWidth="1"/>
    <col min="13747" max="13748" width="23.7109375" style="63" customWidth="1"/>
    <col min="13749" max="13749" width="22" style="63" customWidth="1"/>
    <col min="13750" max="13750" width="12.42578125" style="63" customWidth="1"/>
    <col min="13751" max="13751" width="15.7109375" style="63" customWidth="1"/>
    <col min="13752" max="13752" width="13.28515625" style="63" customWidth="1"/>
    <col min="13753" max="13753" width="52.42578125" style="63"/>
    <col min="13754" max="13754" width="15.7109375" style="63" customWidth="1"/>
    <col min="13755" max="13755" width="13.7109375" style="63" customWidth="1"/>
    <col min="13756" max="13759" width="52.42578125" style="63"/>
    <col min="13760" max="13760" width="14.28515625" style="63" customWidth="1"/>
    <col min="13761" max="13761" width="12.42578125" style="63" customWidth="1"/>
    <col min="13762" max="13762" width="19.7109375" style="63" customWidth="1"/>
    <col min="13763" max="13763" width="17.42578125" style="63" customWidth="1"/>
    <col min="13764" max="13764" width="11.7109375" style="63" customWidth="1"/>
    <col min="13765" max="13765" width="10.5703125" style="63" customWidth="1"/>
    <col min="13766" max="13766" width="11.28515625" style="63" customWidth="1"/>
    <col min="13767" max="13769" width="52.42578125" style="63"/>
    <col min="13770" max="13771" width="52.42578125" style="63" customWidth="1"/>
    <col min="13772" max="13772" width="32.7109375" style="63" customWidth="1"/>
    <col min="13773" max="13773" width="22.5703125" style="63" customWidth="1"/>
    <col min="13774" max="13966" width="52.42578125" style="63"/>
    <col min="13967" max="13967" width="25.5703125" style="63" customWidth="1"/>
    <col min="13968" max="13968" width="12.5703125" style="63" customWidth="1"/>
    <col min="13969" max="13970" width="15.28515625" style="63" customWidth="1"/>
    <col min="13971" max="13971" width="28" style="63" bestFit="1" customWidth="1"/>
    <col min="13972" max="13972" width="21.42578125" style="63" bestFit="1" customWidth="1"/>
    <col min="13973" max="13973" width="35.5703125" style="63" bestFit="1" customWidth="1"/>
    <col min="13974" max="13974" width="35.28515625" style="63" customWidth="1"/>
    <col min="13975" max="13975" width="19.7109375" style="63" bestFit="1" customWidth="1"/>
    <col min="13976" max="13976" width="69.5703125" style="63" customWidth="1"/>
    <col min="13977" max="13977" width="14.7109375" style="63" bestFit="1" customWidth="1"/>
    <col min="13978" max="13978" width="23.28515625" style="63" bestFit="1" customWidth="1"/>
    <col min="13979" max="13979" width="24.7109375" style="63" customWidth="1"/>
    <col min="13980" max="13980" width="19.5703125" style="63" bestFit="1" customWidth="1"/>
    <col min="13981" max="13981" width="47.7109375" style="63" bestFit="1" customWidth="1"/>
    <col min="13982" max="13982" width="8.7109375" style="63" bestFit="1" customWidth="1"/>
    <col min="13983" max="13983" width="14" style="63" bestFit="1" customWidth="1"/>
    <col min="13984" max="13984" width="35.5703125" style="63" bestFit="1" customWidth="1"/>
    <col min="13985" max="13985" width="17.42578125" style="63" bestFit="1" customWidth="1"/>
    <col min="13986" max="13986" width="10.42578125" style="63" bestFit="1" customWidth="1"/>
    <col min="13987" max="13987" width="14.28515625" style="63" bestFit="1" customWidth="1"/>
    <col min="13988" max="13988" width="24.28515625" style="63" bestFit="1" customWidth="1"/>
    <col min="13989" max="13989" width="18" style="63" customWidth="1"/>
    <col min="13990" max="13990" width="18.42578125" style="63" bestFit="1" customWidth="1"/>
    <col min="13991" max="13991" width="16.7109375" style="63" bestFit="1" customWidth="1"/>
    <col min="13992" max="13992" width="19.5703125" style="63" customWidth="1"/>
    <col min="13993" max="13993" width="17.7109375" style="63" bestFit="1" customWidth="1"/>
    <col min="13994" max="13994" width="9.28515625" style="63" customWidth="1"/>
    <col min="13995" max="13995" width="20.7109375" style="63" bestFit="1" customWidth="1"/>
    <col min="13996" max="13996" width="26.28515625" style="63" customWidth="1"/>
    <col min="13997" max="13997" width="11.7109375" style="63" bestFit="1" customWidth="1"/>
    <col min="13998" max="13998" width="6.28515625" style="63" customWidth="1"/>
    <col min="13999" max="13999" width="8.42578125" style="63" customWidth="1"/>
    <col min="14000" max="14000" width="18.42578125" style="63" bestFit="1" customWidth="1"/>
    <col min="14001" max="14001" width="52.42578125" style="63"/>
    <col min="14002" max="14002" width="19.42578125" style="63" customWidth="1"/>
    <col min="14003" max="14004" width="23.7109375" style="63" customWidth="1"/>
    <col min="14005" max="14005" width="22" style="63" customWidth="1"/>
    <col min="14006" max="14006" width="12.42578125" style="63" customWidth="1"/>
    <col min="14007" max="14007" width="15.7109375" style="63" customWidth="1"/>
    <col min="14008" max="14008" width="13.28515625" style="63" customWidth="1"/>
    <col min="14009" max="14009" width="52.42578125" style="63"/>
    <col min="14010" max="14010" width="15.7109375" style="63" customWidth="1"/>
    <col min="14011" max="14011" width="13.7109375" style="63" customWidth="1"/>
    <col min="14012" max="14015" width="52.42578125" style="63"/>
    <col min="14016" max="14016" width="14.28515625" style="63" customWidth="1"/>
    <col min="14017" max="14017" width="12.42578125" style="63" customWidth="1"/>
    <col min="14018" max="14018" width="19.7109375" style="63" customWidth="1"/>
    <col min="14019" max="14019" width="17.42578125" style="63" customWidth="1"/>
    <col min="14020" max="14020" width="11.7109375" style="63" customWidth="1"/>
    <col min="14021" max="14021" width="10.5703125" style="63" customWidth="1"/>
    <col min="14022" max="14022" width="11.28515625" style="63" customWidth="1"/>
    <col min="14023" max="14025" width="52.42578125" style="63"/>
    <col min="14026" max="14027" width="52.42578125" style="63" customWidth="1"/>
    <col min="14028" max="14028" width="32.7109375" style="63" customWidth="1"/>
    <col min="14029" max="14029" width="22.5703125" style="63" customWidth="1"/>
    <col min="14030" max="14222" width="52.42578125" style="63"/>
    <col min="14223" max="14223" width="25.5703125" style="63" customWidth="1"/>
    <col min="14224" max="14224" width="12.5703125" style="63" customWidth="1"/>
    <col min="14225" max="14226" width="15.28515625" style="63" customWidth="1"/>
    <col min="14227" max="14227" width="28" style="63" bestFit="1" customWidth="1"/>
    <col min="14228" max="14228" width="21.42578125" style="63" bestFit="1" customWidth="1"/>
    <col min="14229" max="14229" width="35.5703125" style="63" bestFit="1" customWidth="1"/>
    <col min="14230" max="14230" width="35.28515625" style="63" customWidth="1"/>
    <col min="14231" max="14231" width="19.7109375" style="63" bestFit="1" customWidth="1"/>
    <col min="14232" max="14232" width="69.5703125" style="63" customWidth="1"/>
    <col min="14233" max="14233" width="14.7109375" style="63" bestFit="1" customWidth="1"/>
    <col min="14234" max="14234" width="23.28515625" style="63" bestFit="1" customWidth="1"/>
    <col min="14235" max="14235" width="24.7109375" style="63" customWidth="1"/>
    <col min="14236" max="14236" width="19.5703125" style="63" bestFit="1" customWidth="1"/>
    <col min="14237" max="14237" width="47.7109375" style="63" bestFit="1" customWidth="1"/>
    <col min="14238" max="14238" width="8.7109375" style="63" bestFit="1" customWidth="1"/>
    <col min="14239" max="14239" width="14" style="63" bestFit="1" customWidth="1"/>
    <col min="14240" max="14240" width="35.5703125" style="63" bestFit="1" customWidth="1"/>
    <col min="14241" max="14241" width="17.42578125" style="63" bestFit="1" customWidth="1"/>
    <col min="14242" max="14242" width="10.42578125" style="63" bestFit="1" customWidth="1"/>
    <col min="14243" max="14243" width="14.28515625" style="63" bestFit="1" customWidth="1"/>
    <col min="14244" max="14244" width="24.28515625" style="63" bestFit="1" customWidth="1"/>
    <col min="14245" max="14245" width="18" style="63" customWidth="1"/>
    <col min="14246" max="14246" width="18.42578125" style="63" bestFit="1" customWidth="1"/>
    <col min="14247" max="14247" width="16.7109375" style="63" bestFit="1" customWidth="1"/>
    <col min="14248" max="14248" width="19.5703125" style="63" customWidth="1"/>
    <col min="14249" max="14249" width="17.7109375" style="63" bestFit="1" customWidth="1"/>
    <col min="14250" max="14250" width="9.28515625" style="63" customWidth="1"/>
    <col min="14251" max="14251" width="20.7109375" style="63" bestFit="1" customWidth="1"/>
    <col min="14252" max="14252" width="26.28515625" style="63" customWidth="1"/>
    <col min="14253" max="14253" width="11.7109375" style="63" bestFit="1" customWidth="1"/>
    <col min="14254" max="14254" width="6.28515625" style="63" customWidth="1"/>
    <col min="14255" max="14255" width="8.42578125" style="63" customWidth="1"/>
    <col min="14256" max="14256" width="18.42578125" style="63" bestFit="1" customWidth="1"/>
    <col min="14257" max="14257" width="52.42578125" style="63"/>
    <col min="14258" max="14258" width="19.42578125" style="63" customWidth="1"/>
    <col min="14259" max="14260" width="23.7109375" style="63" customWidth="1"/>
    <col min="14261" max="14261" width="22" style="63" customWidth="1"/>
    <col min="14262" max="14262" width="12.42578125" style="63" customWidth="1"/>
    <col min="14263" max="14263" width="15.7109375" style="63" customWidth="1"/>
    <col min="14264" max="14264" width="13.28515625" style="63" customWidth="1"/>
    <col min="14265" max="14265" width="52.42578125" style="63"/>
    <col min="14266" max="14266" width="15.7109375" style="63" customWidth="1"/>
    <col min="14267" max="14267" width="13.7109375" style="63" customWidth="1"/>
    <col min="14268" max="14271" width="52.42578125" style="63"/>
    <col min="14272" max="14272" width="14.28515625" style="63" customWidth="1"/>
    <col min="14273" max="14273" width="12.42578125" style="63" customWidth="1"/>
    <col min="14274" max="14274" width="19.7109375" style="63" customWidth="1"/>
    <col min="14275" max="14275" width="17.42578125" style="63" customWidth="1"/>
    <col min="14276" max="14276" width="11.7109375" style="63" customWidth="1"/>
    <col min="14277" max="14277" width="10.5703125" style="63" customWidth="1"/>
    <col min="14278" max="14278" width="11.28515625" style="63" customWidth="1"/>
    <col min="14279" max="14281" width="52.42578125" style="63"/>
    <col min="14282" max="14283" width="52.42578125" style="63" customWidth="1"/>
    <col min="14284" max="14284" width="32.7109375" style="63" customWidth="1"/>
    <col min="14285" max="14285" width="22.5703125" style="63" customWidth="1"/>
    <col min="14286" max="14478" width="52.42578125" style="63"/>
    <col min="14479" max="14479" width="25.5703125" style="63" customWidth="1"/>
    <col min="14480" max="14480" width="12.5703125" style="63" customWidth="1"/>
    <col min="14481" max="14482" width="15.28515625" style="63" customWidth="1"/>
    <col min="14483" max="14483" width="28" style="63" bestFit="1" customWidth="1"/>
    <col min="14484" max="14484" width="21.42578125" style="63" bestFit="1" customWidth="1"/>
    <col min="14485" max="14485" width="35.5703125" style="63" bestFit="1" customWidth="1"/>
    <col min="14486" max="14486" width="35.28515625" style="63" customWidth="1"/>
    <col min="14487" max="14487" width="19.7109375" style="63" bestFit="1" customWidth="1"/>
    <col min="14488" max="14488" width="69.5703125" style="63" customWidth="1"/>
    <col min="14489" max="14489" width="14.7109375" style="63" bestFit="1" customWidth="1"/>
    <col min="14490" max="14490" width="23.28515625" style="63" bestFit="1" customWidth="1"/>
    <col min="14491" max="14491" width="24.7109375" style="63" customWidth="1"/>
    <col min="14492" max="14492" width="19.5703125" style="63" bestFit="1" customWidth="1"/>
    <col min="14493" max="14493" width="47.7109375" style="63" bestFit="1" customWidth="1"/>
    <col min="14494" max="14494" width="8.7109375" style="63" bestFit="1" customWidth="1"/>
    <col min="14495" max="14495" width="14" style="63" bestFit="1" customWidth="1"/>
    <col min="14496" max="14496" width="35.5703125" style="63" bestFit="1" customWidth="1"/>
    <col min="14497" max="14497" width="17.42578125" style="63" bestFit="1" customWidth="1"/>
    <col min="14498" max="14498" width="10.42578125" style="63" bestFit="1" customWidth="1"/>
    <col min="14499" max="14499" width="14.28515625" style="63" bestFit="1" customWidth="1"/>
    <col min="14500" max="14500" width="24.28515625" style="63" bestFit="1" customWidth="1"/>
    <col min="14501" max="14501" width="18" style="63" customWidth="1"/>
    <col min="14502" max="14502" width="18.42578125" style="63" bestFit="1" customWidth="1"/>
    <col min="14503" max="14503" width="16.7109375" style="63" bestFit="1" customWidth="1"/>
    <col min="14504" max="14504" width="19.5703125" style="63" customWidth="1"/>
    <col min="14505" max="14505" width="17.7109375" style="63" bestFit="1" customWidth="1"/>
    <col min="14506" max="14506" width="9.28515625" style="63" customWidth="1"/>
    <col min="14507" max="14507" width="20.7109375" style="63" bestFit="1" customWidth="1"/>
    <col min="14508" max="14508" width="26.28515625" style="63" customWidth="1"/>
    <col min="14509" max="14509" width="11.7109375" style="63" bestFit="1" customWidth="1"/>
    <col min="14510" max="14510" width="6.28515625" style="63" customWidth="1"/>
    <col min="14511" max="14511" width="8.42578125" style="63" customWidth="1"/>
    <col min="14512" max="14512" width="18.42578125" style="63" bestFit="1" customWidth="1"/>
    <col min="14513" max="14513" width="52.42578125" style="63"/>
    <col min="14514" max="14514" width="19.42578125" style="63" customWidth="1"/>
    <col min="14515" max="14516" width="23.7109375" style="63" customWidth="1"/>
    <col min="14517" max="14517" width="22" style="63" customWidth="1"/>
    <col min="14518" max="14518" width="12.42578125" style="63" customWidth="1"/>
    <col min="14519" max="14519" width="15.7109375" style="63" customWidth="1"/>
    <col min="14520" max="14520" width="13.28515625" style="63" customWidth="1"/>
    <col min="14521" max="14521" width="52.42578125" style="63"/>
    <col min="14522" max="14522" width="15.7109375" style="63" customWidth="1"/>
    <col min="14523" max="14523" width="13.7109375" style="63" customWidth="1"/>
    <col min="14524" max="14527" width="52.42578125" style="63"/>
    <col min="14528" max="14528" width="14.28515625" style="63" customWidth="1"/>
    <col min="14529" max="14529" width="12.42578125" style="63" customWidth="1"/>
    <col min="14530" max="14530" width="19.7109375" style="63" customWidth="1"/>
    <col min="14531" max="14531" width="17.42578125" style="63" customWidth="1"/>
    <col min="14532" max="14532" width="11.7109375" style="63" customWidth="1"/>
    <col min="14533" max="14533" width="10.5703125" style="63" customWidth="1"/>
    <col min="14534" max="14534" width="11.28515625" style="63" customWidth="1"/>
    <col min="14535" max="14537" width="52.42578125" style="63"/>
    <col min="14538" max="14539" width="52.42578125" style="63" customWidth="1"/>
    <col min="14540" max="14540" width="32.7109375" style="63" customWidth="1"/>
    <col min="14541" max="14541" width="22.5703125" style="63" customWidth="1"/>
    <col min="14542" max="14734" width="52.42578125" style="63"/>
    <col min="14735" max="14735" width="25.5703125" style="63" customWidth="1"/>
    <col min="14736" max="14736" width="12.5703125" style="63" customWidth="1"/>
    <col min="14737" max="14738" width="15.28515625" style="63" customWidth="1"/>
    <col min="14739" max="14739" width="28" style="63" bestFit="1" customWidth="1"/>
    <col min="14740" max="14740" width="21.42578125" style="63" bestFit="1" customWidth="1"/>
    <col min="14741" max="14741" width="35.5703125" style="63" bestFit="1" customWidth="1"/>
    <col min="14742" max="14742" width="35.28515625" style="63" customWidth="1"/>
    <col min="14743" max="14743" width="19.7109375" style="63" bestFit="1" customWidth="1"/>
    <col min="14744" max="14744" width="69.5703125" style="63" customWidth="1"/>
    <col min="14745" max="14745" width="14.7109375" style="63" bestFit="1" customWidth="1"/>
    <col min="14746" max="14746" width="23.28515625" style="63" bestFit="1" customWidth="1"/>
    <col min="14747" max="14747" width="24.7109375" style="63" customWidth="1"/>
    <col min="14748" max="14748" width="19.5703125" style="63" bestFit="1" customWidth="1"/>
    <col min="14749" max="14749" width="47.7109375" style="63" bestFit="1" customWidth="1"/>
    <col min="14750" max="14750" width="8.7109375" style="63" bestFit="1" customWidth="1"/>
    <col min="14751" max="14751" width="14" style="63" bestFit="1" customWidth="1"/>
    <col min="14752" max="14752" width="35.5703125" style="63" bestFit="1" customWidth="1"/>
    <col min="14753" max="14753" width="17.42578125" style="63" bestFit="1" customWidth="1"/>
    <col min="14754" max="14754" width="10.42578125" style="63" bestFit="1" customWidth="1"/>
    <col min="14755" max="14755" width="14.28515625" style="63" bestFit="1" customWidth="1"/>
    <col min="14756" max="14756" width="24.28515625" style="63" bestFit="1" customWidth="1"/>
    <col min="14757" max="14757" width="18" style="63" customWidth="1"/>
    <col min="14758" max="14758" width="18.42578125" style="63" bestFit="1" customWidth="1"/>
    <col min="14759" max="14759" width="16.7109375" style="63" bestFit="1" customWidth="1"/>
    <col min="14760" max="14760" width="19.5703125" style="63" customWidth="1"/>
    <col min="14761" max="14761" width="17.7109375" style="63" bestFit="1" customWidth="1"/>
    <col min="14762" max="14762" width="9.28515625" style="63" customWidth="1"/>
    <col min="14763" max="14763" width="20.7109375" style="63" bestFit="1" customWidth="1"/>
    <col min="14764" max="14764" width="26.28515625" style="63" customWidth="1"/>
    <col min="14765" max="14765" width="11.7109375" style="63" bestFit="1" customWidth="1"/>
    <col min="14766" max="14766" width="6.28515625" style="63" customWidth="1"/>
    <col min="14767" max="14767" width="8.42578125" style="63" customWidth="1"/>
    <col min="14768" max="14768" width="18.42578125" style="63" bestFit="1" customWidth="1"/>
    <col min="14769" max="14769" width="52.42578125" style="63"/>
    <col min="14770" max="14770" width="19.42578125" style="63" customWidth="1"/>
    <col min="14771" max="14772" width="23.7109375" style="63" customWidth="1"/>
    <col min="14773" max="14773" width="22" style="63" customWidth="1"/>
    <col min="14774" max="14774" width="12.42578125" style="63" customWidth="1"/>
    <col min="14775" max="14775" width="15.7109375" style="63" customWidth="1"/>
    <col min="14776" max="14776" width="13.28515625" style="63" customWidth="1"/>
    <col min="14777" max="14777" width="52.42578125" style="63"/>
    <col min="14778" max="14778" width="15.7109375" style="63" customWidth="1"/>
    <col min="14779" max="14779" width="13.7109375" style="63" customWidth="1"/>
    <col min="14780" max="14783" width="52.42578125" style="63"/>
    <col min="14784" max="14784" width="14.28515625" style="63" customWidth="1"/>
    <col min="14785" max="14785" width="12.42578125" style="63" customWidth="1"/>
    <col min="14786" max="14786" width="19.7109375" style="63" customWidth="1"/>
    <col min="14787" max="14787" width="17.42578125" style="63" customWidth="1"/>
    <col min="14788" max="14788" width="11.7109375" style="63" customWidth="1"/>
    <col min="14789" max="14789" width="10.5703125" style="63" customWidth="1"/>
    <col min="14790" max="14790" width="11.28515625" style="63" customWidth="1"/>
    <col min="14791" max="14793" width="52.42578125" style="63"/>
    <col min="14794" max="14795" width="52.42578125" style="63" customWidth="1"/>
    <col min="14796" max="14796" width="32.7109375" style="63" customWidth="1"/>
    <col min="14797" max="14797" width="22.5703125" style="63" customWidth="1"/>
    <col min="14798" max="14990" width="52.42578125" style="63"/>
    <col min="14991" max="14991" width="25.5703125" style="63" customWidth="1"/>
    <col min="14992" max="14992" width="12.5703125" style="63" customWidth="1"/>
    <col min="14993" max="14994" width="15.28515625" style="63" customWidth="1"/>
    <col min="14995" max="14995" width="28" style="63" bestFit="1" customWidth="1"/>
    <col min="14996" max="14996" width="21.42578125" style="63" bestFit="1" customWidth="1"/>
    <col min="14997" max="14997" width="35.5703125" style="63" bestFit="1" customWidth="1"/>
    <col min="14998" max="14998" width="35.28515625" style="63" customWidth="1"/>
    <col min="14999" max="14999" width="19.7109375" style="63" bestFit="1" customWidth="1"/>
    <col min="15000" max="15000" width="69.5703125" style="63" customWidth="1"/>
    <col min="15001" max="15001" width="14.7109375" style="63" bestFit="1" customWidth="1"/>
    <col min="15002" max="15002" width="23.28515625" style="63" bestFit="1" customWidth="1"/>
    <col min="15003" max="15003" width="24.7109375" style="63" customWidth="1"/>
    <col min="15004" max="15004" width="19.5703125" style="63" bestFit="1" customWidth="1"/>
    <col min="15005" max="15005" width="47.7109375" style="63" bestFit="1" customWidth="1"/>
    <col min="15006" max="15006" width="8.7109375" style="63" bestFit="1" customWidth="1"/>
    <col min="15007" max="15007" width="14" style="63" bestFit="1" customWidth="1"/>
    <col min="15008" max="15008" width="35.5703125" style="63" bestFit="1" customWidth="1"/>
    <col min="15009" max="15009" width="17.42578125" style="63" bestFit="1" customWidth="1"/>
    <col min="15010" max="15010" width="10.42578125" style="63" bestFit="1" customWidth="1"/>
    <col min="15011" max="15011" width="14.28515625" style="63" bestFit="1" customWidth="1"/>
    <col min="15012" max="15012" width="24.28515625" style="63" bestFit="1" customWidth="1"/>
    <col min="15013" max="15013" width="18" style="63" customWidth="1"/>
    <col min="15014" max="15014" width="18.42578125" style="63" bestFit="1" customWidth="1"/>
    <col min="15015" max="15015" width="16.7109375" style="63" bestFit="1" customWidth="1"/>
    <col min="15016" max="15016" width="19.5703125" style="63" customWidth="1"/>
    <col min="15017" max="15017" width="17.7109375" style="63" bestFit="1" customWidth="1"/>
    <col min="15018" max="15018" width="9.28515625" style="63" customWidth="1"/>
    <col min="15019" max="15019" width="20.7109375" style="63" bestFit="1" customWidth="1"/>
    <col min="15020" max="15020" width="26.28515625" style="63" customWidth="1"/>
    <col min="15021" max="15021" width="11.7109375" style="63" bestFit="1" customWidth="1"/>
    <col min="15022" max="15022" width="6.28515625" style="63" customWidth="1"/>
    <col min="15023" max="15023" width="8.42578125" style="63" customWidth="1"/>
    <col min="15024" max="15024" width="18.42578125" style="63" bestFit="1" customWidth="1"/>
    <col min="15025" max="15025" width="52.42578125" style="63"/>
    <col min="15026" max="15026" width="19.42578125" style="63" customWidth="1"/>
    <col min="15027" max="15028" width="23.7109375" style="63" customWidth="1"/>
    <col min="15029" max="15029" width="22" style="63" customWidth="1"/>
    <col min="15030" max="15030" width="12.42578125" style="63" customWidth="1"/>
    <col min="15031" max="15031" width="15.7109375" style="63" customWidth="1"/>
    <col min="15032" max="15032" width="13.28515625" style="63" customWidth="1"/>
    <col min="15033" max="15033" width="52.42578125" style="63"/>
    <col min="15034" max="15034" width="15.7109375" style="63" customWidth="1"/>
    <col min="15035" max="15035" width="13.7109375" style="63" customWidth="1"/>
    <col min="15036" max="15039" width="52.42578125" style="63"/>
    <col min="15040" max="15040" width="14.28515625" style="63" customWidth="1"/>
    <col min="15041" max="15041" width="12.42578125" style="63" customWidth="1"/>
    <col min="15042" max="15042" width="19.7109375" style="63" customWidth="1"/>
    <col min="15043" max="15043" width="17.42578125" style="63" customWidth="1"/>
    <col min="15044" max="15044" width="11.7109375" style="63" customWidth="1"/>
    <col min="15045" max="15045" width="10.5703125" style="63" customWidth="1"/>
    <col min="15046" max="15046" width="11.28515625" style="63" customWidth="1"/>
    <col min="15047" max="15049" width="52.42578125" style="63"/>
    <col min="15050" max="15051" width="52.42578125" style="63" customWidth="1"/>
    <col min="15052" max="15052" width="32.7109375" style="63" customWidth="1"/>
    <col min="15053" max="15053" width="22.5703125" style="63" customWidth="1"/>
    <col min="15054" max="15246" width="52.42578125" style="63"/>
    <col min="15247" max="15247" width="25.5703125" style="63" customWidth="1"/>
    <col min="15248" max="15248" width="12.5703125" style="63" customWidth="1"/>
    <col min="15249" max="15250" width="15.28515625" style="63" customWidth="1"/>
    <col min="15251" max="15251" width="28" style="63" bestFit="1" customWidth="1"/>
    <col min="15252" max="15252" width="21.42578125" style="63" bestFit="1" customWidth="1"/>
    <col min="15253" max="15253" width="35.5703125" style="63" bestFit="1" customWidth="1"/>
    <col min="15254" max="15254" width="35.28515625" style="63" customWidth="1"/>
    <col min="15255" max="15255" width="19.7109375" style="63" bestFit="1" customWidth="1"/>
    <col min="15256" max="15256" width="69.5703125" style="63" customWidth="1"/>
    <col min="15257" max="15257" width="14.7109375" style="63" bestFit="1" customWidth="1"/>
    <col min="15258" max="15258" width="23.28515625" style="63" bestFit="1" customWidth="1"/>
    <col min="15259" max="15259" width="24.7109375" style="63" customWidth="1"/>
    <col min="15260" max="15260" width="19.5703125" style="63" bestFit="1" customWidth="1"/>
    <col min="15261" max="15261" width="47.7109375" style="63" bestFit="1" customWidth="1"/>
    <col min="15262" max="15262" width="8.7109375" style="63" bestFit="1" customWidth="1"/>
    <col min="15263" max="15263" width="14" style="63" bestFit="1" customWidth="1"/>
    <col min="15264" max="15264" width="35.5703125" style="63" bestFit="1" customWidth="1"/>
    <col min="15265" max="15265" width="17.42578125" style="63" bestFit="1" customWidth="1"/>
    <col min="15266" max="15266" width="10.42578125" style="63" bestFit="1" customWidth="1"/>
    <col min="15267" max="15267" width="14.28515625" style="63" bestFit="1" customWidth="1"/>
    <col min="15268" max="15268" width="24.28515625" style="63" bestFit="1" customWidth="1"/>
    <col min="15269" max="15269" width="18" style="63" customWidth="1"/>
    <col min="15270" max="15270" width="18.42578125" style="63" bestFit="1" customWidth="1"/>
    <col min="15271" max="15271" width="16.7109375" style="63" bestFit="1" customWidth="1"/>
    <col min="15272" max="15272" width="19.5703125" style="63" customWidth="1"/>
    <col min="15273" max="15273" width="17.7109375" style="63" bestFit="1" customWidth="1"/>
    <col min="15274" max="15274" width="9.28515625" style="63" customWidth="1"/>
    <col min="15275" max="15275" width="20.7109375" style="63" bestFit="1" customWidth="1"/>
    <col min="15276" max="15276" width="26.28515625" style="63" customWidth="1"/>
    <col min="15277" max="15277" width="11.7109375" style="63" bestFit="1" customWidth="1"/>
    <col min="15278" max="15278" width="6.28515625" style="63" customWidth="1"/>
    <col min="15279" max="15279" width="8.42578125" style="63" customWidth="1"/>
    <col min="15280" max="15280" width="18.42578125" style="63" bestFit="1" customWidth="1"/>
    <col min="15281" max="15281" width="52.42578125" style="63"/>
    <col min="15282" max="15282" width="19.42578125" style="63" customWidth="1"/>
    <col min="15283" max="15284" width="23.7109375" style="63" customWidth="1"/>
    <col min="15285" max="15285" width="22" style="63" customWidth="1"/>
    <col min="15286" max="15286" width="12.42578125" style="63" customWidth="1"/>
    <col min="15287" max="15287" width="15.7109375" style="63" customWidth="1"/>
    <col min="15288" max="15288" width="13.28515625" style="63" customWidth="1"/>
    <col min="15289" max="15289" width="52.42578125" style="63"/>
    <col min="15290" max="15290" width="15.7109375" style="63" customWidth="1"/>
    <col min="15291" max="15291" width="13.7109375" style="63" customWidth="1"/>
    <col min="15292" max="15295" width="52.42578125" style="63"/>
    <col min="15296" max="15296" width="14.28515625" style="63" customWidth="1"/>
    <col min="15297" max="15297" width="12.42578125" style="63" customWidth="1"/>
    <col min="15298" max="15298" width="19.7109375" style="63" customWidth="1"/>
    <col min="15299" max="15299" width="17.42578125" style="63" customWidth="1"/>
    <col min="15300" max="15300" width="11.7109375" style="63" customWidth="1"/>
    <col min="15301" max="15301" width="10.5703125" style="63" customWidth="1"/>
    <col min="15302" max="15302" width="11.28515625" style="63" customWidth="1"/>
    <col min="15303" max="15305" width="52.42578125" style="63"/>
    <col min="15306" max="15307" width="52.42578125" style="63" customWidth="1"/>
    <col min="15308" max="15308" width="32.7109375" style="63" customWidth="1"/>
    <col min="15309" max="15309" width="22.5703125" style="63" customWidth="1"/>
    <col min="15310" max="15502" width="52.42578125" style="63"/>
    <col min="15503" max="15503" width="25.5703125" style="63" customWidth="1"/>
    <col min="15504" max="15504" width="12.5703125" style="63" customWidth="1"/>
    <col min="15505" max="15506" width="15.28515625" style="63" customWidth="1"/>
    <col min="15507" max="15507" width="28" style="63" bestFit="1" customWidth="1"/>
    <col min="15508" max="15508" width="21.42578125" style="63" bestFit="1" customWidth="1"/>
    <col min="15509" max="15509" width="35.5703125" style="63" bestFit="1" customWidth="1"/>
    <col min="15510" max="15510" width="35.28515625" style="63" customWidth="1"/>
    <col min="15511" max="15511" width="19.7109375" style="63" bestFit="1" customWidth="1"/>
    <col min="15512" max="15512" width="69.5703125" style="63" customWidth="1"/>
    <col min="15513" max="15513" width="14.7109375" style="63" bestFit="1" customWidth="1"/>
    <col min="15514" max="15514" width="23.28515625" style="63" bestFit="1" customWidth="1"/>
    <col min="15515" max="15515" width="24.7109375" style="63" customWidth="1"/>
    <col min="15516" max="15516" width="19.5703125" style="63" bestFit="1" customWidth="1"/>
    <col min="15517" max="15517" width="47.7109375" style="63" bestFit="1" customWidth="1"/>
    <col min="15518" max="15518" width="8.7109375" style="63" bestFit="1" customWidth="1"/>
    <col min="15519" max="15519" width="14" style="63" bestFit="1" customWidth="1"/>
    <col min="15520" max="15520" width="35.5703125" style="63" bestFit="1" customWidth="1"/>
    <col min="15521" max="15521" width="17.42578125" style="63" bestFit="1" customWidth="1"/>
    <col min="15522" max="15522" width="10.42578125" style="63" bestFit="1" customWidth="1"/>
    <col min="15523" max="15523" width="14.28515625" style="63" bestFit="1" customWidth="1"/>
    <col min="15524" max="15524" width="24.28515625" style="63" bestFit="1" customWidth="1"/>
    <col min="15525" max="15525" width="18" style="63" customWidth="1"/>
    <col min="15526" max="15526" width="18.42578125" style="63" bestFit="1" customWidth="1"/>
    <col min="15527" max="15527" width="16.7109375" style="63" bestFit="1" customWidth="1"/>
    <col min="15528" max="15528" width="19.5703125" style="63" customWidth="1"/>
    <col min="15529" max="15529" width="17.7109375" style="63" bestFit="1" customWidth="1"/>
    <col min="15530" max="15530" width="9.28515625" style="63" customWidth="1"/>
    <col min="15531" max="15531" width="20.7109375" style="63" bestFit="1" customWidth="1"/>
    <col min="15532" max="15532" width="26.28515625" style="63" customWidth="1"/>
    <col min="15533" max="15533" width="11.7109375" style="63" bestFit="1" customWidth="1"/>
    <col min="15534" max="15534" width="6.28515625" style="63" customWidth="1"/>
    <col min="15535" max="15535" width="8.42578125" style="63" customWidth="1"/>
    <col min="15536" max="15536" width="18.42578125" style="63" bestFit="1" customWidth="1"/>
    <col min="15537" max="15537" width="52.42578125" style="63"/>
    <col min="15538" max="15538" width="19.42578125" style="63" customWidth="1"/>
    <col min="15539" max="15540" width="23.7109375" style="63" customWidth="1"/>
    <col min="15541" max="15541" width="22" style="63" customWidth="1"/>
    <col min="15542" max="15542" width="12.42578125" style="63" customWidth="1"/>
    <col min="15543" max="15543" width="15.7109375" style="63" customWidth="1"/>
    <col min="15544" max="15544" width="13.28515625" style="63" customWidth="1"/>
    <col min="15545" max="15545" width="52.42578125" style="63"/>
    <col min="15546" max="15546" width="15.7109375" style="63" customWidth="1"/>
    <col min="15547" max="15547" width="13.7109375" style="63" customWidth="1"/>
    <col min="15548" max="15551" width="52.42578125" style="63"/>
    <col min="15552" max="15552" width="14.28515625" style="63" customWidth="1"/>
    <col min="15553" max="15553" width="12.42578125" style="63" customWidth="1"/>
    <col min="15554" max="15554" width="19.7109375" style="63" customWidth="1"/>
    <col min="15555" max="15555" width="17.42578125" style="63" customWidth="1"/>
    <col min="15556" max="15556" width="11.7109375" style="63" customWidth="1"/>
    <col min="15557" max="15557" width="10.5703125" style="63" customWidth="1"/>
    <col min="15558" max="15558" width="11.28515625" style="63" customWidth="1"/>
    <col min="15559" max="15561" width="52.42578125" style="63"/>
    <col min="15562" max="15563" width="52.42578125" style="63" customWidth="1"/>
    <col min="15564" max="15564" width="32.7109375" style="63" customWidth="1"/>
    <col min="15565" max="15565" width="22.5703125" style="63" customWidth="1"/>
    <col min="15566" max="15758" width="52.42578125" style="63"/>
    <col min="15759" max="15759" width="25.5703125" style="63" customWidth="1"/>
    <col min="15760" max="15760" width="12.5703125" style="63" customWidth="1"/>
    <col min="15761" max="15762" width="15.28515625" style="63" customWidth="1"/>
    <col min="15763" max="15763" width="28" style="63" bestFit="1" customWidth="1"/>
    <col min="15764" max="15764" width="21.42578125" style="63" bestFit="1" customWidth="1"/>
    <col min="15765" max="15765" width="35.5703125" style="63" bestFit="1" customWidth="1"/>
    <col min="15766" max="15766" width="35.28515625" style="63" customWidth="1"/>
    <col min="15767" max="15767" width="19.7109375" style="63" bestFit="1" customWidth="1"/>
    <col min="15768" max="15768" width="69.5703125" style="63" customWidth="1"/>
    <col min="15769" max="15769" width="14.7109375" style="63" bestFit="1" customWidth="1"/>
    <col min="15770" max="15770" width="23.28515625" style="63" bestFit="1" customWidth="1"/>
    <col min="15771" max="15771" width="24.7109375" style="63" customWidth="1"/>
    <col min="15772" max="15772" width="19.5703125" style="63" bestFit="1" customWidth="1"/>
    <col min="15773" max="15773" width="47.7109375" style="63" bestFit="1" customWidth="1"/>
    <col min="15774" max="15774" width="8.7109375" style="63" bestFit="1" customWidth="1"/>
    <col min="15775" max="15775" width="14" style="63" bestFit="1" customWidth="1"/>
    <col min="15776" max="15776" width="35.5703125" style="63" bestFit="1" customWidth="1"/>
    <col min="15777" max="15777" width="17.42578125" style="63" bestFit="1" customWidth="1"/>
    <col min="15778" max="15778" width="10.42578125" style="63" bestFit="1" customWidth="1"/>
    <col min="15779" max="15779" width="14.28515625" style="63" bestFit="1" customWidth="1"/>
    <col min="15780" max="15780" width="24.28515625" style="63" bestFit="1" customWidth="1"/>
    <col min="15781" max="15781" width="18" style="63" customWidth="1"/>
    <col min="15782" max="15782" width="18.42578125" style="63" bestFit="1" customWidth="1"/>
    <col min="15783" max="15783" width="16.7109375" style="63" bestFit="1" customWidth="1"/>
    <col min="15784" max="15784" width="19.5703125" style="63" customWidth="1"/>
    <col min="15785" max="15785" width="17.7109375" style="63" bestFit="1" customWidth="1"/>
    <col min="15786" max="15786" width="9.28515625" style="63" customWidth="1"/>
    <col min="15787" max="15787" width="20.7109375" style="63" bestFit="1" customWidth="1"/>
    <col min="15788" max="15788" width="26.28515625" style="63" customWidth="1"/>
    <col min="15789" max="15789" width="11.7109375" style="63" bestFit="1" customWidth="1"/>
    <col min="15790" max="15790" width="6.28515625" style="63" customWidth="1"/>
    <col min="15791" max="15791" width="8.42578125" style="63" customWidth="1"/>
    <col min="15792" max="15792" width="18.42578125" style="63" bestFit="1" customWidth="1"/>
    <col min="15793" max="15793" width="52.42578125" style="63"/>
    <col min="15794" max="15794" width="19.42578125" style="63" customWidth="1"/>
    <col min="15795" max="15796" width="23.7109375" style="63" customWidth="1"/>
    <col min="15797" max="15797" width="22" style="63" customWidth="1"/>
    <col min="15798" max="15798" width="12.42578125" style="63" customWidth="1"/>
    <col min="15799" max="15799" width="15.7109375" style="63" customWidth="1"/>
    <col min="15800" max="15800" width="13.28515625" style="63" customWidth="1"/>
    <col min="15801" max="15801" width="52.42578125" style="63"/>
    <col min="15802" max="15802" width="15.7109375" style="63" customWidth="1"/>
    <col min="15803" max="15803" width="13.7109375" style="63" customWidth="1"/>
    <col min="15804" max="15807" width="52.42578125" style="63"/>
    <col min="15808" max="15808" width="14.28515625" style="63" customWidth="1"/>
    <col min="15809" max="15809" width="12.42578125" style="63" customWidth="1"/>
    <col min="15810" max="15810" width="19.7109375" style="63" customWidth="1"/>
    <col min="15811" max="15811" width="17.42578125" style="63" customWidth="1"/>
    <col min="15812" max="15812" width="11.7109375" style="63" customWidth="1"/>
    <col min="15813" max="15813" width="10.5703125" style="63" customWidth="1"/>
    <col min="15814" max="15814" width="11.28515625" style="63" customWidth="1"/>
    <col min="15815" max="15817" width="52.42578125" style="63"/>
    <col min="15818" max="15819" width="52.42578125" style="63" customWidth="1"/>
    <col min="15820" max="15820" width="32.7109375" style="63" customWidth="1"/>
    <col min="15821" max="15821" width="22.5703125" style="63" customWidth="1"/>
    <col min="15822" max="16014" width="52.42578125" style="63"/>
    <col min="16015" max="16015" width="25.5703125" style="63" customWidth="1"/>
    <col min="16016" max="16016" width="12.5703125" style="63" customWidth="1"/>
    <col min="16017" max="16018" width="15.28515625" style="63" customWidth="1"/>
    <col min="16019" max="16019" width="28" style="63" bestFit="1" customWidth="1"/>
    <col min="16020" max="16020" width="21.42578125" style="63" bestFit="1" customWidth="1"/>
    <col min="16021" max="16021" width="35.5703125" style="63" bestFit="1" customWidth="1"/>
    <col min="16022" max="16022" width="35.28515625" style="63" customWidth="1"/>
    <col min="16023" max="16023" width="19.7109375" style="63" bestFit="1" customWidth="1"/>
    <col min="16024" max="16024" width="69.5703125" style="63" customWidth="1"/>
    <col min="16025" max="16025" width="14.7109375" style="63" bestFit="1" customWidth="1"/>
    <col min="16026" max="16026" width="23.28515625" style="63" bestFit="1" customWidth="1"/>
    <col min="16027" max="16027" width="24.7109375" style="63" customWidth="1"/>
    <col min="16028" max="16028" width="19.5703125" style="63" bestFit="1" customWidth="1"/>
    <col min="16029" max="16029" width="47.7109375" style="63" bestFit="1" customWidth="1"/>
    <col min="16030" max="16030" width="8.7109375" style="63" bestFit="1" customWidth="1"/>
    <col min="16031" max="16031" width="14" style="63" bestFit="1" customWidth="1"/>
    <col min="16032" max="16032" width="35.5703125" style="63" bestFit="1" customWidth="1"/>
    <col min="16033" max="16033" width="17.42578125" style="63" bestFit="1" customWidth="1"/>
    <col min="16034" max="16034" width="10.42578125" style="63" bestFit="1" customWidth="1"/>
    <col min="16035" max="16035" width="14.28515625" style="63" bestFit="1" customWidth="1"/>
    <col min="16036" max="16036" width="24.28515625" style="63" bestFit="1" customWidth="1"/>
    <col min="16037" max="16037" width="18" style="63" customWidth="1"/>
    <col min="16038" max="16038" width="18.42578125" style="63" bestFit="1" customWidth="1"/>
    <col min="16039" max="16039" width="16.7109375" style="63" bestFit="1" customWidth="1"/>
    <col min="16040" max="16040" width="19.5703125" style="63" customWidth="1"/>
    <col min="16041" max="16041" width="17.7109375" style="63" bestFit="1" customWidth="1"/>
    <col min="16042" max="16042" width="9.28515625" style="63" customWidth="1"/>
    <col min="16043" max="16043" width="20.7109375" style="63" bestFit="1" customWidth="1"/>
    <col min="16044" max="16044" width="26.28515625" style="63" customWidth="1"/>
    <col min="16045" max="16045" width="11.7109375" style="63" bestFit="1" customWidth="1"/>
    <col min="16046" max="16046" width="6.28515625" style="63" customWidth="1"/>
    <col min="16047" max="16047" width="8.42578125" style="63" customWidth="1"/>
    <col min="16048" max="16048" width="18.42578125" style="63" bestFit="1" customWidth="1"/>
    <col min="16049" max="16049" width="52.42578125" style="63"/>
    <col min="16050" max="16050" width="19.42578125" style="63" customWidth="1"/>
    <col min="16051" max="16052" width="23.7109375" style="63" customWidth="1"/>
    <col min="16053" max="16053" width="22" style="63" customWidth="1"/>
    <col min="16054" max="16054" width="12.42578125" style="63" customWidth="1"/>
    <col min="16055" max="16055" width="15.7109375" style="63" customWidth="1"/>
    <col min="16056" max="16056" width="13.28515625" style="63" customWidth="1"/>
    <col min="16057" max="16057" width="52.42578125" style="63"/>
    <col min="16058" max="16058" width="15.7109375" style="63" customWidth="1"/>
    <col min="16059" max="16059" width="13.7109375" style="63" customWidth="1"/>
    <col min="16060" max="16063" width="52.42578125" style="63"/>
    <col min="16064" max="16064" width="14.28515625" style="63" customWidth="1"/>
    <col min="16065" max="16065" width="12.42578125" style="63" customWidth="1"/>
    <col min="16066" max="16066" width="19.7109375" style="63" customWidth="1"/>
    <col min="16067" max="16067" width="17.42578125" style="63" customWidth="1"/>
    <col min="16068" max="16068" width="11.7109375" style="63" customWidth="1"/>
    <col min="16069" max="16069" width="10.5703125" style="63" customWidth="1"/>
    <col min="16070" max="16070" width="11.28515625" style="63" customWidth="1"/>
    <col min="16071" max="16073" width="52.42578125" style="63"/>
    <col min="16074" max="16075" width="52.42578125" style="63" customWidth="1"/>
    <col min="16076" max="16076" width="32.7109375" style="63" customWidth="1"/>
    <col min="16077" max="16077" width="22.5703125" style="63" customWidth="1"/>
    <col min="16078" max="16384" width="52.42578125" style="63"/>
  </cols>
  <sheetData>
    <row r="1" spans="1:40" s="172" customFormat="1" ht="63.75">
      <c r="A1" s="57" t="s">
        <v>424</v>
      </c>
      <c r="B1" s="57" t="s">
        <v>124</v>
      </c>
      <c r="C1" s="57" t="s">
        <v>150</v>
      </c>
      <c r="D1" s="57" t="s">
        <v>115</v>
      </c>
      <c r="E1" s="57" t="s">
        <v>2</v>
      </c>
      <c r="F1" s="57" t="s">
        <v>915</v>
      </c>
      <c r="G1" s="57" t="s">
        <v>1541</v>
      </c>
      <c r="H1" s="57" t="s">
        <v>1542</v>
      </c>
      <c r="I1" s="57" t="s">
        <v>1543</v>
      </c>
      <c r="J1" s="57" t="s">
        <v>1544</v>
      </c>
      <c r="K1" s="57" t="s">
        <v>429</v>
      </c>
      <c r="L1" s="57" t="s">
        <v>1545</v>
      </c>
      <c r="M1" s="57" t="s">
        <v>1546</v>
      </c>
      <c r="N1" s="57" t="s">
        <v>1041</v>
      </c>
      <c r="O1" s="57" t="s">
        <v>1042</v>
      </c>
      <c r="P1" s="57" t="s">
        <v>1056</v>
      </c>
      <c r="Q1" s="57" t="s">
        <v>865</v>
      </c>
      <c r="R1" s="57" t="s">
        <v>864</v>
      </c>
      <c r="S1" s="57" t="s">
        <v>1043</v>
      </c>
      <c r="T1" s="57" t="s">
        <v>1044</v>
      </c>
      <c r="U1" s="57" t="s">
        <v>912</v>
      </c>
      <c r="V1" s="57" t="s">
        <v>13</v>
      </c>
      <c r="W1" s="57" t="s">
        <v>862</v>
      </c>
      <c r="X1" s="57" t="s">
        <v>14</v>
      </c>
      <c r="Y1" s="57" t="s">
        <v>430</v>
      </c>
      <c r="Z1" s="57" t="s">
        <v>914</v>
      </c>
      <c r="AA1" s="57" t="s">
        <v>1547</v>
      </c>
      <c r="AB1" s="57" t="s">
        <v>1548</v>
      </c>
      <c r="AC1" s="57" t="s">
        <v>16</v>
      </c>
      <c r="AD1" s="57" t="s">
        <v>1549</v>
      </c>
      <c r="AE1" s="57" t="s">
        <v>857</v>
      </c>
      <c r="AF1" s="57" t="s">
        <v>92</v>
      </c>
      <c r="AG1" s="57" t="s">
        <v>1550</v>
      </c>
      <c r="AH1" s="57" t="s">
        <v>102</v>
      </c>
      <c r="AI1" s="57" t="s">
        <v>104</v>
      </c>
      <c r="AJ1" s="57" t="s">
        <v>1050</v>
      </c>
      <c r="AK1" s="57" t="s">
        <v>105</v>
      </c>
      <c r="AL1" s="57" t="s">
        <v>144</v>
      </c>
      <c r="AM1" s="57" t="s">
        <v>151</v>
      </c>
      <c r="AN1" s="57" t="s">
        <v>152</v>
      </c>
    </row>
    <row r="2" spans="1:40" s="70" customFormat="1" ht="38.25">
      <c r="A2" s="72" t="s">
        <v>1551</v>
      </c>
      <c r="B2" s="72" t="s">
        <v>1552</v>
      </c>
      <c r="C2" s="72" t="s">
        <v>193</v>
      </c>
      <c r="D2" s="74"/>
      <c r="E2" s="74" t="s">
        <v>74</v>
      </c>
      <c r="F2" s="74"/>
      <c r="G2" s="74"/>
      <c r="H2" s="74"/>
      <c r="I2" s="74" t="s">
        <v>1553</v>
      </c>
      <c r="J2" s="74"/>
      <c r="K2" s="74" t="s">
        <v>1554</v>
      </c>
      <c r="L2" s="74" t="s">
        <v>1555</v>
      </c>
      <c r="M2" s="74" t="s">
        <v>1556</v>
      </c>
      <c r="N2" s="74" t="s">
        <v>575</v>
      </c>
      <c r="O2" s="74"/>
      <c r="P2" s="74" t="s">
        <v>49</v>
      </c>
      <c r="Q2" s="166">
        <v>0</v>
      </c>
      <c r="R2" s="166">
        <v>0</v>
      </c>
      <c r="S2" s="166">
        <v>0</v>
      </c>
      <c r="T2" s="166">
        <v>0</v>
      </c>
      <c r="U2" s="167">
        <v>0</v>
      </c>
      <c r="V2" s="166">
        <v>0</v>
      </c>
      <c r="W2" s="166">
        <v>0</v>
      </c>
      <c r="X2" s="166">
        <v>0</v>
      </c>
      <c r="Y2" s="166">
        <v>4</v>
      </c>
      <c r="Z2" s="74" t="s">
        <v>51</v>
      </c>
      <c r="AA2" s="74" t="s">
        <v>49</v>
      </c>
      <c r="AB2" s="74" t="s">
        <v>49</v>
      </c>
      <c r="AC2" s="74" t="s">
        <v>51</v>
      </c>
      <c r="AD2" s="72" t="s">
        <v>49</v>
      </c>
      <c r="AE2" s="74" t="s">
        <v>1557</v>
      </c>
      <c r="AF2" s="72" t="s">
        <v>51</v>
      </c>
      <c r="AG2" s="72"/>
      <c r="AH2" s="72" t="s">
        <v>1558</v>
      </c>
      <c r="AI2" s="72"/>
      <c r="AJ2" s="72"/>
      <c r="AK2" s="72"/>
      <c r="AL2" s="72"/>
      <c r="AM2" s="72"/>
      <c r="AN2" s="72"/>
    </row>
    <row r="3" spans="1:40" s="70" customFormat="1" ht="38.25">
      <c r="A3" s="72" t="s">
        <v>1559</v>
      </c>
      <c r="B3" s="72" t="s">
        <v>1552</v>
      </c>
      <c r="C3" s="72" t="s">
        <v>193</v>
      </c>
      <c r="D3" s="74"/>
      <c r="E3" s="74" t="s">
        <v>74</v>
      </c>
      <c r="F3" s="74"/>
      <c r="G3" s="74"/>
      <c r="H3" s="74"/>
      <c r="I3" s="74">
        <v>237</v>
      </c>
      <c r="J3" s="168"/>
      <c r="K3" s="169" t="s">
        <v>1554</v>
      </c>
      <c r="L3" s="74" t="s">
        <v>1555</v>
      </c>
      <c r="M3" s="74" t="s">
        <v>1556</v>
      </c>
      <c r="N3" s="74" t="s">
        <v>575</v>
      </c>
      <c r="O3" s="74"/>
      <c r="P3" s="74" t="s">
        <v>49</v>
      </c>
      <c r="Q3" s="166">
        <v>0</v>
      </c>
      <c r="R3" s="166">
        <v>0</v>
      </c>
      <c r="S3" s="166">
        <v>0</v>
      </c>
      <c r="T3" s="166">
        <v>0</v>
      </c>
      <c r="U3" s="166">
        <v>0</v>
      </c>
      <c r="V3" s="166">
        <v>0</v>
      </c>
      <c r="W3" s="166">
        <v>0</v>
      </c>
      <c r="X3" s="166">
        <v>0</v>
      </c>
      <c r="Y3" s="166">
        <v>4</v>
      </c>
      <c r="Z3" s="74" t="s">
        <v>51</v>
      </c>
      <c r="AA3" s="74" t="s">
        <v>49</v>
      </c>
      <c r="AB3" s="74" t="s">
        <v>49</v>
      </c>
      <c r="AC3" s="74" t="s">
        <v>51</v>
      </c>
      <c r="AD3" s="72" t="s">
        <v>49</v>
      </c>
      <c r="AE3" s="74" t="s">
        <v>1557</v>
      </c>
      <c r="AF3" s="72" t="s">
        <v>51</v>
      </c>
      <c r="AG3" s="72"/>
      <c r="AH3" s="72" t="s">
        <v>1560</v>
      </c>
      <c r="AI3" s="72"/>
      <c r="AJ3" s="72"/>
      <c r="AK3" s="72"/>
      <c r="AL3" s="72"/>
      <c r="AM3" s="72"/>
      <c r="AN3" s="72"/>
    </row>
    <row r="4" spans="1:40" s="70" customFormat="1" ht="25.5">
      <c r="A4" s="72" t="s">
        <v>1561</v>
      </c>
      <c r="B4" s="72" t="s">
        <v>1552</v>
      </c>
      <c r="C4" s="72" t="s">
        <v>193</v>
      </c>
      <c r="D4" s="74"/>
      <c r="E4" s="74" t="s">
        <v>74</v>
      </c>
      <c r="F4" s="74"/>
      <c r="G4" s="74"/>
      <c r="H4" s="74"/>
      <c r="I4" s="74">
        <v>299</v>
      </c>
      <c r="J4" s="74"/>
      <c r="K4" s="74" t="s">
        <v>1562</v>
      </c>
      <c r="L4" s="74" t="s">
        <v>1555</v>
      </c>
      <c r="M4" s="74" t="s">
        <v>1556</v>
      </c>
      <c r="N4" s="74" t="s">
        <v>575</v>
      </c>
      <c r="O4" s="74"/>
      <c r="P4" s="74" t="s">
        <v>49</v>
      </c>
      <c r="Q4" s="166">
        <v>0</v>
      </c>
      <c r="R4" s="166">
        <v>0</v>
      </c>
      <c r="S4" s="166">
        <v>0</v>
      </c>
      <c r="T4" s="166">
        <v>0</v>
      </c>
      <c r="U4" s="166">
        <v>0</v>
      </c>
      <c r="V4" s="166">
        <v>2</v>
      </c>
      <c r="W4" s="166">
        <v>1</v>
      </c>
      <c r="X4" s="166">
        <v>2</v>
      </c>
      <c r="Y4" s="166">
        <v>4</v>
      </c>
      <c r="Z4" s="74" t="s">
        <v>51</v>
      </c>
      <c r="AA4" s="74" t="s">
        <v>62</v>
      </c>
      <c r="AB4" s="74" t="s">
        <v>49</v>
      </c>
      <c r="AC4" s="74" t="s">
        <v>51</v>
      </c>
      <c r="AD4" s="72" t="s">
        <v>51</v>
      </c>
      <c r="AE4" s="74" t="s">
        <v>1563</v>
      </c>
      <c r="AF4" s="72" t="s">
        <v>51</v>
      </c>
      <c r="AG4" s="72"/>
      <c r="AH4" s="72" t="s">
        <v>1564</v>
      </c>
      <c r="AI4" s="72"/>
      <c r="AJ4" s="72"/>
      <c r="AK4" s="72"/>
      <c r="AL4" s="72"/>
      <c r="AM4" s="72"/>
      <c r="AN4" s="72"/>
    </row>
    <row r="5" spans="1:40" ht="35.25" customHeight="1">
      <c r="A5" s="65" t="s">
        <v>1565</v>
      </c>
      <c r="B5" s="65" t="s">
        <v>1552</v>
      </c>
      <c r="C5" s="65" t="s">
        <v>193</v>
      </c>
      <c r="D5" s="65"/>
      <c r="E5" s="65" t="s">
        <v>74</v>
      </c>
      <c r="F5" s="65"/>
      <c r="G5" s="65"/>
      <c r="H5" s="65"/>
      <c r="I5" s="66" t="s">
        <v>1566</v>
      </c>
      <c r="J5" s="66"/>
      <c r="K5" s="65" t="s">
        <v>1562</v>
      </c>
      <c r="L5" s="65" t="s">
        <v>1555</v>
      </c>
      <c r="M5" s="65" t="s">
        <v>1284</v>
      </c>
      <c r="N5" s="65" t="s">
        <v>575</v>
      </c>
      <c r="O5" s="65"/>
      <c r="P5" s="65" t="s">
        <v>49</v>
      </c>
      <c r="Q5" s="65">
        <v>0</v>
      </c>
      <c r="R5" s="65">
        <v>0</v>
      </c>
      <c r="S5" s="65">
        <v>0</v>
      </c>
      <c r="T5" s="65">
        <v>0</v>
      </c>
      <c r="U5" s="65">
        <v>0</v>
      </c>
      <c r="V5" s="65">
        <v>2</v>
      </c>
      <c r="W5" s="65">
        <v>1</v>
      </c>
      <c r="X5" s="65">
        <v>2</v>
      </c>
      <c r="Y5" s="65">
        <v>4</v>
      </c>
      <c r="Z5" s="74" t="s">
        <v>51</v>
      </c>
      <c r="AA5" s="65" t="s">
        <v>62</v>
      </c>
      <c r="AB5" s="65" t="s">
        <v>49</v>
      </c>
      <c r="AC5" s="65" t="s">
        <v>51</v>
      </c>
      <c r="AD5" s="65" t="s">
        <v>51</v>
      </c>
      <c r="AE5" s="65" t="s">
        <v>1563</v>
      </c>
      <c r="AF5" s="65" t="s">
        <v>51</v>
      </c>
      <c r="AG5" s="65"/>
      <c r="AH5" s="65" t="s">
        <v>1560</v>
      </c>
      <c r="AI5" s="65"/>
      <c r="AJ5" s="65"/>
      <c r="AK5" s="65"/>
      <c r="AL5" s="65"/>
      <c r="AM5" s="65"/>
      <c r="AN5" s="65"/>
    </row>
    <row r="6" spans="1:40" ht="35.25" customHeight="1">
      <c r="A6" s="65" t="s">
        <v>1567</v>
      </c>
      <c r="B6" s="65" t="s">
        <v>1552</v>
      </c>
      <c r="C6" s="65" t="s">
        <v>193</v>
      </c>
      <c r="D6" s="65"/>
      <c r="E6" s="65" t="s">
        <v>74</v>
      </c>
      <c r="F6" s="65"/>
      <c r="G6" s="65"/>
      <c r="H6" s="65"/>
      <c r="I6" s="66" t="s">
        <v>1568</v>
      </c>
      <c r="J6" s="66"/>
      <c r="K6" s="65" t="s">
        <v>1562</v>
      </c>
      <c r="L6" s="65" t="s">
        <v>1284</v>
      </c>
      <c r="M6" s="65" t="s">
        <v>1284</v>
      </c>
      <c r="N6" s="65" t="s">
        <v>575</v>
      </c>
      <c r="O6" s="65"/>
      <c r="P6" s="65" t="s">
        <v>49</v>
      </c>
      <c r="Q6" s="166">
        <v>0</v>
      </c>
      <c r="R6" s="166">
        <v>0</v>
      </c>
      <c r="S6" s="166">
        <v>0</v>
      </c>
      <c r="T6" s="166">
        <v>0</v>
      </c>
      <c r="U6" s="166">
        <v>0</v>
      </c>
      <c r="V6" s="65">
        <v>2</v>
      </c>
      <c r="W6" s="65">
        <v>1</v>
      </c>
      <c r="X6" s="65">
        <v>2</v>
      </c>
      <c r="Y6" s="65">
        <v>4</v>
      </c>
      <c r="Z6" s="74" t="s">
        <v>51</v>
      </c>
      <c r="AA6" s="65" t="s">
        <v>62</v>
      </c>
      <c r="AB6" s="65" t="s">
        <v>49</v>
      </c>
      <c r="AC6" s="65" t="s">
        <v>51</v>
      </c>
      <c r="AD6" s="65" t="s">
        <v>51</v>
      </c>
      <c r="AE6" s="65" t="s">
        <v>1563</v>
      </c>
      <c r="AF6" s="65" t="s">
        <v>51</v>
      </c>
      <c r="AG6" s="65"/>
      <c r="AH6" s="65" t="s">
        <v>1569</v>
      </c>
      <c r="AI6" s="65"/>
      <c r="AJ6" s="65"/>
      <c r="AK6" s="65"/>
      <c r="AL6" s="65"/>
      <c r="AM6" s="65"/>
      <c r="AN6" s="65"/>
    </row>
    <row r="7" spans="1:40" ht="25.5">
      <c r="A7" s="65" t="s">
        <v>1570</v>
      </c>
      <c r="B7" s="65" t="s">
        <v>1552</v>
      </c>
      <c r="C7" s="65" t="s">
        <v>193</v>
      </c>
      <c r="D7" s="65"/>
      <c r="E7" s="65" t="s">
        <v>74</v>
      </c>
      <c r="F7" s="65"/>
      <c r="G7" s="65"/>
      <c r="H7" s="65"/>
      <c r="I7" s="66" t="s">
        <v>1571</v>
      </c>
      <c r="J7" s="66"/>
      <c r="K7" s="65" t="s">
        <v>1562</v>
      </c>
      <c r="L7" s="65" t="s">
        <v>1249</v>
      </c>
      <c r="M7" s="65" t="s">
        <v>1249</v>
      </c>
      <c r="N7" s="65" t="s">
        <v>575</v>
      </c>
      <c r="O7" s="65"/>
      <c r="P7" s="65" t="s">
        <v>49</v>
      </c>
      <c r="Q7" s="166">
        <v>0</v>
      </c>
      <c r="R7" s="166">
        <v>0</v>
      </c>
      <c r="S7" s="166">
        <v>0</v>
      </c>
      <c r="T7" s="166">
        <v>0</v>
      </c>
      <c r="U7" s="166">
        <v>0</v>
      </c>
      <c r="V7" s="65">
        <v>2</v>
      </c>
      <c r="W7" s="65">
        <v>1</v>
      </c>
      <c r="X7" s="65">
        <v>2</v>
      </c>
      <c r="Y7" s="65">
        <v>4</v>
      </c>
      <c r="Z7" s="74" t="s">
        <v>51</v>
      </c>
      <c r="AA7" s="65" t="s">
        <v>62</v>
      </c>
      <c r="AB7" s="65" t="s">
        <v>49</v>
      </c>
      <c r="AC7" s="65" t="s">
        <v>51</v>
      </c>
      <c r="AD7" s="65" t="s">
        <v>51</v>
      </c>
      <c r="AE7" s="65" t="s">
        <v>1563</v>
      </c>
      <c r="AF7" s="65" t="s">
        <v>51</v>
      </c>
      <c r="AG7" s="65"/>
      <c r="AH7" s="65" t="s">
        <v>1572</v>
      </c>
      <c r="AI7" s="65"/>
      <c r="AJ7" s="65"/>
      <c r="AK7" s="65"/>
      <c r="AL7" s="65"/>
      <c r="AM7" s="65"/>
      <c r="AN7" s="65"/>
    </row>
    <row r="8" spans="1:40" ht="35.25" customHeight="1">
      <c r="A8" s="65" t="s">
        <v>1573</v>
      </c>
      <c r="B8" s="65" t="s">
        <v>1552</v>
      </c>
      <c r="C8" s="65" t="s">
        <v>193</v>
      </c>
      <c r="D8" s="65"/>
      <c r="E8" s="65" t="s">
        <v>74</v>
      </c>
      <c r="F8" s="65" t="s">
        <v>1574</v>
      </c>
      <c r="G8" s="65">
        <v>5.5</v>
      </c>
      <c r="H8" s="65">
        <v>10.3</v>
      </c>
      <c r="I8" s="66">
        <v>341</v>
      </c>
      <c r="J8" s="66"/>
      <c r="K8" s="65" t="s">
        <v>1575</v>
      </c>
      <c r="L8" s="65" t="s">
        <v>1249</v>
      </c>
      <c r="M8" s="65" t="s">
        <v>1249</v>
      </c>
      <c r="N8" s="65" t="s">
        <v>575</v>
      </c>
      <c r="O8" s="65"/>
      <c r="P8" s="65" t="s">
        <v>49</v>
      </c>
      <c r="Q8" s="166">
        <v>0</v>
      </c>
      <c r="R8" s="166">
        <v>0</v>
      </c>
      <c r="S8" s="166">
        <v>0</v>
      </c>
      <c r="T8" s="166">
        <v>0</v>
      </c>
      <c r="U8" s="166">
        <v>0</v>
      </c>
      <c r="V8" s="65" t="s">
        <v>1576</v>
      </c>
      <c r="W8" s="65">
        <v>1</v>
      </c>
      <c r="X8" s="65">
        <v>2</v>
      </c>
      <c r="Y8" s="65">
        <v>4</v>
      </c>
      <c r="Z8" s="74" t="s">
        <v>51</v>
      </c>
      <c r="AA8" s="65" t="s">
        <v>62</v>
      </c>
      <c r="AB8" s="65" t="s">
        <v>49</v>
      </c>
      <c r="AC8" s="65" t="s">
        <v>51</v>
      </c>
      <c r="AD8" s="65" t="s">
        <v>51</v>
      </c>
      <c r="AE8" s="65" t="s">
        <v>1563</v>
      </c>
      <c r="AF8" s="65" t="s">
        <v>51</v>
      </c>
      <c r="AG8" s="65"/>
      <c r="AH8" s="65" t="s">
        <v>1577</v>
      </c>
      <c r="AI8" s="65"/>
      <c r="AJ8" s="65"/>
      <c r="AK8" s="65"/>
      <c r="AL8" s="65"/>
      <c r="AM8" s="65" t="s">
        <v>1578</v>
      </c>
      <c r="AN8" s="65"/>
    </row>
    <row r="9" spans="1:40" ht="35.25" customHeight="1">
      <c r="A9" s="65" t="s">
        <v>1579</v>
      </c>
      <c r="B9" s="65" t="s">
        <v>1552</v>
      </c>
      <c r="C9" s="65" t="s">
        <v>193</v>
      </c>
      <c r="D9" s="65"/>
      <c r="E9" s="65" t="s">
        <v>74</v>
      </c>
      <c r="F9" s="65" t="s">
        <v>1574</v>
      </c>
      <c r="G9" s="65">
        <v>5.5</v>
      </c>
      <c r="H9" s="65">
        <v>10.3</v>
      </c>
      <c r="I9" s="66" t="s">
        <v>1580</v>
      </c>
      <c r="J9" s="66"/>
      <c r="K9" s="65" t="s">
        <v>1575</v>
      </c>
      <c r="L9" s="65" t="s">
        <v>1249</v>
      </c>
      <c r="M9" s="65" t="s">
        <v>1249</v>
      </c>
      <c r="N9" s="65" t="s">
        <v>575</v>
      </c>
      <c r="O9" s="65"/>
      <c r="P9" s="65" t="s">
        <v>49</v>
      </c>
      <c r="Q9" s="166">
        <v>0</v>
      </c>
      <c r="R9" s="166">
        <v>0</v>
      </c>
      <c r="S9" s="166">
        <v>0</v>
      </c>
      <c r="T9" s="166">
        <v>0</v>
      </c>
      <c r="U9" s="166">
        <v>0</v>
      </c>
      <c r="V9" s="65" t="s">
        <v>1576</v>
      </c>
      <c r="W9" s="65">
        <v>1</v>
      </c>
      <c r="X9" s="65">
        <v>2</v>
      </c>
      <c r="Y9" s="65">
        <v>4</v>
      </c>
      <c r="Z9" s="74" t="s">
        <v>51</v>
      </c>
      <c r="AA9" s="65" t="s">
        <v>62</v>
      </c>
      <c r="AB9" s="65" t="s">
        <v>49</v>
      </c>
      <c r="AC9" s="65" t="s">
        <v>51</v>
      </c>
      <c r="AD9" s="65" t="s">
        <v>51</v>
      </c>
      <c r="AE9" s="65" t="s">
        <v>1563</v>
      </c>
      <c r="AF9" s="65" t="s">
        <v>51</v>
      </c>
      <c r="AG9" s="65"/>
      <c r="AH9" s="65" t="s">
        <v>1569</v>
      </c>
      <c r="AI9" s="65"/>
      <c r="AJ9" s="65"/>
      <c r="AK9" s="65"/>
      <c r="AL9" s="65"/>
      <c r="AM9" s="65" t="s">
        <v>1578</v>
      </c>
      <c r="AN9" s="65"/>
    </row>
    <row r="10" spans="1:40" ht="35.25" customHeight="1">
      <c r="A10" s="65" t="s">
        <v>1581</v>
      </c>
      <c r="B10" s="65" t="s">
        <v>1552</v>
      </c>
      <c r="C10" s="65" t="s">
        <v>193</v>
      </c>
      <c r="D10" s="65"/>
      <c r="E10" s="65" t="s">
        <v>74</v>
      </c>
      <c r="F10" s="65" t="s">
        <v>1574</v>
      </c>
      <c r="G10" s="65">
        <v>5.5</v>
      </c>
      <c r="H10" s="65">
        <v>10.3</v>
      </c>
      <c r="I10" s="66">
        <v>341</v>
      </c>
      <c r="J10" s="66"/>
      <c r="K10" s="65" t="s">
        <v>1575</v>
      </c>
      <c r="L10" s="65" t="s">
        <v>1284</v>
      </c>
      <c r="M10" s="65" t="s">
        <v>1555</v>
      </c>
      <c r="N10" s="65" t="s">
        <v>575</v>
      </c>
      <c r="O10" s="65"/>
      <c r="P10" s="65" t="s">
        <v>49</v>
      </c>
      <c r="Q10" s="166">
        <v>0</v>
      </c>
      <c r="R10" s="166">
        <v>0</v>
      </c>
      <c r="S10" s="166">
        <v>0</v>
      </c>
      <c r="T10" s="166">
        <v>0</v>
      </c>
      <c r="U10" s="166">
        <v>0</v>
      </c>
      <c r="V10" s="65" t="s">
        <v>1576</v>
      </c>
      <c r="W10" s="65">
        <v>1</v>
      </c>
      <c r="X10" s="65">
        <v>2</v>
      </c>
      <c r="Y10" s="65">
        <v>4</v>
      </c>
      <c r="Z10" s="74" t="s">
        <v>51</v>
      </c>
      <c r="AA10" s="65" t="s">
        <v>62</v>
      </c>
      <c r="AB10" s="65" t="s">
        <v>49</v>
      </c>
      <c r="AC10" s="65" t="s">
        <v>51</v>
      </c>
      <c r="AD10" s="65" t="s">
        <v>51</v>
      </c>
      <c r="AE10" s="65" t="s">
        <v>1563</v>
      </c>
      <c r="AF10" s="65" t="s">
        <v>51</v>
      </c>
      <c r="AG10" s="65"/>
      <c r="AH10" s="65" t="s">
        <v>1560</v>
      </c>
      <c r="AI10" s="65"/>
      <c r="AJ10" s="65"/>
      <c r="AK10" s="65"/>
      <c r="AL10" s="65"/>
      <c r="AM10" s="65" t="s">
        <v>1578</v>
      </c>
      <c r="AN10" s="65"/>
    </row>
    <row r="11" spans="1:40" ht="35.25" customHeight="1">
      <c r="A11" s="65" t="s">
        <v>1582</v>
      </c>
      <c r="B11" s="65" t="s">
        <v>1552</v>
      </c>
      <c r="C11" s="65" t="s">
        <v>193</v>
      </c>
      <c r="D11" s="65"/>
      <c r="E11" s="65" t="s">
        <v>74</v>
      </c>
      <c r="F11" s="65" t="s">
        <v>1574</v>
      </c>
      <c r="G11" s="65">
        <v>5.5</v>
      </c>
      <c r="H11" s="65">
        <v>10.3</v>
      </c>
      <c r="I11" s="66" t="s">
        <v>1583</v>
      </c>
      <c r="J11" s="66"/>
      <c r="K11" s="65" t="s">
        <v>1575</v>
      </c>
      <c r="L11" s="65" t="s">
        <v>1249</v>
      </c>
      <c r="M11" s="65" t="s">
        <v>1249</v>
      </c>
      <c r="N11" s="65" t="s">
        <v>575</v>
      </c>
      <c r="O11" s="65"/>
      <c r="P11" s="65" t="s">
        <v>49</v>
      </c>
      <c r="Q11" s="166">
        <v>0</v>
      </c>
      <c r="R11" s="166">
        <v>0</v>
      </c>
      <c r="S11" s="166">
        <v>0</v>
      </c>
      <c r="T11" s="166">
        <v>0</v>
      </c>
      <c r="U11" s="166">
        <v>0</v>
      </c>
      <c r="V11" s="65" t="s">
        <v>1576</v>
      </c>
      <c r="W11" s="65">
        <v>1</v>
      </c>
      <c r="X11" s="65">
        <v>2</v>
      </c>
      <c r="Y11" s="65">
        <v>4</v>
      </c>
      <c r="Z11" s="74" t="s">
        <v>51</v>
      </c>
      <c r="AA11" s="65" t="s">
        <v>62</v>
      </c>
      <c r="AB11" s="65" t="s">
        <v>49</v>
      </c>
      <c r="AC11" s="65" t="s">
        <v>51</v>
      </c>
      <c r="AD11" s="65" t="s">
        <v>51</v>
      </c>
      <c r="AE11" s="65" t="s">
        <v>1563</v>
      </c>
      <c r="AF11" s="65" t="s">
        <v>51</v>
      </c>
      <c r="AG11" s="65"/>
      <c r="AH11" s="65" t="s">
        <v>1584</v>
      </c>
      <c r="AI11" s="65"/>
      <c r="AJ11" s="65"/>
      <c r="AK11" s="65"/>
      <c r="AL11" s="65"/>
      <c r="AM11" s="65" t="s">
        <v>1578</v>
      </c>
      <c r="AN11" s="65"/>
    </row>
    <row r="12" spans="1:40" ht="35.25" customHeight="1">
      <c r="A12" s="65" t="s">
        <v>1585</v>
      </c>
      <c r="B12" s="65" t="s">
        <v>1552</v>
      </c>
      <c r="C12" s="65" t="s">
        <v>193</v>
      </c>
      <c r="D12" s="65"/>
      <c r="E12" s="65" t="s">
        <v>74</v>
      </c>
      <c r="F12" s="65"/>
      <c r="G12" s="65">
        <v>5.5</v>
      </c>
      <c r="H12" s="65"/>
      <c r="I12" s="66" t="s">
        <v>1586</v>
      </c>
      <c r="J12" s="66"/>
      <c r="K12" s="65" t="s">
        <v>1575</v>
      </c>
      <c r="L12" s="65" t="s">
        <v>728</v>
      </c>
      <c r="M12" s="65" t="s">
        <v>728</v>
      </c>
      <c r="N12" s="65" t="s">
        <v>575</v>
      </c>
      <c r="O12" s="65"/>
      <c r="P12" s="65" t="s">
        <v>49</v>
      </c>
      <c r="Q12" s="166">
        <v>0</v>
      </c>
      <c r="R12" s="166" t="s">
        <v>62</v>
      </c>
      <c r="S12" s="166">
        <v>0</v>
      </c>
      <c r="T12" s="166">
        <v>0</v>
      </c>
      <c r="U12" s="166">
        <v>0</v>
      </c>
      <c r="V12" s="65">
        <v>1</v>
      </c>
      <c r="W12" s="65">
        <v>1</v>
      </c>
      <c r="X12" s="65">
        <v>1</v>
      </c>
      <c r="Y12" s="65">
        <v>4</v>
      </c>
      <c r="Z12" s="74" t="s">
        <v>51</v>
      </c>
      <c r="AA12" s="65" t="s">
        <v>62</v>
      </c>
      <c r="AB12" s="65" t="s">
        <v>49</v>
      </c>
      <c r="AC12" s="65" t="s">
        <v>51</v>
      </c>
      <c r="AD12" s="65" t="s">
        <v>51</v>
      </c>
      <c r="AE12" s="65" t="s">
        <v>1563</v>
      </c>
      <c r="AF12" s="65" t="s">
        <v>51</v>
      </c>
      <c r="AG12" s="65"/>
      <c r="AH12" s="65" t="s">
        <v>1569</v>
      </c>
      <c r="AI12" s="65"/>
      <c r="AJ12" s="65"/>
      <c r="AK12" s="65"/>
      <c r="AL12" s="65"/>
      <c r="AM12" s="65" t="s">
        <v>1578</v>
      </c>
      <c r="AN12" s="65"/>
    </row>
    <row r="13" spans="1:40" ht="35.25" customHeight="1">
      <c r="A13" s="65" t="s">
        <v>1587</v>
      </c>
      <c r="B13" s="65" t="s">
        <v>1552</v>
      </c>
      <c r="C13" s="65" t="s">
        <v>193</v>
      </c>
      <c r="D13" s="65"/>
      <c r="E13" s="65" t="s">
        <v>74</v>
      </c>
      <c r="F13" s="65"/>
      <c r="G13" s="65">
        <v>5.5</v>
      </c>
      <c r="H13" s="65"/>
      <c r="I13" s="66" t="s">
        <v>1588</v>
      </c>
      <c r="J13" s="66"/>
      <c r="K13" s="65" t="s">
        <v>1575</v>
      </c>
      <c r="L13" s="65" t="s">
        <v>728</v>
      </c>
      <c r="M13" s="65" t="s">
        <v>728</v>
      </c>
      <c r="N13" s="65" t="s">
        <v>575</v>
      </c>
      <c r="O13" s="65"/>
      <c r="P13" s="65" t="s">
        <v>49</v>
      </c>
      <c r="Q13" s="166">
        <v>0</v>
      </c>
      <c r="R13" s="166" t="s">
        <v>62</v>
      </c>
      <c r="S13" s="166">
        <v>0</v>
      </c>
      <c r="T13" s="166">
        <v>0</v>
      </c>
      <c r="U13" s="166">
        <v>0</v>
      </c>
      <c r="V13" s="65">
        <v>1</v>
      </c>
      <c r="W13" s="65">
        <v>1</v>
      </c>
      <c r="X13" s="65">
        <v>1</v>
      </c>
      <c r="Y13" s="65">
        <v>4</v>
      </c>
      <c r="Z13" s="74" t="s">
        <v>51</v>
      </c>
      <c r="AA13" s="65" t="s">
        <v>62</v>
      </c>
      <c r="AB13" s="65" t="s">
        <v>49</v>
      </c>
      <c r="AC13" s="65" t="s">
        <v>51</v>
      </c>
      <c r="AD13" s="65" t="s">
        <v>51</v>
      </c>
      <c r="AE13" s="65" t="s">
        <v>1563</v>
      </c>
      <c r="AF13" s="65" t="s">
        <v>51</v>
      </c>
      <c r="AG13" s="65"/>
      <c r="AH13" s="65" t="s">
        <v>1589</v>
      </c>
      <c r="AI13" s="65"/>
      <c r="AJ13" s="65"/>
      <c r="AK13" s="65"/>
      <c r="AL13" s="65"/>
      <c r="AM13" s="65" t="s">
        <v>1578</v>
      </c>
      <c r="AN13" s="65"/>
    </row>
    <row r="14" spans="1:40" ht="35.25" customHeight="1">
      <c r="A14" s="65" t="s">
        <v>1590</v>
      </c>
      <c r="B14" s="65" t="s">
        <v>1552</v>
      </c>
      <c r="C14" s="65" t="s">
        <v>193</v>
      </c>
      <c r="D14" s="65"/>
      <c r="E14" s="65" t="s">
        <v>74</v>
      </c>
      <c r="F14" s="65"/>
      <c r="G14" s="65">
        <v>5.5</v>
      </c>
      <c r="H14" s="65"/>
      <c r="I14" s="66" t="s">
        <v>1591</v>
      </c>
      <c r="J14" s="66"/>
      <c r="K14" s="65" t="s">
        <v>1575</v>
      </c>
      <c r="L14" s="65" t="s">
        <v>728</v>
      </c>
      <c r="M14" s="65" t="s">
        <v>728</v>
      </c>
      <c r="N14" s="65" t="s">
        <v>575</v>
      </c>
      <c r="O14" s="65"/>
      <c r="P14" s="65" t="s">
        <v>49</v>
      </c>
      <c r="Q14" s="166">
        <v>0</v>
      </c>
      <c r="R14" s="166" t="s">
        <v>62</v>
      </c>
      <c r="S14" s="166">
        <v>0</v>
      </c>
      <c r="T14" s="166">
        <v>0</v>
      </c>
      <c r="U14" s="166">
        <v>0</v>
      </c>
      <c r="V14" s="65">
        <v>1</v>
      </c>
      <c r="W14" s="65">
        <v>1</v>
      </c>
      <c r="X14" s="65">
        <v>1</v>
      </c>
      <c r="Y14" s="65">
        <v>4</v>
      </c>
      <c r="Z14" s="74" t="s">
        <v>51</v>
      </c>
      <c r="AA14" s="65" t="s">
        <v>62</v>
      </c>
      <c r="AB14" s="65" t="s">
        <v>49</v>
      </c>
      <c r="AC14" s="65" t="s">
        <v>51</v>
      </c>
      <c r="AD14" s="65" t="s">
        <v>51</v>
      </c>
      <c r="AE14" s="65" t="s">
        <v>1563</v>
      </c>
      <c r="AF14" s="65" t="s">
        <v>51</v>
      </c>
      <c r="AG14" s="65"/>
      <c r="AH14" s="65" t="s">
        <v>1572</v>
      </c>
      <c r="AI14" s="65"/>
      <c r="AJ14" s="65"/>
      <c r="AK14" s="65"/>
      <c r="AL14" s="65"/>
      <c r="AM14" s="65" t="s">
        <v>1578</v>
      </c>
      <c r="AN14" s="65"/>
    </row>
    <row r="15" spans="1:40" ht="35.25" customHeight="1">
      <c r="A15" s="65" t="s">
        <v>1592</v>
      </c>
      <c r="B15" s="65" t="s">
        <v>1552</v>
      </c>
      <c r="C15" s="65" t="s">
        <v>193</v>
      </c>
      <c r="D15" s="65"/>
      <c r="E15" s="65" t="s">
        <v>74</v>
      </c>
      <c r="F15" s="65"/>
      <c r="G15" s="65">
        <v>5.5</v>
      </c>
      <c r="H15" s="65"/>
      <c r="I15" s="66" t="s">
        <v>1593</v>
      </c>
      <c r="J15" s="66"/>
      <c r="K15" s="65" t="s">
        <v>1575</v>
      </c>
      <c r="L15" s="65" t="s">
        <v>728</v>
      </c>
      <c r="M15" s="65" t="s">
        <v>728</v>
      </c>
      <c r="N15" s="65" t="s">
        <v>575</v>
      </c>
      <c r="O15" s="65"/>
      <c r="P15" s="65" t="s">
        <v>49</v>
      </c>
      <c r="Q15" s="166">
        <v>0</v>
      </c>
      <c r="R15" s="166" t="s">
        <v>62</v>
      </c>
      <c r="S15" s="166">
        <v>0</v>
      </c>
      <c r="T15" s="166">
        <v>0</v>
      </c>
      <c r="U15" s="166">
        <v>0</v>
      </c>
      <c r="V15" s="65">
        <v>1</v>
      </c>
      <c r="W15" s="65">
        <v>1</v>
      </c>
      <c r="X15" s="65">
        <v>1</v>
      </c>
      <c r="Y15" s="65">
        <v>4</v>
      </c>
      <c r="Z15" s="74" t="s">
        <v>51</v>
      </c>
      <c r="AA15" s="65" t="s">
        <v>62</v>
      </c>
      <c r="AB15" s="65" t="s">
        <v>49</v>
      </c>
      <c r="AC15" s="65" t="s">
        <v>51</v>
      </c>
      <c r="AD15" s="65" t="s">
        <v>51</v>
      </c>
      <c r="AE15" s="65" t="s">
        <v>1563</v>
      </c>
      <c r="AF15" s="65" t="s">
        <v>51</v>
      </c>
      <c r="AG15" s="65"/>
      <c r="AH15" s="65" t="s">
        <v>1594</v>
      </c>
      <c r="AI15" s="65"/>
      <c r="AJ15" s="65"/>
      <c r="AK15" s="65"/>
      <c r="AL15" s="65"/>
      <c r="AM15" s="65" t="s">
        <v>1578</v>
      </c>
      <c r="AN15" s="65"/>
    </row>
    <row r="16" spans="1:40" ht="35.25" customHeight="1">
      <c r="A16" s="65" t="s">
        <v>1595</v>
      </c>
      <c r="B16" s="65" t="s">
        <v>1552</v>
      </c>
      <c r="C16" s="65" t="s">
        <v>193</v>
      </c>
      <c r="D16" s="65"/>
      <c r="E16" s="65" t="s">
        <v>74</v>
      </c>
      <c r="F16" s="65" t="s">
        <v>1596</v>
      </c>
      <c r="G16" s="65">
        <v>6.6</v>
      </c>
      <c r="H16" s="65">
        <v>25</v>
      </c>
      <c r="I16" s="66" t="s">
        <v>1597</v>
      </c>
      <c r="J16" s="66"/>
      <c r="K16" s="65" t="s">
        <v>1598</v>
      </c>
      <c r="L16" s="65" t="s">
        <v>1249</v>
      </c>
      <c r="M16" s="65" t="s">
        <v>1249</v>
      </c>
      <c r="N16" s="65" t="s">
        <v>575</v>
      </c>
      <c r="O16" s="65"/>
      <c r="P16" s="65" t="s">
        <v>49</v>
      </c>
      <c r="Q16" s="65">
        <v>0</v>
      </c>
      <c r="R16" s="65">
        <v>0</v>
      </c>
      <c r="S16" s="65">
        <v>0</v>
      </c>
      <c r="T16" s="65">
        <v>0</v>
      </c>
      <c r="U16" s="65">
        <v>0</v>
      </c>
      <c r="V16" s="65">
        <v>1</v>
      </c>
      <c r="W16" s="65">
        <v>1</v>
      </c>
      <c r="X16" s="65">
        <v>2</v>
      </c>
      <c r="Y16" s="65">
        <v>6</v>
      </c>
      <c r="Z16" s="74" t="s">
        <v>51</v>
      </c>
      <c r="AA16" s="65" t="s">
        <v>62</v>
      </c>
      <c r="AB16" s="65" t="s">
        <v>49</v>
      </c>
      <c r="AC16" s="65" t="s">
        <v>51</v>
      </c>
      <c r="AD16" s="65" t="s">
        <v>49</v>
      </c>
      <c r="AE16" s="65" t="s">
        <v>1563</v>
      </c>
      <c r="AF16" s="65" t="s">
        <v>51</v>
      </c>
      <c r="AG16" s="65"/>
      <c r="AH16" s="65" t="s">
        <v>1569</v>
      </c>
      <c r="AI16" s="65"/>
      <c r="AJ16" s="65"/>
      <c r="AK16" s="65"/>
      <c r="AL16" s="65"/>
      <c r="AM16" s="65" t="s">
        <v>1578</v>
      </c>
      <c r="AN16" s="65"/>
    </row>
    <row r="17" spans="1:40" ht="35.25" customHeight="1">
      <c r="A17" s="65" t="s">
        <v>1599</v>
      </c>
      <c r="B17" s="65" t="s">
        <v>1552</v>
      </c>
      <c r="C17" s="65" t="s">
        <v>193</v>
      </c>
      <c r="D17" s="65"/>
      <c r="E17" s="65" t="s">
        <v>74</v>
      </c>
      <c r="F17" s="65" t="s">
        <v>1596</v>
      </c>
      <c r="G17" s="65">
        <v>6.6</v>
      </c>
      <c r="H17" s="65">
        <v>25</v>
      </c>
      <c r="I17" s="66" t="s">
        <v>1597</v>
      </c>
      <c r="J17" s="66"/>
      <c r="K17" s="65" t="s">
        <v>1598</v>
      </c>
      <c r="L17" s="65" t="s">
        <v>1249</v>
      </c>
      <c r="M17" s="65" t="s">
        <v>1249</v>
      </c>
      <c r="N17" s="65" t="s">
        <v>575</v>
      </c>
      <c r="O17" s="65"/>
      <c r="P17" s="65" t="s">
        <v>49</v>
      </c>
      <c r="Q17" s="65">
        <v>0</v>
      </c>
      <c r="R17" s="65">
        <v>0</v>
      </c>
      <c r="S17" s="65">
        <v>0</v>
      </c>
      <c r="T17" s="65">
        <v>0</v>
      </c>
      <c r="U17" s="65">
        <v>0</v>
      </c>
      <c r="V17" s="65">
        <v>1</v>
      </c>
      <c r="W17" s="65">
        <v>1</v>
      </c>
      <c r="X17" s="65">
        <v>2</v>
      </c>
      <c r="Y17" s="65">
        <v>6</v>
      </c>
      <c r="Z17" s="74" t="s">
        <v>51</v>
      </c>
      <c r="AA17" s="65" t="s">
        <v>62</v>
      </c>
      <c r="AB17" s="65" t="s">
        <v>49</v>
      </c>
      <c r="AC17" s="65" t="s">
        <v>51</v>
      </c>
      <c r="AD17" s="65" t="s">
        <v>49</v>
      </c>
      <c r="AE17" s="65" t="s">
        <v>1563</v>
      </c>
      <c r="AF17" s="65" t="s">
        <v>51</v>
      </c>
      <c r="AG17" s="65"/>
      <c r="AH17" s="65" t="s">
        <v>1584</v>
      </c>
      <c r="AI17" s="65"/>
      <c r="AJ17" s="65"/>
      <c r="AK17" s="65"/>
      <c r="AL17" s="65"/>
      <c r="AM17" s="65" t="s">
        <v>1578</v>
      </c>
      <c r="AN17" s="65"/>
    </row>
    <row r="18" spans="1:40" ht="35.25" customHeight="1">
      <c r="A18" s="65" t="s">
        <v>1600</v>
      </c>
      <c r="B18" s="65" t="s">
        <v>1552</v>
      </c>
      <c r="C18" s="65" t="s">
        <v>193</v>
      </c>
      <c r="D18" s="65"/>
      <c r="E18" s="65" t="s">
        <v>74</v>
      </c>
      <c r="F18" s="65" t="s">
        <v>1601</v>
      </c>
      <c r="G18" s="65">
        <v>1.5</v>
      </c>
      <c r="H18" s="65" t="s">
        <v>950</v>
      </c>
      <c r="I18" s="66"/>
      <c r="J18" s="66"/>
      <c r="K18" s="65" t="s">
        <v>1602</v>
      </c>
      <c r="L18" s="65" t="s">
        <v>1249</v>
      </c>
      <c r="M18" s="65" t="s">
        <v>1603</v>
      </c>
      <c r="N18" s="65" t="s">
        <v>575</v>
      </c>
      <c r="O18" s="65"/>
      <c r="P18" s="65" t="s">
        <v>49</v>
      </c>
      <c r="Q18" s="65">
        <v>0</v>
      </c>
      <c r="R18" s="65">
        <v>0</v>
      </c>
      <c r="S18" s="65">
        <v>0</v>
      </c>
      <c r="T18" s="65">
        <v>0</v>
      </c>
      <c r="U18" s="65">
        <v>0</v>
      </c>
      <c r="V18" s="65">
        <v>0</v>
      </c>
      <c r="W18" s="65">
        <v>0</v>
      </c>
      <c r="X18" s="65">
        <v>0</v>
      </c>
      <c r="Y18" s="65">
        <v>5</v>
      </c>
      <c r="Z18" s="74" t="s">
        <v>51</v>
      </c>
      <c r="AA18" s="65" t="s">
        <v>62</v>
      </c>
      <c r="AB18" s="65" t="s">
        <v>49</v>
      </c>
      <c r="AC18" s="65" t="s">
        <v>49</v>
      </c>
      <c r="AD18" s="65" t="s">
        <v>51</v>
      </c>
      <c r="AE18" s="65" t="s">
        <v>1563</v>
      </c>
      <c r="AF18" s="65" t="s">
        <v>51</v>
      </c>
      <c r="AG18" s="65"/>
      <c r="AH18" s="65" t="s">
        <v>1604</v>
      </c>
      <c r="AI18" s="65"/>
      <c r="AJ18" s="65"/>
      <c r="AK18" s="65"/>
      <c r="AL18" s="65"/>
      <c r="AM18" s="65" t="s">
        <v>1605</v>
      </c>
      <c r="AN18" s="65"/>
    </row>
    <row r="19" spans="1:40" ht="35.25" customHeight="1">
      <c r="A19" s="65" t="s">
        <v>1606</v>
      </c>
      <c r="B19" s="65" t="s">
        <v>1552</v>
      </c>
      <c r="C19" s="65" t="s">
        <v>193</v>
      </c>
      <c r="D19" s="65"/>
      <c r="E19" s="65" t="s">
        <v>74</v>
      </c>
      <c r="F19" s="65" t="s">
        <v>1574</v>
      </c>
      <c r="G19" s="65">
        <v>5.5</v>
      </c>
      <c r="H19" s="65" t="s">
        <v>950</v>
      </c>
      <c r="I19" s="66"/>
      <c r="J19" s="66"/>
      <c r="K19" s="65" t="s">
        <v>1607</v>
      </c>
      <c r="L19" s="65" t="s">
        <v>1249</v>
      </c>
      <c r="M19" s="65" t="s">
        <v>1603</v>
      </c>
      <c r="N19" s="65" t="s">
        <v>575</v>
      </c>
      <c r="O19" s="65"/>
      <c r="P19" s="65" t="s">
        <v>49</v>
      </c>
      <c r="Q19" s="65">
        <v>0</v>
      </c>
      <c r="R19" s="65">
        <v>0</v>
      </c>
      <c r="S19" s="65">
        <v>0</v>
      </c>
      <c r="T19" s="65">
        <v>0</v>
      </c>
      <c r="U19" s="65">
        <v>0</v>
      </c>
      <c r="V19" s="65" t="s">
        <v>1576</v>
      </c>
      <c r="W19" s="65">
        <v>0</v>
      </c>
      <c r="X19" s="65">
        <v>2</v>
      </c>
      <c r="Y19" s="65">
        <v>6</v>
      </c>
      <c r="Z19" s="74" t="s">
        <v>51</v>
      </c>
      <c r="AA19" s="65" t="s">
        <v>62</v>
      </c>
      <c r="AB19" s="65" t="s">
        <v>49</v>
      </c>
      <c r="AC19" s="65" t="s">
        <v>51</v>
      </c>
      <c r="AD19" s="65" t="s">
        <v>51</v>
      </c>
      <c r="AE19" s="65" t="s">
        <v>1563</v>
      </c>
      <c r="AF19" s="65" t="s">
        <v>51</v>
      </c>
      <c r="AG19" s="65"/>
      <c r="AH19" s="65" t="s">
        <v>1604</v>
      </c>
      <c r="AI19" s="65"/>
      <c r="AJ19" s="65"/>
      <c r="AK19" s="65"/>
      <c r="AL19" s="65"/>
      <c r="AM19" s="65" t="s">
        <v>1605</v>
      </c>
      <c r="AN19" s="65"/>
    </row>
    <row r="20" spans="1:40" ht="35.25" customHeight="1">
      <c r="A20" s="65" t="s">
        <v>1608</v>
      </c>
      <c r="B20" s="65" t="s">
        <v>52</v>
      </c>
      <c r="C20" s="65" t="s">
        <v>1609</v>
      </c>
      <c r="D20" s="65"/>
      <c r="E20" s="65" t="s">
        <v>74</v>
      </c>
      <c r="F20" s="65"/>
      <c r="G20" s="65"/>
      <c r="H20" s="65"/>
      <c r="I20" s="66">
        <v>181</v>
      </c>
      <c r="J20" s="66">
        <f>181-299</f>
        <v>-118</v>
      </c>
      <c r="K20" s="65" t="s">
        <v>1610</v>
      </c>
      <c r="L20" s="65" t="s">
        <v>1284</v>
      </c>
      <c r="M20" s="65" t="s">
        <v>1284</v>
      </c>
      <c r="N20" s="65" t="s">
        <v>1611</v>
      </c>
      <c r="O20" s="65"/>
      <c r="P20" s="65" t="s">
        <v>49</v>
      </c>
      <c r="Q20" s="166">
        <v>0</v>
      </c>
      <c r="R20" s="166">
        <v>0</v>
      </c>
      <c r="S20" s="166">
        <v>0</v>
      </c>
      <c r="T20" s="166">
        <v>0</v>
      </c>
      <c r="U20" s="166">
        <v>0</v>
      </c>
      <c r="V20" s="65">
        <v>0</v>
      </c>
      <c r="W20" s="65">
        <v>0</v>
      </c>
      <c r="X20" s="65">
        <v>0</v>
      </c>
      <c r="Y20" s="65">
        <v>4</v>
      </c>
      <c r="Z20" s="65"/>
      <c r="AA20" s="65" t="s">
        <v>49</v>
      </c>
      <c r="AB20" s="65" t="s">
        <v>49</v>
      </c>
      <c r="AC20" s="65" t="s">
        <v>51</v>
      </c>
      <c r="AD20" s="65" t="s">
        <v>51</v>
      </c>
      <c r="AE20" s="65" t="s">
        <v>1557</v>
      </c>
      <c r="AF20" s="65"/>
      <c r="AG20" s="71"/>
      <c r="AH20" s="72" t="s">
        <v>1560</v>
      </c>
      <c r="AI20" s="71"/>
      <c r="AJ20" s="71"/>
      <c r="AK20" s="71"/>
      <c r="AL20" s="71"/>
      <c r="AM20" s="72" t="s">
        <v>1612</v>
      </c>
      <c r="AN20" s="170" t="s">
        <v>1613</v>
      </c>
    </row>
    <row r="21" spans="1:40" ht="35.25" customHeight="1">
      <c r="A21" s="65" t="s">
        <v>1614</v>
      </c>
      <c r="B21" s="65" t="s">
        <v>52</v>
      </c>
      <c r="C21" s="65" t="s">
        <v>1615</v>
      </c>
      <c r="D21" s="65"/>
      <c r="E21" s="65" t="s">
        <v>74</v>
      </c>
      <c r="F21" s="65"/>
      <c r="G21" s="65"/>
      <c r="H21" s="65"/>
      <c r="I21" s="66">
        <v>254</v>
      </c>
      <c r="J21" s="66">
        <f>259-219</f>
        <v>40</v>
      </c>
      <c r="K21" s="65" t="s">
        <v>1616</v>
      </c>
      <c r="L21" s="65" t="s">
        <v>1284</v>
      </c>
      <c r="M21" s="65" t="s">
        <v>1249</v>
      </c>
      <c r="N21" s="65" t="s">
        <v>575</v>
      </c>
      <c r="O21" s="65"/>
      <c r="P21" s="65" t="s">
        <v>49</v>
      </c>
      <c r="Q21" s="166">
        <v>0</v>
      </c>
      <c r="R21" s="166">
        <v>0</v>
      </c>
      <c r="S21" s="166">
        <v>0</v>
      </c>
      <c r="T21" s="166">
        <v>0</v>
      </c>
      <c r="U21" s="166">
        <v>0</v>
      </c>
      <c r="V21" s="65">
        <v>1</v>
      </c>
      <c r="W21" s="65">
        <v>1</v>
      </c>
      <c r="X21" s="65">
        <v>2</v>
      </c>
      <c r="Y21" s="65">
        <v>6</v>
      </c>
      <c r="Z21" s="65"/>
      <c r="AA21" s="65" t="s">
        <v>49</v>
      </c>
      <c r="AB21" s="65" t="s">
        <v>49</v>
      </c>
      <c r="AC21" s="65" t="s">
        <v>51</v>
      </c>
      <c r="AD21" s="65" t="s">
        <v>51</v>
      </c>
      <c r="AE21" s="65" t="s">
        <v>1563</v>
      </c>
      <c r="AF21" s="65"/>
      <c r="AG21" s="71"/>
      <c r="AH21" s="72" t="s">
        <v>1560</v>
      </c>
      <c r="AI21" s="71"/>
      <c r="AJ21" s="71"/>
      <c r="AK21" s="71"/>
      <c r="AL21" s="71"/>
      <c r="AM21" s="72" t="s">
        <v>1617</v>
      </c>
      <c r="AN21" s="170" t="s">
        <v>1613</v>
      </c>
    </row>
    <row r="22" spans="1:40" ht="35.25" customHeight="1">
      <c r="A22" s="65" t="s">
        <v>1618</v>
      </c>
      <c r="B22" s="65" t="s">
        <v>52</v>
      </c>
      <c r="C22" s="65" t="s">
        <v>1573</v>
      </c>
      <c r="D22" s="65"/>
      <c r="E22" s="65" t="s">
        <v>74</v>
      </c>
      <c r="F22" s="65"/>
      <c r="G22" s="65"/>
      <c r="H22" s="65"/>
      <c r="I22" s="66">
        <v>338</v>
      </c>
      <c r="J22" s="66">
        <f>338-341</f>
        <v>-3</v>
      </c>
      <c r="K22" s="65" t="s">
        <v>1616</v>
      </c>
      <c r="L22" s="65" t="s">
        <v>1249</v>
      </c>
      <c r="M22" s="65" t="s">
        <v>1249</v>
      </c>
      <c r="N22" s="65" t="s">
        <v>575</v>
      </c>
      <c r="O22" s="65"/>
      <c r="P22" s="65" t="s">
        <v>49</v>
      </c>
      <c r="Q22" s="166">
        <v>0</v>
      </c>
      <c r="R22" s="166">
        <v>0</v>
      </c>
      <c r="S22" s="166">
        <v>0</v>
      </c>
      <c r="T22" s="166">
        <v>0</v>
      </c>
      <c r="U22" s="166">
        <v>0</v>
      </c>
      <c r="V22" s="65">
        <v>1</v>
      </c>
      <c r="W22" s="65">
        <v>1</v>
      </c>
      <c r="X22" s="65">
        <v>2</v>
      </c>
      <c r="Y22" s="65">
        <v>6</v>
      </c>
      <c r="Z22" s="65"/>
      <c r="AA22" s="65" t="s">
        <v>51</v>
      </c>
      <c r="AB22" s="65" t="s">
        <v>49</v>
      </c>
      <c r="AC22" s="65" t="s">
        <v>51</v>
      </c>
      <c r="AD22" s="65" t="s">
        <v>51</v>
      </c>
      <c r="AE22" s="65" t="s">
        <v>1619</v>
      </c>
      <c r="AF22" s="65"/>
      <c r="AG22" s="71"/>
      <c r="AH22" s="72" t="s">
        <v>1620</v>
      </c>
      <c r="AI22" s="71"/>
      <c r="AJ22" s="71"/>
      <c r="AK22" s="71"/>
      <c r="AL22" s="71"/>
      <c r="AM22" s="72" t="s">
        <v>1621</v>
      </c>
      <c r="AN22" s="170" t="s">
        <v>1613</v>
      </c>
    </row>
    <row r="23" spans="1:40" ht="35.25" customHeight="1">
      <c r="A23" s="65" t="s">
        <v>1622</v>
      </c>
      <c r="B23" s="65" t="s">
        <v>52</v>
      </c>
      <c r="C23" s="65" t="s">
        <v>1582</v>
      </c>
      <c r="D23" s="65"/>
      <c r="E23" s="65" t="s">
        <v>74</v>
      </c>
      <c r="F23" s="65"/>
      <c r="G23" s="65"/>
      <c r="H23" s="65"/>
      <c r="I23" s="66" t="s">
        <v>1623</v>
      </c>
      <c r="J23" s="66">
        <f>339-315</f>
        <v>24</v>
      </c>
      <c r="K23" s="65" t="s">
        <v>1616</v>
      </c>
      <c r="L23" s="65" t="s">
        <v>1249</v>
      </c>
      <c r="M23" s="65" t="s">
        <v>728</v>
      </c>
      <c r="N23" s="65" t="s">
        <v>575</v>
      </c>
      <c r="O23" s="65"/>
      <c r="P23" s="65" t="s">
        <v>49</v>
      </c>
      <c r="Q23" s="166">
        <v>0</v>
      </c>
      <c r="R23" s="166">
        <v>0</v>
      </c>
      <c r="S23" s="166">
        <v>0</v>
      </c>
      <c r="T23" s="166">
        <v>0</v>
      </c>
      <c r="U23" s="166">
        <v>0</v>
      </c>
      <c r="V23" s="65">
        <v>1</v>
      </c>
      <c r="W23" s="65">
        <v>1</v>
      </c>
      <c r="X23" s="65">
        <v>2</v>
      </c>
      <c r="Y23" s="65">
        <v>6</v>
      </c>
      <c r="Z23" s="65"/>
      <c r="AA23" s="65" t="s">
        <v>51</v>
      </c>
      <c r="AB23" s="65" t="s">
        <v>49</v>
      </c>
      <c r="AC23" s="65" t="s">
        <v>51</v>
      </c>
      <c r="AD23" s="65" t="s">
        <v>51</v>
      </c>
      <c r="AE23" s="65" t="s">
        <v>1624</v>
      </c>
      <c r="AF23" s="65"/>
      <c r="AG23" s="71"/>
      <c r="AH23" s="72" t="s">
        <v>1625</v>
      </c>
      <c r="AI23" s="71"/>
      <c r="AJ23" s="71"/>
      <c r="AK23" s="71"/>
      <c r="AL23" s="71"/>
      <c r="AM23" s="171" t="s">
        <v>1626</v>
      </c>
      <c r="AN23" s="170" t="s">
        <v>1613</v>
      </c>
    </row>
    <row r="24" spans="1:40" ht="35.25" customHeight="1">
      <c r="A24" s="65" t="s">
        <v>1627</v>
      </c>
      <c r="B24" s="65" t="s">
        <v>52</v>
      </c>
      <c r="C24" s="65" t="s">
        <v>1582</v>
      </c>
      <c r="D24" s="65"/>
      <c r="E24" s="65" t="s">
        <v>74</v>
      </c>
      <c r="F24" s="65"/>
      <c r="G24" s="65"/>
      <c r="H24" s="65"/>
      <c r="I24" s="66" t="s">
        <v>1628</v>
      </c>
      <c r="J24" s="66">
        <f>356-271</f>
        <v>85</v>
      </c>
      <c r="K24" s="65" t="s">
        <v>1629</v>
      </c>
      <c r="L24" s="65" t="s">
        <v>728</v>
      </c>
      <c r="M24" s="65" t="s">
        <v>1630</v>
      </c>
      <c r="N24" s="65" t="s">
        <v>575</v>
      </c>
      <c r="O24" s="65"/>
      <c r="P24" s="65" t="s">
        <v>49</v>
      </c>
      <c r="Q24" s="65" t="s">
        <v>62</v>
      </c>
      <c r="R24" s="65" t="s">
        <v>62</v>
      </c>
      <c r="S24" s="166">
        <v>0</v>
      </c>
      <c r="T24" s="166">
        <v>0</v>
      </c>
      <c r="U24" s="166">
        <v>0</v>
      </c>
      <c r="V24" s="65" t="s">
        <v>1631</v>
      </c>
      <c r="W24" s="65" t="s">
        <v>1632</v>
      </c>
      <c r="X24" s="65">
        <v>2</v>
      </c>
      <c r="Y24" s="65">
        <v>8</v>
      </c>
      <c r="Z24" s="65"/>
      <c r="AA24" s="65" t="s">
        <v>51</v>
      </c>
      <c r="AB24" s="65" t="s">
        <v>49</v>
      </c>
      <c r="AC24" s="65" t="s">
        <v>51</v>
      </c>
      <c r="AD24" s="65" t="s">
        <v>51</v>
      </c>
      <c r="AE24" s="65" t="s">
        <v>1619</v>
      </c>
      <c r="AF24" s="65"/>
      <c r="AG24" s="71"/>
      <c r="AH24" s="72" t="s">
        <v>1625</v>
      </c>
      <c r="AI24" s="71"/>
      <c r="AJ24" s="71"/>
      <c r="AK24" s="71"/>
      <c r="AL24" s="71"/>
      <c r="AM24" s="170" t="s">
        <v>1633</v>
      </c>
      <c r="AN24" s="170" t="s">
        <v>1613</v>
      </c>
    </row>
    <row r="25" spans="1:40" ht="35.25" customHeight="1">
      <c r="A25" s="65" t="s">
        <v>1634</v>
      </c>
      <c r="B25" s="65" t="s">
        <v>52</v>
      </c>
      <c r="C25" s="65" t="s">
        <v>1582</v>
      </c>
      <c r="D25" s="65"/>
      <c r="E25" s="65" t="s">
        <v>74</v>
      </c>
      <c r="F25" s="65"/>
      <c r="G25" s="65"/>
      <c r="H25" s="65"/>
      <c r="I25" s="66" t="s">
        <v>1635</v>
      </c>
      <c r="J25" s="66">
        <f>405-271</f>
        <v>134</v>
      </c>
      <c r="K25" s="65" t="s">
        <v>1629</v>
      </c>
      <c r="L25" s="65" t="s">
        <v>728</v>
      </c>
      <c r="M25" s="65" t="s">
        <v>44</v>
      </c>
      <c r="N25" s="65" t="s">
        <v>575</v>
      </c>
      <c r="O25" s="65"/>
      <c r="P25" s="65" t="s">
        <v>49</v>
      </c>
      <c r="Q25" s="65" t="s">
        <v>62</v>
      </c>
      <c r="R25" s="65" t="s">
        <v>62</v>
      </c>
      <c r="S25" s="166">
        <v>0</v>
      </c>
      <c r="T25" s="166">
        <v>0</v>
      </c>
      <c r="U25" s="166">
        <v>0</v>
      </c>
      <c r="V25" s="65" t="s">
        <v>1631</v>
      </c>
      <c r="W25" s="65" t="s">
        <v>1632</v>
      </c>
      <c r="X25" s="65">
        <v>2</v>
      </c>
      <c r="Y25" s="65">
        <v>8</v>
      </c>
      <c r="Z25" s="65"/>
      <c r="AA25" s="65" t="s">
        <v>51</v>
      </c>
      <c r="AB25" s="65" t="s">
        <v>49</v>
      </c>
      <c r="AC25" s="65" t="s">
        <v>51</v>
      </c>
      <c r="AD25" s="65" t="s">
        <v>51</v>
      </c>
      <c r="AE25" s="65" t="s">
        <v>1619</v>
      </c>
      <c r="AF25" s="65"/>
      <c r="AG25" s="71"/>
      <c r="AH25" s="72" t="s">
        <v>1572</v>
      </c>
      <c r="AI25" s="71"/>
      <c r="AJ25" s="71"/>
      <c r="AK25" s="71"/>
      <c r="AL25" s="71"/>
      <c r="AM25" s="170" t="s">
        <v>1636</v>
      </c>
      <c r="AN25" s="170" t="s">
        <v>1613</v>
      </c>
    </row>
    <row r="26" spans="1:40" ht="35.25" customHeight="1">
      <c r="A26" s="65" t="s">
        <v>1637</v>
      </c>
      <c r="B26" s="65" t="s">
        <v>52</v>
      </c>
      <c r="C26" s="65" t="s">
        <v>1573</v>
      </c>
      <c r="D26" s="65"/>
      <c r="E26" s="65" t="s">
        <v>74</v>
      </c>
      <c r="F26" s="65"/>
      <c r="G26" s="65"/>
      <c r="H26" s="65"/>
      <c r="I26" s="66" t="s">
        <v>1638</v>
      </c>
      <c r="J26" s="66">
        <v>-4</v>
      </c>
      <c r="K26" s="65" t="s">
        <v>1629</v>
      </c>
      <c r="L26" s="65" t="s">
        <v>1249</v>
      </c>
      <c r="M26" s="65" t="s">
        <v>1249</v>
      </c>
      <c r="N26" s="65" t="s">
        <v>575</v>
      </c>
      <c r="O26" s="65"/>
      <c r="P26" s="65" t="s">
        <v>49</v>
      </c>
      <c r="Q26" s="65" t="s">
        <v>62</v>
      </c>
      <c r="R26" s="65" t="s">
        <v>62</v>
      </c>
      <c r="S26" s="166">
        <v>0</v>
      </c>
      <c r="T26" s="166">
        <v>0</v>
      </c>
      <c r="U26" s="166">
        <v>0</v>
      </c>
      <c r="V26" s="65" t="s">
        <v>1631</v>
      </c>
      <c r="W26" s="65" t="s">
        <v>1632</v>
      </c>
      <c r="X26" s="65">
        <v>2</v>
      </c>
      <c r="Y26" s="65">
        <v>8</v>
      </c>
      <c r="Z26" s="65"/>
      <c r="AA26" s="65" t="s">
        <v>51</v>
      </c>
      <c r="AB26" s="65" t="s">
        <v>49</v>
      </c>
      <c r="AC26" s="65" t="s">
        <v>51</v>
      </c>
      <c r="AD26" s="65" t="s">
        <v>51</v>
      </c>
      <c r="AE26" s="65" t="s">
        <v>1619</v>
      </c>
      <c r="AF26" s="65"/>
      <c r="AG26" s="71"/>
      <c r="AH26" s="72" t="s">
        <v>1639</v>
      </c>
      <c r="AI26" s="71"/>
      <c r="AJ26" s="71"/>
      <c r="AK26" s="71"/>
      <c r="AL26" s="71"/>
      <c r="AM26" s="170" t="s">
        <v>1636</v>
      </c>
      <c r="AN26" s="170" t="s">
        <v>1613</v>
      </c>
    </row>
    <row r="27" spans="1:40" ht="24" customHeight="1">
      <c r="A27" s="65" t="s">
        <v>1640</v>
      </c>
      <c r="B27" s="65" t="s">
        <v>52</v>
      </c>
      <c r="C27" s="65"/>
      <c r="D27" s="65"/>
      <c r="E27" s="65" t="s">
        <v>74</v>
      </c>
      <c r="F27" s="65"/>
      <c r="G27" s="65"/>
      <c r="H27" s="65"/>
      <c r="I27" s="66" t="s">
        <v>1641</v>
      </c>
      <c r="J27" s="66"/>
      <c r="K27" s="65" t="s">
        <v>1642</v>
      </c>
      <c r="L27" s="65" t="s">
        <v>728</v>
      </c>
      <c r="M27" s="65" t="s">
        <v>1249</v>
      </c>
      <c r="N27" s="65" t="s">
        <v>575</v>
      </c>
      <c r="O27" s="65"/>
      <c r="P27" s="65" t="s">
        <v>49</v>
      </c>
      <c r="Q27" s="65" t="s">
        <v>62</v>
      </c>
      <c r="R27" s="65" t="s">
        <v>62</v>
      </c>
      <c r="S27" s="166">
        <v>0</v>
      </c>
      <c r="T27" s="166">
        <v>0</v>
      </c>
      <c r="U27" s="166">
        <v>0</v>
      </c>
      <c r="V27" s="65">
        <v>1</v>
      </c>
      <c r="W27" s="65">
        <v>0</v>
      </c>
      <c r="X27" s="65">
        <v>2</v>
      </c>
      <c r="Y27" s="65">
        <v>8</v>
      </c>
      <c r="Z27" s="65"/>
      <c r="AA27" s="65" t="s">
        <v>49</v>
      </c>
      <c r="AB27" s="65" t="s">
        <v>49</v>
      </c>
      <c r="AC27" s="65" t="s">
        <v>51</v>
      </c>
      <c r="AD27" s="65" t="s">
        <v>51</v>
      </c>
      <c r="AE27" s="65" t="s">
        <v>1643</v>
      </c>
      <c r="AF27" s="65"/>
      <c r="AG27" s="71"/>
      <c r="AH27" s="72" t="s">
        <v>1639</v>
      </c>
      <c r="AI27" s="71"/>
      <c r="AJ27" s="71"/>
      <c r="AK27" s="71"/>
      <c r="AL27" s="71"/>
      <c r="AM27" s="72"/>
      <c r="AN27" s="170" t="s">
        <v>1613</v>
      </c>
    </row>
    <row r="28" spans="1:40" ht="24" customHeight="1">
      <c r="A28" s="65" t="s">
        <v>1644</v>
      </c>
      <c r="B28" s="65" t="s">
        <v>52</v>
      </c>
      <c r="C28" s="65" t="s">
        <v>1645</v>
      </c>
      <c r="D28" s="65"/>
      <c r="E28" s="65" t="s">
        <v>74</v>
      </c>
      <c r="F28" s="65"/>
      <c r="G28" s="65"/>
      <c r="H28" s="65"/>
      <c r="I28" s="66">
        <v>736</v>
      </c>
      <c r="J28" s="66">
        <f>494-736</f>
        <v>-242</v>
      </c>
      <c r="K28" s="65" t="s">
        <v>1642</v>
      </c>
      <c r="L28" s="65" t="s">
        <v>728</v>
      </c>
      <c r="M28" s="65" t="s">
        <v>728</v>
      </c>
      <c r="N28" s="65" t="s">
        <v>575</v>
      </c>
      <c r="O28" s="65"/>
      <c r="P28" s="65" t="s">
        <v>49</v>
      </c>
      <c r="Q28" s="65" t="s">
        <v>62</v>
      </c>
      <c r="R28" s="65" t="s">
        <v>62</v>
      </c>
      <c r="S28" s="166">
        <v>0</v>
      </c>
      <c r="T28" s="166">
        <v>0</v>
      </c>
      <c r="U28" s="166">
        <v>0</v>
      </c>
      <c r="V28" s="65">
        <v>1</v>
      </c>
      <c r="W28" s="65">
        <v>0</v>
      </c>
      <c r="X28" s="65">
        <v>2</v>
      </c>
      <c r="Y28" s="65">
        <v>8</v>
      </c>
      <c r="Z28" s="65"/>
      <c r="AA28" s="65" t="s">
        <v>49</v>
      </c>
      <c r="AB28" s="65" t="s">
        <v>49</v>
      </c>
      <c r="AC28" s="65" t="s">
        <v>51</v>
      </c>
      <c r="AD28" s="65" t="s">
        <v>51</v>
      </c>
      <c r="AE28" s="65" t="s">
        <v>1643</v>
      </c>
      <c r="AF28" s="65"/>
      <c r="AG28" s="71"/>
      <c r="AH28" s="72" t="s">
        <v>1625</v>
      </c>
      <c r="AI28" s="71"/>
      <c r="AJ28" s="71"/>
      <c r="AK28" s="71"/>
      <c r="AL28" s="71"/>
      <c r="AM28" s="170" t="s">
        <v>1646</v>
      </c>
      <c r="AN28" s="170" t="s">
        <v>1613</v>
      </c>
    </row>
    <row r="29" spans="1:40" ht="24" customHeight="1">
      <c r="A29" s="65" t="s">
        <v>1647</v>
      </c>
      <c r="B29" s="65" t="s">
        <v>1648</v>
      </c>
      <c r="C29" s="65"/>
      <c r="D29" s="65"/>
      <c r="E29" s="65" t="s">
        <v>74</v>
      </c>
      <c r="F29" s="65" t="s">
        <v>1649</v>
      </c>
      <c r="G29" s="65">
        <v>6</v>
      </c>
      <c r="H29" s="65">
        <v>6.6</v>
      </c>
      <c r="I29" s="66" t="s">
        <v>1650</v>
      </c>
      <c r="J29" s="66"/>
      <c r="K29" s="65" t="s">
        <v>1651</v>
      </c>
      <c r="L29" s="65" t="s">
        <v>1652</v>
      </c>
      <c r="M29" s="65" t="s">
        <v>1555</v>
      </c>
      <c r="N29" s="65" t="s">
        <v>1611</v>
      </c>
      <c r="O29" s="65"/>
      <c r="P29" s="65" t="s">
        <v>49</v>
      </c>
      <c r="Q29" s="166">
        <v>0</v>
      </c>
      <c r="R29" s="166">
        <v>0</v>
      </c>
      <c r="S29" s="166">
        <v>0</v>
      </c>
      <c r="T29" s="166">
        <v>0</v>
      </c>
      <c r="U29" s="166">
        <v>0</v>
      </c>
      <c r="V29" s="65">
        <v>1</v>
      </c>
      <c r="W29" s="65">
        <v>0</v>
      </c>
      <c r="X29" s="65">
        <v>1</v>
      </c>
      <c r="Y29" s="65">
        <v>4</v>
      </c>
      <c r="Z29" s="65" t="s">
        <v>51</v>
      </c>
      <c r="AA29" s="65"/>
      <c r="AB29" s="65" t="s">
        <v>49</v>
      </c>
      <c r="AC29" s="65" t="s">
        <v>51</v>
      </c>
      <c r="AD29" s="65" t="s">
        <v>49</v>
      </c>
      <c r="AE29" s="65" t="s">
        <v>1557</v>
      </c>
      <c r="AF29" s="65" t="s">
        <v>51</v>
      </c>
      <c r="AG29" s="71"/>
      <c r="AH29" s="72" t="s">
        <v>1653</v>
      </c>
      <c r="AI29" s="71"/>
      <c r="AJ29" s="71"/>
      <c r="AK29" s="71"/>
      <c r="AL29" s="71"/>
      <c r="AM29" s="71"/>
      <c r="AN29" s="171" t="s">
        <v>1654</v>
      </c>
    </row>
    <row r="30" spans="1:40" ht="24" customHeight="1">
      <c r="A30" s="65" t="s">
        <v>1655</v>
      </c>
      <c r="B30" s="65" t="s">
        <v>1648</v>
      </c>
      <c r="C30" s="65" t="s">
        <v>1559</v>
      </c>
      <c r="D30" s="65"/>
      <c r="E30" s="65" t="s">
        <v>74</v>
      </c>
      <c r="F30" s="65" t="s">
        <v>1649</v>
      </c>
      <c r="G30" s="65">
        <v>6</v>
      </c>
      <c r="H30" s="65">
        <v>6.6</v>
      </c>
      <c r="I30" s="66" t="s">
        <v>1656</v>
      </c>
      <c r="J30" s="66">
        <f>232-237</f>
        <v>-5</v>
      </c>
      <c r="K30" s="65" t="s">
        <v>1651</v>
      </c>
      <c r="L30" s="65" t="s">
        <v>1657</v>
      </c>
      <c r="M30" s="65" t="s">
        <v>1555</v>
      </c>
      <c r="N30" s="65" t="s">
        <v>1611</v>
      </c>
      <c r="O30" s="65"/>
      <c r="P30" s="65" t="s">
        <v>49</v>
      </c>
      <c r="Q30" s="166">
        <v>0</v>
      </c>
      <c r="R30" s="166">
        <v>0</v>
      </c>
      <c r="S30" s="166">
        <v>0</v>
      </c>
      <c r="T30" s="166">
        <v>0</v>
      </c>
      <c r="U30" s="166">
        <v>0</v>
      </c>
      <c r="V30" s="65">
        <v>1</v>
      </c>
      <c r="W30" s="65">
        <v>0</v>
      </c>
      <c r="X30" s="65">
        <v>1</v>
      </c>
      <c r="Y30" s="65">
        <v>4</v>
      </c>
      <c r="Z30" s="65" t="s">
        <v>51</v>
      </c>
      <c r="AA30" s="65"/>
      <c r="AB30" s="65" t="s">
        <v>49</v>
      </c>
      <c r="AC30" s="65" t="s">
        <v>51</v>
      </c>
      <c r="AD30" s="65" t="s">
        <v>49</v>
      </c>
      <c r="AE30" s="65" t="s">
        <v>1557</v>
      </c>
      <c r="AF30" s="65" t="s">
        <v>51</v>
      </c>
      <c r="AG30" s="71"/>
      <c r="AH30" s="72" t="s">
        <v>1560</v>
      </c>
      <c r="AI30" s="71"/>
      <c r="AJ30" s="71"/>
      <c r="AK30" s="71"/>
      <c r="AL30" s="71"/>
      <c r="AM30" s="171" t="s">
        <v>1658</v>
      </c>
      <c r="AN30" s="171" t="s">
        <v>1654</v>
      </c>
    </row>
    <row r="31" spans="1:40" ht="24" customHeight="1">
      <c r="A31" s="65" t="s">
        <v>1659</v>
      </c>
      <c r="B31" s="65" t="s">
        <v>1648</v>
      </c>
      <c r="C31" s="65" t="s">
        <v>1551</v>
      </c>
      <c r="D31" s="65"/>
      <c r="E31" s="65" t="s">
        <v>74</v>
      </c>
      <c r="F31" s="65" t="s">
        <v>1649</v>
      </c>
      <c r="G31" s="65">
        <v>6</v>
      </c>
      <c r="H31" s="65">
        <v>6.6</v>
      </c>
      <c r="I31" s="66" t="s">
        <v>1660</v>
      </c>
      <c r="J31" s="66">
        <f>181-156</f>
        <v>25</v>
      </c>
      <c r="K31" s="65" t="s">
        <v>1651</v>
      </c>
      <c r="L31" s="65" t="s">
        <v>1661</v>
      </c>
      <c r="M31" s="65" t="s">
        <v>1662</v>
      </c>
      <c r="N31" s="65" t="s">
        <v>1611</v>
      </c>
      <c r="O31" s="65"/>
      <c r="P31" s="65" t="s">
        <v>49</v>
      </c>
      <c r="Q31" s="166">
        <v>0</v>
      </c>
      <c r="R31" s="166">
        <v>0</v>
      </c>
      <c r="S31" s="166">
        <v>0</v>
      </c>
      <c r="T31" s="166">
        <v>0</v>
      </c>
      <c r="U31" s="166">
        <v>0</v>
      </c>
      <c r="V31" s="65">
        <v>1</v>
      </c>
      <c r="W31" s="65">
        <v>0</v>
      </c>
      <c r="X31" s="65">
        <v>1</v>
      </c>
      <c r="Y31" s="65">
        <v>4</v>
      </c>
      <c r="Z31" s="65" t="s">
        <v>51</v>
      </c>
      <c r="AA31" s="65"/>
      <c r="AB31" s="65" t="s">
        <v>49</v>
      </c>
      <c r="AC31" s="65" t="s">
        <v>51</v>
      </c>
      <c r="AD31" s="65" t="s">
        <v>49</v>
      </c>
      <c r="AE31" s="65" t="s">
        <v>1557</v>
      </c>
      <c r="AF31" s="65" t="s">
        <v>51</v>
      </c>
      <c r="AG31" s="71"/>
      <c r="AH31" s="72" t="s">
        <v>1663</v>
      </c>
      <c r="AI31" s="71"/>
      <c r="AJ31" s="71"/>
      <c r="AK31" s="71"/>
      <c r="AL31" s="71"/>
      <c r="AM31" s="171" t="s">
        <v>1664</v>
      </c>
      <c r="AN31" s="171" t="s">
        <v>1654</v>
      </c>
    </row>
    <row r="32" spans="1:40" ht="24" customHeight="1">
      <c r="A32" s="65" t="s">
        <v>1665</v>
      </c>
      <c r="B32" s="65" t="s">
        <v>1648</v>
      </c>
      <c r="C32" s="65" t="s">
        <v>1666</v>
      </c>
      <c r="D32" s="65"/>
      <c r="E32" s="65" t="s">
        <v>74</v>
      </c>
      <c r="F32" s="65" t="s">
        <v>1649</v>
      </c>
      <c r="G32" s="65">
        <v>6</v>
      </c>
      <c r="H32" s="65">
        <v>7</v>
      </c>
      <c r="I32" s="66" t="s">
        <v>1667</v>
      </c>
      <c r="J32" s="66">
        <f>268-299</f>
        <v>-31</v>
      </c>
      <c r="K32" s="65" t="s">
        <v>1668</v>
      </c>
      <c r="L32" s="65" t="s">
        <v>1284</v>
      </c>
      <c r="M32" s="65" t="s">
        <v>1555</v>
      </c>
      <c r="N32" s="65" t="s">
        <v>575</v>
      </c>
      <c r="O32" s="65"/>
      <c r="P32" s="65" t="s">
        <v>49</v>
      </c>
      <c r="Q32" s="166">
        <v>0</v>
      </c>
      <c r="R32" s="166">
        <v>0</v>
      </c>
      <c r="S32" s="166">
        <v>0</v>
      </c>
      <c r="T32" s="166">
        <v>0</v>
      </c>
      <c r="U32" s="166">
        <v>0</v>
      </c>
      <c r="V32" s="65">
        <v>0</v>
      </c>
      <c r="W32" s="65">
        <v>0</v>
      </c>
      <c r="X32" s="65">
        <v>2</v>
      </c>
      <c r="Y32" s="65">
        <v>4</v>
      </c>
      <c r="Z32" s="65" t="s">
        <v>51</v>
      </c>
      <c r="AA32" s="65" t="s">
        <v>1669</v>
      </c>
      <c r="AB32" s="65" t="s">
        <v>49</v>
      </c>
      <c r="AC32" s="65" t="s">
        <v>49</v>
      </c>
      <c r="AD32" s="65" t="s">
        <v>51</v>
      </c>
      <c r="AE32" s="65" t="s">
        <v>1624</v>
      </c>
      <c r="AF32" s="65" t="s">
        <v>51</v>
      </c>
      <c r="AG32" s="71"/>
      <c r="AH32" s="72" t="s">
        <v>1653</v>
      </c>
      <c r="AI32" s="71"/>
      <c r="AJ32" s="71"/>
      <c r="AK32" s="71"/>
      <c r="AL32" s="71"/>
      <c r="AM32" s="72" t="s">
        <v>1670</v>
      </c>
      <c r="AN32" s="171" t="s">
        <v>1654</v>
      </c>
    </row>
    <row r="33" spans="1:40" ht="24" customHeight="1">
      <c r="A33" s="65" t="s">
        <v>1671</v>
      </c>
      <c r="B33" s="65" t="s">
        <v>1648</v>
      </c>
      <c r="C33" s="65" t="s">
        <v>1672</v>
      </c>
      <c r="D33" s="65"/>
      <c r="E33" s="65" t="s">
        <v>74</v>
      </c>
      <c r="F33" s="65" t="s">
        <v>1649</v>
      </c>
      <c r="G33" s="65">
        <v>6</v>
      </c>
      <c r="H33" s="65">
        <v>7</v>
      </c>
      <c r="I33" s="66" t="s">
        <v>1673</v>
      </c>
      <c r="J33" s="66">
        <v>-12</v>
      </c>
      <c r="K33" s="65" t="s">
        <v>1668</v>
      </c>
      <c r="L33" s="65" t="s">
        <v>1284</v>
      </c>
      <c r="M33" s="65" t="s">
        <v>1555</v>
      </c>
      <c r="N33" s="65" t="s">
        <v>575</v>
      </c>
      <c r="O33" s="65"/>
      <c r="P33" s="65" t="s">
        <v>49</v>
      </c>
      <c r="Q33" s="166">
        <v>0</v>
      </c>
      <c r="R33" s="166">
        <v>0</v>
      </c>
      <c r="S33" s="166">
        <v>0</v>
      </c>
      <c r="T33" s="166">
        <v>0</v>
      </c>
      <c r="U33" s="166">
        <v>0</v>
      </c>
      <c r="V33" s="65">
        <v>0</v>
      </c>
      <c r="W33" s="65">
        <v>0</v>
      </c>
      <c r="X33" s="65">
        <v>2</v>
      </c>
      <c r="Y33" s="65">
        <v>4</v>
      </c>
      <c r="Z33" s="65" t="s">
        <v>51</v>
      </c>
      <c r="AA33" s="65" t="s">
        <v>1674</v>
      </c>
      <c r="AB33" s="65" t="s">
        <v>49</v>
      </c>
      <c r="AC33" s="65" t="s">
        <v>49</v>
      </c>
      <c r="AD33" s="65" t="s">
        <v>51</v>
      </c>
      <c r="AE33" s="65" t="s">
        <v>1624</v>
      </c>
      <c r="AF33" s="65" t="s">
        <v>51</v>
      </c>
      <c r="AG33" s="71"/>
      <c r="AH33" s="72" t="s">
        <v>1560</v>
      </c>
      <c r="AI33" s="71"/>
      <c r="AJ33" s="71"/>
      <c r="AK33" s="71"/>
      <c r="AL33" s="71"/>
      <c r="AM33" s="72" t="s">
        <v>1670</v>
      </c>
      <c r="AN33" s="171" t="s">
        <v>1654</v>
      </c>
    </row>
    <row r="34" spans="1:40" ht="24" customHeight="1">
      <c r="A34" s="65" t="s">
        <v>1675</v>
      </c>
      <c r="B34" s="65" t="s">
        <v>1648</v>
      </c>
      <c r="C34" s="65" t="s">
        <v>1676</v>
      </c>
      <c r="D34" s="65"/>
      <c r="E34" s="65" t="s">
        <v>74</v>
      </c>
      <c r="F34" s="65" t="s">
        <v>1649</v>
      </c>
      <c r="G34" s="65">
        <v>6</v>
      </c>
      <c r="H34" s="65">
        <v>7</v>
      </c>
      <c r="I34" s="66" t="s">
        <v>1677</v>
      </c>
      <c r="J34" s="66">
        <v>13</v>
      </c>
      <c r="K34" s="65" t="s">
        <v>1668</v>
      </c>
      <c r="L34" s="65" t="s">
        <v>1249</v>
      </c>
      <c r="M34" s="65" t="s">
        <v>1249</v>
      </c>
      <c r="N34" s="65" t="s">
        <v>575</v>
      </c>
      <c r="O34" s="65"/>
      <c r="P34" s="65" t="s">
        <v>49</v>
      </c>
      <c r="Q34" s="166">
        <v>0</v>
      </c>
      <c r="R34" s="166">
        <v>0</v>
      </c>
      <c r="S34" s="166">
        <v>0</v>
      </c>
      <c r="T34" s="166">
        <v>0</v>
      </c>
      <c r="U34" s="166">
        <v>0</v>
      </c>
      <c r="V34" s="65">
        <v>0</v>
      </c>
      <c r="W34" s="65">
        <v>0</v>
      </c>
      <c r="X34" s="65">
        <v>2</v>
      </c>
      <c r="Y34" s="65">
        <v>4</v>
      </c>
      <c r="Z34" s="65" t="s">
        <v>51</v>
      </c>
      <c r="AA34" s="65" t="s">
        <v>1674</v>
      </c>
      <c r="AB34" s="65" t="s">
        <v>49</v>
      </c>
      <c r="AC34" s="65" t="s">
        <v>49</v>
      </c>
      <c r="AD34" s="65" t="s">
        <v>51</v>
      </c>
      <c r="AE34" s="65" t="s">
        <v>1624</v>
      </c>
      <c r="AF34" s="65" t="s">
        <v>51</v>
      </c>
      <c r="AG34" s="71"/>
      <c r="AH34" s="72" t="s">
        <v>1663</v>
      </c>
      <c r="AI34" s="71"/>
      <c r="AJ34" s="71"/>
      <c r="AK34" s="71"/>
      <c r="AL34" s="71"/>
      <c r="AM34" s="171" t="s">
        <v>1678</v>
      </c>
      <c r="AN34" s="171" t="s">
        <v>1654</v>
      </c>
    </row>
    <row r="35" spans="1:40" ht="24" customHeight="1">
      <c r="A35" s="65" t="s">
        <v>1679</v>
      </c>
      <c r="B35" s="65" t="s">
        <v>1648</v>
      </c>
      <c r="C35" s="65" t="s">
        <v>1680</v>
      </c>
      <c r="D35" s="65"/>
      <c r="E35" s="65" t="s">
        <v>74</v>
      </c>
      <c r="F35" s="65" t="s">
        <v>1649</v>
      </c>
      <c r="G35" s="65">
        <v>6</v>
      </c>
      <c r="H35" s="65">
        <v>7</v>
      </c>
      <c r="I35" s="66" t="s">
        <v>1681</v>
      </c>
      <c r="J35" s="66">
        <v>-9</v>
      </c>
      <c r="K35" s="65" t="s">
        <v>1668</v>
      </c>
      <c r="L35" s="65" t="s">
        <v>1249</v>
      </c>
      <c r="M35" s="65" t="s">
        <v>1249</v>
      </c>
      <c r="N35" s="65" t="s">
        <v>575</v>
      </c>
      <c r="O35" s="65"/>
      <c r="P35" s="65" t="s">
        <v>49</v>
      </c>
      <c r="Q35" s="166">
        <v>0</v>
      </c>
      <c r="R35" s="166">
        <v>0</v>
      </c>
      <c r="S35" s="166">
        <v>0</v>
      </c>
      <c r="T35" s="166">
        <v>0</v>
      </c>
      <c r="U35" s="166">
        <v>0</v>
      </c>
      <c r="V35" s="65">
        <v>0</v>
      </c>
      <c r="W35" s="65">
        <v>0</v>
      </c>
      <c r="X35" s="65">
        <v>2</v>
      </c>
      <c r="Y35" s="65">
        <v>4</v>
      </c>
      <c r="Z35" s="65" t="s">
        <v>51</v>
      </c>
      <c r="AA35" s="65" t="s">
        <v>1674</v>
      </c>
      <c r="AB35" s="65" t="s">
        <v>49</v>
      </c>
      <c r="AC35" s="65" t="s">
        <v>49</v>
      </c>
      <c r="AD35" s="65" t="s">
        <v>51</v>
      </c>
      <c r="AE35" s="65" t="s">
        <v>1624</v>
      </c>
      <c r="AF35" s="65" t="s">
        <v>51</v>
      </c>
      <c r="AG35" s="71"/>
      <c r="AH35" s="65" t="s">
        <v>1569</v>
      </c>
      <c r="AI35" s="71"/>
      <c r="AJ35" s="71"/>
      <c r="AK35" s="71"/>
      <c r="AL35" s="71"/>
      <c r="AM35" s="72" t="s">
        <v>1682</v>
      </c>
      <c r="AN35" s="171" t="s">
        <v>1654</v>
      </c>
    </row>
    <row r="36" spans="1:40" ht="24" customHeight="1">
      <c r="A36" s="65" t="s">
        <v>1683</v>
      </c>
      <c r="B36" s="65" t="s">
        <v>1648</v>
      </c>
      <c r="C36" s="65" t="s">
        <v>1684</v>
      </c>
      <c r="D36" s="65"/>
      <c r="E36" s="65" t="s">
        <v>74</v>
      </c>
      <c r="F36" s="65" t="s">
        <v>1649</v>
      </c>
      <c r="G36" s="65">
        <v>6</v>
      </c>
      <c r="H36" s="65">
        <v>7</v>
      </c>
      <c r="I36" s="66" t="s">
        <v>1685</v>
      </c>
      <c r="J36" s="66">
        <f>358-427</f>
        <v>-69</v>
      </c>
      <c r="K36" s="65" t="s">
        <v>1668</v>
      </c>
      <c r="L36" s="65" t="s">
        <v>1249</v>
      </c>
      <c r="M36" s="65" t="s">
        <v>728</v>
      </c>
      <c r="N36" s="65" t="s">
        <v>575</v>
      </c>
      <c r="O36" s="65"/>
      <c r="P36" s="65" t="s">
        <v>49</v>
      </c>
      <c r="Q36" s="166">
        <v>0</v>
      </c>
      <c r="R36" s="166">
        <v>0</v>
      </c>
      <c r="S36" s="166">
        <v>0</v>
      </c>
      <c r="T36" s="166">
        <v>0</v>
      </c>
      <c r="U36" s="166">
        <v>0</v>
      </c>
      <c r="V36" s="65">
        <v>0</v>
      </c>
      <c r="W36" s="65">
        <v>0</v>
      </c>
      <c r="X36" s="65">
        <v>2</v>
      </c>
      <c r="Y36" s="65">
        <v>4</v>
      </c>
      <c r="Z36" s="65" t="s">
        <v>51</v>
      </c>
      <c r="AA36" s="65" t="s">
        <v>1674</v>
      </c>
      <c r="AB36" s="65" t="s">
        <v>49</v>
      </c>
      <c r="AC36" s="65" t="s">
        <v>49</v>
      </c>
      <c r="AD36" s="65" t="s">
        <v>51</v>
      </c>
      <c r="AE36" s="65" t="s">
        <v>1624</v>
      </c>
      <c r="AF36" s="65" t="s">
        <v>51</v>
      </c>
      <c r="AG36" s="71"/>
      <c r="AH36" s="65" t="s">
        <v>1625</v>
      </c>
      <c r="AI36" s="71"/>
      <c r="AJ36" s="71"/>
      <c r="AK36" s="71"/>
      <c r="AL36" s="71"/>
      <c r="AM36" s="72" t="s">
        <v>1686</v>
      </c>
      <c r="AN36" s="171" t="s">
        <v>1654</v>
      </c>
    </row>
    <row r="37" spans="1:40" ht="24" customHeight="1">
      <c r="A37" s="65" t="s">
        <v>1687</v>
      </c>
      <c r="B37" s="65" t="s">
        <v>1648</v>
      </c>
      <c r="C37" s="65" t="s">
        <v>1684</v>
      </c>
      <c r="D37" s="65"/>
      <c r="E37" s="65" t="s">
        <v>74</v>
      </c>
      <c r="F37" s="65" t="s">
        <v>1649</v>
      </c>
      <c r="G37" s="65">
        <v>6</v>
      </c>
      <c r="H37" s="65">
        <v>7</v>
      </c>
      <c r="I37" s="66">
        <v>440</v>
      </c>
      <c r="J37" s="66">
        <v>13</v>
      </c>
      <c r="K37" s="65" t="s">
        <v>1668</v>
      </c>
      <c r="L37" s="65" t="s">
        <v>728</v>
      </c>
      <c r="M37" s="65" t="s">
        <v>44</v>
      </c>
      <c r="N37" s="65" t="s">
        <v>575</v>
      </c>
      <c r="O37" s="65"/>
      <c r="P37" s="65" t="s">
        <v>49</v>
      </c>
      <c r="Q37" s="166">
        <v>0</v>
      </c>
      <c r="R37" s="166">
        <v>0</v>
      </c>
      <c r="S37" s="166">
        <v>0</v>
      </c>
      <c r="T37" s="166">
        <v>0</v>
      </c>
      <c r="U37" s="166">
        <v>0</v>
      </c>
      <c r="V37" s="65">
        <v>0</v>
      </c>
      <c r="W37" s="65">
        <v>0</v>
      </c>
      <c r="X37" s="65">
        <v>2</v>
      </c>
      <c r="Y37" s="65">
        <v>4</v>
      </c>
      <c r="Z37" s="65" t="s">
        <v>51</v>
      </c>
      <c r="AA37" s="65" t="s">
        <v>1674</v>
      </c>
      <c r="AB37" s="65" t="s">
        <v>49</v>
      </c>
      <c r="AC37" s="65" t="s">
        <v>49</v>
      </c>
      <c r="AD37" s="65" t="s">
        <v>51</v>
      </c>
      <c r="AE37" s="65" t="s">
        <v>1624</v>
      </c>
      <c r="AF37" s="65" t="s">
        <v>51</v>
      </c>
      <c r="AG37" s="71"/>
      <c r="AH37" s="65" t="s">
        <v>1572</v>
      </c>
      <c r="AI37" s="71"/>
      <c r="AJ37" s="71"/>
      <c r="AK37" s="71"/>
      <c r="AL37" s="71"/>
      <c r="AM37" s="72" t="s">
        <v>1688</v>
      </c>
      <c r="AN37" s="171" t="s">
        <v>1654</v>
      </c>
    </row>
    <row r="38" spans="1:40" ht="24" customHeight="1">
      <c r="A38" s="65" t="s">
        <v>1689</v>
      </c>
      <c r="B38" s="65" t="s">
        <v>1648</v>
      </c>
      <c r="C38" s="65" t="s">
        <v>1690</v>
      </c>
      <c r="D38" s="65"/>
      <c r="E38" s="65" t="s">
        <v>74</v>
      </c>
      <c r="F38" s="65" t="s">
        <v>1649</v>
      </c>
      <c r="G38" s="65">
        <v>6</v>
      </c>
      <c r="H38" s="65">
        <v>7</v>
      </c>
      <c r="I38" s="66" t="s">
        <v>1691</v>
      </c>
      <c r="J38" s="66"/>
      <c r="K38" s="65" t="s">
        <v>1668</v>
      </c>
      <c r="L38" s="65" t="s">
        <v>1249</v>
      </c>
      <c r="M38" s="65" t="s">
        <v>1603</v>
      </c>
      <c r="N38" s="65" t="s">
        <v>575</v>
      </c>
      <c r="O38" s="65"/>
      <c r="P38" s="65" t="s">
        <v>49</v>
      </c>
      <c r="Q38" s="166">
        <v>0</v>
      </c>
      <c r="R38" s="166">
        <v>0</v>
      </c>
      <c r="S38" s="166">
        <v>0</v>
      </c>
      <c r="T38" s="166">
        <v>0</v>
      </c>
      <c r="U38" s="166">
        <v>0</v>
      </c>
      <c r="V38" s="65">
        <v>0</v>
      </c>
      <c r="W38" s="65">
        <v>0</v>
      </c>
      <c r="X38" s="65">
        <v>2</v>
      </c>
      <c r="Y38" s="65">
        <v>4</v>
      </c>
      <c r="Z38" s="65" t="s">
        <v>51</v>
      </c>
      <c r="AA38" s="65" t="s">
        <v>1674</v>
      </c>
      <c r="AB38" s="65" t="s">
        <v>49</v>
      </c>
      <c r="AC38" s="65" t="s">
        <v>49</v>
      </c>
      <c r="AD38" s="65" t="s">
        <v>51</v>
      </c>
      <c r="AE38" s="65" t="s">
        <v>1624</v>
      </c>
      <c r="AF38" s="65" t="s">
        <v>51</v>
      </c>
      <c r="AG38" s="71"/>
      <c r="AH38" s="65" t="s">
        <v>643</v>
      </c>
      <c r="AI38" s="71"/>
      <c r="AJ38" s="71"/>
      <c r="AK38" s="71"/>
      <c r="AL38" s="71"/>
      <c r="AM38" s="72" t="s">
        <v>1692</v>
      </c>
      <c r="AN38" s="171" t="s">
        <v>1654</v>
      </c>
    </row>
    <row r="39" spans="1:40" s="70" customFormat="1" ht="24" customHeight="1">
      <c r="A39" s="65" t="s">
        <v>1693</v>
      </c>
      <c r="B39" s="65" t="s">
        <v>1648</v>
      </c>
      <c r="C39" s="65" t="s">
        <v>1573</v>
      </c>
      <c r="D39" s="65"/>
      <c r="E39" s="65" t="s">
        <v>74</v>
      </c>
      <c r="F39" s="65" t="s">
        <v>1694</v>
      </c>
      <c r="G39" s="65" t="s">
        <v>950</v>
      </c>
      <c r="H39" s="65">
        <v>13.2</v>
      </c>
      <c r="I39" s="66" t="s">
        <v>1695</v>
      </c>
      <c r="J39" s="66">
        <f>313-341</f>
        <v>-28</v>
      </c>
      <c r="K39" s="65" t="s">
        <v>1696</v>
      </c>
      <c r="L39" s="65" t="s">
        <v>1284</v>
      </c>
      <c r="M39" s="65" t="s">
        <v>1555</v>
      </c>
      <c r="N39" s="65" t="s">
        <v>1611</v>
      </c>
      <c r="O39" s="65"/>
      <c r="P39" s="65" t="s">
        <v>49</v>
      </c>
      <c r="Q39" s="166">
        <v>0</v>
      </c>
      <c r="R39" s="166">
        <v>0</v>
      </c>
      <c r="S39" s="166">
        <v>0</v>
      </c>
      <c r="T39" s="166">
        <v>0</v>
      </c>
      <c r="U39" s="166">
        <v>0</v>
      </c>
      <c r="V39" s="65">
        <v>1</v>
      </c>
      <c r="W39" s="65">
        <v>1</v>
      </c>
      <c r="X39" s="65">
        <v>1</v>
      </c>
      <c r="Y39" s="65">
        <v>3</v>
      </c>
      <c r="Z39" s="65" t="s">
        <v>51</v>
      </c>
      <c r="AA39" s="65" t="s">
        <v>1669</v>
      </c>
      <c r="AB39" s="65" t="s">
        <v>49</v>
      </c>
      <c r="AC39" s="65" t="s">
        <v>51</v>
      </c>
      <c r="AD39" s="65" t="s">
        <v>51</v>
      </c>
      <c r="AE39" s="65" t="s">
        <v>1624</v>
      </c>
      <c r="AF39" s="65" t="s">
        <v>51</v>
      </c>
      <c r="AG39" s="71"/>
      <c r="AH39" s="72" t="s">
        <v>1653</v>
      </c>
      <c r="AI39" s="71"/>
      <c r="AJ39" s="71"/>
      <c r="AK39" s="71"/>
      <c r="AL39" s="71"/>
      <c r="AM39" s="170" t="s">
        <v>1697</v>
      </c>
      <c r="AN39" s="171" t="s">
        <v>1654</v>
      </c>
    </row>
    <row r="40" spans="1:40" ht="24" customHeight="1">
      <c r="A40" s="65" t="s">
        <v>1698</v>
      </c>
      <c r="B40" s="65" t="s">
        <v>1648</v>
      </c>
      <c r="C40" s="65" t="s">
        <v>1699</v>
      </c>
      <c r="D40" s="65"/>
      <c r="E40" s="65" t="s">
        <v>74</v>
      </c>
      <c r="F40" s="65" t="s">
        <v>1694</v>
      </c>
      <c r="G40" s="65" t="s">
        <v>950</v>
      </c>
      <c r="H40" s="65">
        <v>13.2</v>
      </c>
      <c r="I40" s="66" t="s">
        <v>1700</v>
      </c>
      <c r="J40" s="66">
        <f>358-341</f>
        <v>17</v>
      </c>
      <c r="K40" s="65" t="s">
        <v>1696</v>
      </c>
      <c r="L40" s="65" t="s">
        <v>1284</v>
      </c>
      <c r="M40" s="65" t="s">
        <v>1555</v>
      </c>
      <c r="N40" s="65" t="s">
        <v>1611</v>
      </c>
      <c r="O40" s="65"/>
      <c r="P40" s="65" t="s">
        <v>49</v>
      </c>
      <c r="Q40" s="166">
        <v>0</v>
      </c>
      <c r="R40" s="166">
        <v>0</v>
      </c>
      <c r="S40" s="166">
        <v>0</v>
      </c>
      <c r="T40" s="166">
        <v>0</v>
      </c>
      <c r="U40" s="166">
        <v>0</v>
      </c>
      <c r="V40" s="65">
        <v>1</v>
      </c>
      <c r="W40" s="65">
        <v>1</v>
      </c>
      <c r="X40" s="65">
        <v>1</v>
      </c>
      <c r="Y40" s="65">
        <v>3</v>
      </c>
      <c r="Z40" s="65" t="s">
        <v>51</v>
      </c>
      <c r="AA40" s="65" t="s">
        <v>1669</v>
      </c>
      <c r="AB40" s="65" t="s">
        <v>49</v>
      </c>
      <c r="AC40" s="65" t="s">
        <v>51</v>
      </c>
      <c r="AD40" s="65" t="s">
        <v>51</v>
      </c>
      <c r="AE40" s="65" t="s">
        <v>1563</v>
      </c>
      <c r="AF40" s="65" t="s">
        <v>51</v>
      </c>
      <c r="AG40" s="71"/>
      <c r="AH40" s="72" t="s">
        <v>1701</v>
      </c>
      <c r="AI40" s="71"/>
      <c r="AJ40" s="71"/>
      <c r="AK40" s="71"/>
      <c r="AL40" s="71"/>
      <c r="AM40" s="170" t="s">
        <v>1702</v>
      </c>
      <c r="AN40" s="171" t="s">
        <v>1654</v>
      </c>
    </row>
    <row r="41" spans="1:40" ht="24" customHeight="1">
      <c r="A41" s="65" t="s">
        <v>1703</v>
      </c>
      <c r="B41" s="65" t="s">
        <v>1648</v>
      </c>
      <c r="C41" s="65" t="s">
        <v>1573</v>
      </c>
      <c r="D41" s="65"/>
      <c r="E41" s="65" t="s">
        <v>74</v>
      </c>
      <c r="F41" s="65" t="s">
        <v>1694</v>
      </c>
      <c r="G41" s="65" t="s">
        <v>950</v>
      </c>
      <c r="H41" s="65">
        <v>13.2</v>
      </c>
      <c r="I41" s="66" t="s">
        <v>1704</v>
      </c>
      <c r="J41" s="66">
        <f>358-341</f>
        <v>17</v>
      </c>
      <c r="K41" s="65" t="s">
        <v>1696</v>
      </c>
      <c r="L41" s="65" t="s">
        <v>1284</v>
      </c>
      <c r="M41" s="65" t="s">
        <v>1555</v>
      </c>
      <c r="N41" s="65" t="s">
        <v>1611</v>
      </c>
      <c r="O41" s="65"/>
      <c r="P41" s="65" t="s">
        <v>49</v>
      </c>
      <c r="Q41" s="166">
        <v>0</v>
      </c>
      <c r="R41" s="166">
        <v>0</v>
      </c>
      <c r="S41" s="166">
        <v>0</v>
      </c>
      <c r="T41" s="166">
        <v>0</v>
      </c>
      <c r="U41" s="166">
        <v>0</v>
      </c>
      <c r="V41" s="65">
        <v>1</v>
      </c>
      <c r="W41" s="65">
        <v>1</v>
      </c>
      <c r="X41" s="65">
        <v>1</v>
      </c>
      <c r="Y41" s="65">
        <v>3</v>
      </c>
      <c r="Z41" s="65" t="s">
        <v>51</v>
      </c>
      <c r="AA41" s="65" t="s">
        <v>1669</v>
      </c>
      <c r="AB41" s="65" t="s">
        <v>49</v>
      </c>
      <c r="AC41" s="65" t="s">
        <v>51</v>
      </c>
      <c r="AD41" s="65" t="s">
        <v>51</v>
      </c>
      <c r="AE41" s="65" t="s">
        <v>706</v>
      </c>
      <c r="AF41" s="65" t="s">
        <v>51</v>
      </c>
      <c r="AG41" s="71"/>
      <c r="AH41" s="72" t="s">
        <v>1705</v>
      </c>
      <c r="AI41" s="71"/>
      <c r="AJ41" s="71"/>
      <c r="AK41" s="71"/>
      <c r="AL41" s="71"/>
      <c r="AM41" s="170" t="s">
        <v>1706</v>
      </c>
      <c r="AN41" s="171" t="s">
        <v>1654</v>
      </c>
    </row>
    <row r="42" spans="1:40" ht="24" customHeight="1">
      <c r="A42" s="65" t="s">
        <v>1707</v>
      </c>
      <c r="B42" s="65" t="s">
        <v>1648</v>
      </c>
      <c r="C42" s="65" t="s">
        <v>1579</v>
      </c>
      <c r="D42" s="65"/>
      <c r="E42" s="65" t="s">
        <v>74</v>
      </c>
      <c r="F42" s="65" t="s">
        <v>1694</v>
      </c>
      <c r="G42" s="65" t="s">
        <v>950</v>
      </c>
      <c r="H42" s="65">
        <v>13.2</v>
      </c>
      <c r="I42" s="66" t="s">
        <v>1708</v>
      </c>
      <c r="J42" s="66">
        <f>434-441</f>
        <v>-7</v>
      </c>
      <c r="K42" s="65" t="s">
        <v>1696</v>
      </c>
      <c r="L42" s="65" t="s">
        <v>1249</v>
      </c>
      <c r="M42" s="65" t="s">
        <v>1709</v>
      </c>
      <c r="N42" s="65" t="s">
        <v>1611</v>
      </c>
      <c r="O42" s="65"/>
      <c r="P42" s="65" t="s">
        <v>49</v>
      </c>
      <c r="Q42" s="166">
        <v>0</v>
      </c>
      <c r="R42" s="166">
        <v>0</v>
      </c>
      <c r="S42" s="166">
        <v>0</v>
      </c>
      <c r="T42" s="166">
        <v>0</v>
      </c>
      <c r="U42" s="166">
        <v>0</v>
      </c>
      <c r="V42" s="65">
        <v>1</v>
      </c>
      <c r="W42" s="65">
        <v>1</v>
      </c>
      <c r="X42" s="65">
        <v>1</v>
      </c>
      <c r="Y42" s="65">
        <v>3</v>
      </c>
      <c r="Z42" s="65" t="s">
        <v>51</v>
      </c>
      <c r="AA42" s="65" t="s">
        <v>1669</v>
      </c>
      <c r="AB42" s="65" t="s">
        <v>49</v>
      </c>
      <c r="AC42" s="65" t="s">
        <v>51</v>
      </c>
      <c r="AD42" s="65" t="s">
        <v>51</v>
      </c>
      <c r="AE42" s="65" t="s">
        <v>706</v>
      </c>
      <c r="AF42" s="65" t="s">
        <v>51</v>
      </c>
      <c r="AG42" s="71"/>
      <c r="AH42" s="72" t="s">
        <v>1569</v>
      </c>
      <c r="AI42" s="71"/>
      <c r="AJ42" s="71"/>
      <c r="AK42" s="71"/>
      <c r="AL42" s="71"/>
      <c r="AM42" s="170" t="s">
        <v>1710</v>
      </c>
      <c r="AN42" s="171" t="s">
        <v>1654</v>
      </c>
    </row>
    <row r="43" spans="1:40" ht="24" customHeight="1">
      <c r="A43" s="65" t="s">
        <v>1711</v>
      </c>
      <c r="B43" s="65" t="s">
        <v>1648</v>
      </c>
      <c r="C43" s="65" t="s">
        <v>1582</v>
      </c>
      <c r="D43" s="65"/>
      <c r="E43" s="65" t="s">
        <v>74</v>
      </c>
      <c r="F43" s="65" t="s">
        <v>1694</v>
      </c>
      <c r="G43" s="65" t="s">
        <v>950</v>
      </c>
      <c r="H43" s="65">
        <v>13.2</v>
      </c>
      <c r="I43" s="66" t="s">
        <v>1712</v>
      </c>
      <c r="J43" s="66">
        <f>315-485</f>
        <v>-170</v>
      </c>
      <c r="K43" s="65" t="s">
        <v>1696</v>
      </c>
      <c r="L43" s="65" t="s">
        <v>1249</v>
      </c>
      <c r="M43" s="65" t="s">
        <v>728</v>
      </c>
      <c r="N43" s="65" t="s">
        <v>1611</v>
      </c>
      <c r="O43" s="65"/>
      <c r="P43" s="65" t="s">
        <v>49</v>
      </c>
      <c r="Q43" s="166">
        <v>0</v>
      </c>
      <c r="R43" s="166">
        <v>0</v>
      </c>
      <c r="S43" s="166">
        <v>0</v>
      </c>
      <c r="T43" s="166">
        <v>0</v>
      </c>
      <c r="U43" s="166">
        <v>0</v>
      </c>
      <c r="V43" s="65">
        <v>1</v>
      </c>
      <c r="W43" s="65">
        <v>1</v>
      </c>
      <c r="X43" s="65">
        <v>1</v>
      </c>
      <c r="Y43" s="65">
        <v>3</v>
      </c>
      <c r="Z43" s="65" t="s">
        <v>51</v>
      </c>
      <c r="AA43" s="65" t="s">
        <v>1669</v>
      </c>
      <c r="AB43" s="65" t="s">
        <v>49</v>
      </c>
      <c r="AC43" s="65" t="s">
        <v>51</v>
      </c>
      <c r="AD43" s="65" t="s">
        <v>51</v>
      </c>
      <c r="AE43" s="65" t="s">
        <v>1624</v>
      </c>
      <c r="AF43" s="65" t="s">
        <v>51</v>
      </c>
      <c r="AG43" s="71"/>
      <c r="AH43" s="72" t="s">
        <v>1584</v>
      </c>
      <c r="AI43" s="71"/>
      <c r="AJ43" s="71"/>
      <c r="AK43" s="71"/>
      <c r="AL43" s="71"/>
      <c r="AM43" s="170" t="s">
        <v>1713</v>
      </c>
      <c r="AN43" s="171" t="s">
        <v>1654</v>
      </c>
    </row>
    <row r="44" spans="1:40" ht="24" customHeight="1">
      <c r="A44" s="65" t="s">
        <v>1714</v>
      </c>
      <c r="B44" s="65" t="s">
        <v>1648</v>
      </c>
      <c r="C44" s="65" t="s">
        <v>1715</v>
      </c>
      <c r="D44" s="65"/>
      <c r="E44" s="65" t="s">
        <v>74</v>
      </c>
      <c r="F44" s="65" t="s">
        <v>1694</v>
      </c>
      <c r="G44" s="65" t="s">
        <v>950</v>
      </c>
      <c r="H44" s="65">
        <v>13.2</v>
      </c>
      <c r="I44" s="66" t="s">
        <v>1716</v>
      </c>
      <c r="J44" s="66"/>
      <c r="K44" s="65" t="s">
        <v>1696</v>
      </c>
      <c r="L44" s="65" t="s">
        <v>1249</v>
      </c>
      <c r="M44" s="65" t="s">
        <v>1603</v>
      </c>
      <c r="N44" s="65" t="s">
        <v>1611</v>
      </c>
      <c r="O44" s="65"/>
      <c r="P44" s="65" t="s">
        <v>49</v>
      </c>
      <c r="Q44" s="166">
        <v>0</v>
      </c>
      <c r="R44" s="166">
        <v>0</v>
      </c>
      <c r="S44" s="166">
        <v>0</v>
      </c>
      <c r="T44" s="166">
        <v>0</v>
      </c>
      <c r="U44" s="166">
        <v>0</v>
      </c>
      <c r="V44" s="65">
        <v>1</v>
      </c>
      <c r="W44" s="65">
        <v>1</v>
      </c>
      <c r="X44" s="65">
        <v>1</v>
      </c>
      <c r="Y44" s="65">
        <v>3</v>
      </c>
      <c r="Z44" s="65" t="s">
        <v>51</v>
      </c>
      <c r="AA44" s="65" t="s">
        <v>1669</v>
      </c>
      <c r="AB44" s="65" t="s">
        <v>49</v>
      </c>
      <c r="AC44" s="65" t="s">
        <v>51</v>
      </c>
      <c r="AD44" s="65" t="s">
        <v>51</v>
      </c>
      <c r="AE44" s="65" t="s">
        <v>1624</v>
      </c>
      <c r="AF44" s="65" t="s">
        <v>51</v>
      </c>
      <c r="AG44" s="71"/>
      <c r="AH44" s="72" t="s">
        <v>643</v>
      </c>
      <c r="AI44" s="71"/>
      <c r="AJ44" s="71"/>
      <c r="AK44" s="71"/>
      <c r="AL44" s="71"/>
      <c r="AM44" s="72" t="s">
        <v>1717</v>
      </c>
      <c r="AN44" s="171" t="s">
        <v>1654</v>
      </c>
    </row>
    <row r="45" spans="1:40" ht="24" customHeight="1">
      <c r="A45" s="65" t="s">
        <v>1718</v>
      </c>
      <c r="B45" s="65" t="s">
        <v>1648</v>
      </c>
      <c r="C45" s="65" t="s">
        <v>1715</v>
      </c>
      <c r="D45" s="65"/>
      <c r="E45" s="65" t="s">
        <v>74</v>
      </c>
      <c r="F45" s="65" t="s">
        <v>1719</v>
      </c>
      <c r="G45" s="65">
        <v>6.5</v>
      </c>
      <c r="H45" s="65">
        <v>14.6</v>
      </c>
      <c r="I45" s="66" t="s">
        <v>1720</v>
      </c>
      <c r="J45" s="66"/>
      <c r="K45" s="65" t="s">
        <v>1721</v>
      </c>
      <c r="L45" s="65" t="s">
        <v>1722</v>
      </c>
      <c r="M45" s="65" t="s">
        <v>1603</v>
      </c>
      <c r="N45" s="65" t="s">
        <v>575</v>
      </c>
      <c r="O45" s="65" t="s">
        <v>1723</v>
      </c>
      <c r="P45" s="65" t="s">
        <v>49</v>
      </c>
      <c r="Q45" s="166">
        <v>0</v>
      </c>
      <c r="R45" s="166">
        <v>0</v>
      </c>
      <c r="S45" s="166">
        <v>0</v>
      </c>
      <c r="T45" s="166">
        <v>0</v>
      </c>
      <c r="U45" s="166">
        <v>0</v>
      </c>
      <c r="V45" s="65">
        <v>2</v>
      </c>
      <c r="W45" s="65">
        <v>0</v>
      </c>
      <c r="X45" s="65">
        <v>2</v>
      </c>
      <c r="Y45" s="65">
        <v>6</v>
      </c>
      <c r="Z45" s="65" t="s">
        <v>51</v>
      </c>
      <c r="AA45" s="65" t="s">
        <v>1674</v>
      </c>
      <c r="AB45" s="65" t="s">
        <v>49</v>
      </c>
      <c r="AC45" s="65" t="s">
        <v>51</v>
      </c>
      <c r="AD45" s="65" t="s">
        <v>51</v>
      </c>
      <c r="AE45" s="65" t="s">
        <v>1643</v>
      </c>
      <c r="AF45" s="65" t="s">
        <v>51</v>
      </c>
      <c r="AG45" s="71"/>
      <c r="AH45" s="72" t="s">
        <v>643</v>
      </c>
      <c r="AI45" s="71"/>
      <c r="AJ45" s="71"/>
      <c r="AK45" s="71"/>
      <c r="AL45" s="71"/>
      <c r="AM45" s="72" t="s">
        <v>1724</v>
      </c>
      <c r="AN45" s="171" t="s">
        <v>1654</v>
      </c>
    </row>
    <row r="46" spans="1:40" ht="24" customHeight="1">
      <c r="A46" s="65" t="s">
        <v>1725</v>
      </c>
      <c r="B46" s="65" t="s">
        <v>1648</v>
      </c>
      <c r="C46" s="65" t="s">
        <v>1573</v>
      </c>
      <c r="D46" s="65"/>
      <c r="E46" s="65" t="s">
        <v>74</v>
      </c>
      <c r="F46" s="65" t="s">
        <v>1719</v>
      </c>
      <c r="G46" s="65">
        <v>6.5</v>
      </c>
      <c r="H46" s="65">
        <v>14.6</v>
      </c>
      <c r="I46" s="66">
        <v>385</v>
      </c>
      <c r="J46" s="66">
        <f>385-341</f>
        <v>44</v>
      </c>
      <c r="K46" s="65" t="s">
        <v>1721</v>
      </c>
      <c r="L46" s="65" t="s">
        <v>1284</v>
      </c>
      <c r="M46" s="65" t="s">
        <v>1555</v>
      </c>
      <c r="N46" s="65" t="s">
        <v>575</v>
      </c>
      <c r="O46" s="65" t="s">
        <v>1723</v>
      </c>
      <c r="P46" s="65" t="s">
        <v>49</v>
      </c>
      <c r="Q46" s="166">
        <v>0</v>
      </c>
      <c r="R46" s="166">
        <v>0</v>
      </c>
      <c r="S46" s="166">
        <v>0</v>
      </c>
      <c r="T46" s="166">
        <v>0</v>
      </c>
      <c r="U46" s="166">
        <v>0</v>
      </c>
      <c r="V46" s="65">
        <v>2</v>
      </c>
      <c r="W46" s="65">
        <v>0</v>
      </c>
      <c r="X46" s="65">
        <v>2</v>
      </c>
      <c r="Y46" s="65">
        <v>6</v>
      </c>
      <c r="Z46" s="65" t="s">
        <v>51</v>
      </c>
      <c r="AA46" s="65" t="s">
        <v>1674</v>
      </c>
      <c r="AB46" s="65" t="s">
        <v>49</v>
      </c>
      <c r="AC46" s="65" t="s">
        <v>51</v>
      </c>
      <c r="AD46" s="65" t="s">
        <v>51</v>
      </c>
      <c r="AE46" s="65" t="s">
        <v>1643</v>
      </c>
      <c r="AF46" s="65" t="s">
        <v>51</v>
      </c>
      <c r="AG46" s="71"/>
      <c r="AH46" s="72" t="s">
        <v>1653</v>
      </c>
      <c r="AI46" s="71"/>
      <c r="AJ46" s="71"/>
      <c r="AK46" s="71"/>
      <c r="AL46" s="71"/>
      <c r="AM46" s="171" t="s">
        <v>1726</v>
      </c>
      <c r="AN46" s="171" t="s">
        <v>1654</v>
      </c>
    </row>
    <row r="47" spans="1:40" ht="24" customHeight="1">
      <c r="A47" s="65" t="s">
        <v>1727</v>
      </c>
      <c r="B47" s="65" t="s">
        <v>1648</v>
      </c>
      <c r="C47" s="65" t="s">
        <v>1573</v>
      </c>
      <c r="D47" s="65"/>
      <c r="E47" s="65" t="s">
        <v>74</v>
      </c>
      <c r="F47" s="65" t="s">
        <v>1719</v>
      </c>
      <c r="G47" s="65">
        <v>6.5</v>
      </c>
      <c r="H47" s="65">
        <v>14.6</v>
      </c>
      <c r="I47" s="66" t="s">
        <v>1728</v>
      </c>
      <c r="J47" s="66">
        <f>361-341</f>
        <v>20</v>
      </c>
      <c r="K47" s="65" t="s">
        <v>1721</v>
      </c>
      <c r="L47" s="65" t="s">
        <v>1249</v>
      </c>
      <c r="M47" s="65" t="s">
        <v>1249</v>
      </c>
      <c r="N47" s="65" t="s">
        <v>575</v>
      </c>
      <c r="O47" s="65" t="s">
        <v>1723</v>
      </c>
      <c r="P47" s="65" t="s">
        <v>49</v>
      </c>
      <c r="Q47" s="166">
        <v>0</v>
      </c>
      <c r="R47" s="166">
        <v>0</v>
      </c>
      <c r="S47" s="166">
        <v>0</v>
      </c>
      <c r="T47" s="166">
        <v>0</v>
      </c>
      <c r="U47" s="166">
        <v>0</v>
      </c>
      <c r="V47" s="65">
        <v>2</v>
      </c>
      <c r="W47" s="65">
        <v>0</v>
      </c>
      <c r="X47" s="65">
        <v>2</v>
      </c>
      <c r="Y47" s="65">
        <v>6</v>
      </c>
      <c r="Z47" s="65" t="s">
        <v>51</v>
      </c>
      <c r="AA47" s="65" t="s">
        <v>1674</v>
      </c>
      <c r="AB47" s="65" t="s">
        <v>49</v>
      </c>
      <c r="AC47" s="65" t="s">
        <v>51</v>
      </c>
      <c r="AD47" s="65" t="s">
        <v>51</v>
      </c>
      <c r="AE47" s="65" t="s">
        <v>1643</v>
      </c>
      <c r="AF47" s="65" t="s">
        <v>51</v>
      </c>
      <c r="AG47" s="71"/>
      <c r="AH47" s="72" t="s">
        <v>1663</v>
      </c>
      <c r="AI47" s="71"/>
      <c r="AJ47" s="71"/>
      <c r="AK47" s="71"/>
      <c r="AL47" s="71"/>
      <c r="AM47" s="171" t="s">
        <v>1729</v>
      </c>
      <c r="AN47" s="171" t="s">
        <v>1654</v>
      </c>
    </row>
    <row r="48" spans="1:40" ht="24" customHeight="1">
      <c r="A48" s="65" t="s">
        <v>1730</v>
      </c>
      <c r="B48" s="65" t="s">
        <v>1648</v>
      </c>
      <c r="C48" s="65" t="s">
        <v>1579</v>
      </c>
      <c r="D48" s="65"/>
      <c r="E48" s="65" t="s">
        <v>74</v>
      </c>
      <c r="F48" s="65" t="s">
        <v>1719</v>
      </c>
      <c r="G48" s="65">
        <v>6.5</v>
      </c>
      <c r="H48" s="65">
        <v>14.6</v>
      </c>
      <c r="I48" s="66" t="s">
        <v>1731</v>
      </c>
      <c r="J48" s="66">
        <f>483-434</f>
        <v>49</v>
      </c>
      <c r="K48" s="65" t="s">
        <v>1721</v>
      </c>
      <c r="L48" s="65" t="s">
        <v>1249</v>
      </c>
      <c r="M48" s="65" t="s">
        <v>1249</v>
      </c>
      <c r="N48" s="65" t="s">
        <v>575</v>
      </c>
      <c r="O48" s="65" t="s">
        <v>1723</v>
      </c>
      <c r="P48" s="65" t="s">
        <v>49</v>
      </c>
      <c r="Q48" s="166">
        <v>0</v>
      </c>
      <c r="R48" s="166">
        <v>0</v>
      </c>
      <c r="S48" s="166">
        <v>0</v>
      </c>
      <c r="T48" s="166">
        <v>0</v>
      </c>
      <c r="U48" s="166">
        <v>0</v>
      </c>
      <c r="V48" s="65">
        <v>2</v>
      </c>
      <c r="W48" s="65">
        <v>0</v>
      </c>
      <c r="X48" s="65">
        <v>2</v>
      </c>
      <c r="Y48" s="65">
        <v>6</v>
      </c>
      <c r="Z48" s="65" t="s">
        <v>51</v>
      </c>
      <c r="AA48" s="65" t="s">
        <v>1674</v>
      </c>
      <c r="AB48" s="65" t="s">
        <v>49</v>
      </c>
      <c r="AC48" s="65" t="s">
        <v>51</v>
      </c>
      <c r="AD48" s="65" t="s">
        <v>51</v>
      </c>
      <c r="AE48" s="65" t="s">
        <v>1643</v>
      </c>
      <c r="AF48" s="65" t="s">
        <v>51</v>
      </c>
      <c r="AG48" s="71"/>
      <c r="AH48" s="72" t="s">
        <v>1569</v>
      </c>
      <c r="AI48" s="71"/>
      <c r="AJ48" s="71"/>
      <c r="AK48" s="71"/>
      <c r="AL48" s="71"/>
      <c r="AM48" s="171" t="s">
        <v>1732</v>
      </c>
      <c r="AN48" s="171" t="s">
        <v>1654</v>
      </c>
    </row>
    <row r="49" spans="1:40" ht="24" customHeight="1">
      <c r="A49" s="65" t="s">
        <v>1733</v>
      </c>
      <c r="B49" s="65" t="s">
        <v>1648</v>
      </c>
      <c r="C49" s="65" t="s">
        <v>1582</v>
      </c>
      <c r="D49" s="65"/>
      <c r="E49" s="65" t="s">
        <v>74</v>
      </c>
      <c r="F49" s="65" t="s">
        <v>1719</v>
      </c>
      <c r="G49" s="65">
        <v>6.5</v>
      </c>
      <c r="H49" s="65">
        <v>14.6</v>
      </c>
      <c r="I49" s="66" t="s">
        <v>1734</v>
      </c>
      <c r="J49" s="66">
        <f>529-271</f>
        <v>258</v>
      </c>
      <c r="K49" s="65" t="s">
        <v>1721</v>
      </c>
      <c r="L49" s="65" t="s">
        <v>1249</v>
      </c>
      <c r="M49" s="65" t="s">
        <v>728</v>
      </c>
      <c r="N49" s="65" t="s">
        <v>575</v>
      </c>
      <c r="O49" s="65" t="s">
        <v>1723</v>
      </c>
      <c r="P49" s="65" t="s">
        <v>49</v>
      </c>
      <c r="Q49" s="166">
        <v>0</v>
      </c>
      <c r="R49" s="166">
        <v>0</v>
      </c>
      <c r="S49" s="166">
        <v>0</v>
      </c>
      <c r="T49" s="166">
        <v>0</v>
      </c>
      <c r="U49" s="166">
        <v>0</v>
      </c>
      <c r="V49" s="65">
        <v>2</v>
      </c>
      <c r="W49" s="65">
        <v>0</v>
      </c>
      <c r="X49" s="65">
        <v>2</v>
      </c>
      <c r="Y49" s="65">
        <v>6</v>
      </c>
      <c r="Z49" s="65" t="s">
        <v>51</v>
      </c>
      <c r="AA49" s="65" t="s">
        <v>1674</v>
      </c>
      <c r="AB49" s="65" t="s">
        <v>49</v>
      </c>
      <c r="AC49" s="65" t="s">
        <v>51</v>
      </c>
      <c r="AD49" s="65" t="s">
        <v>51</v>
      </c>
      <c r="AE49" s="65" t="s">
        <v>1643</v>
      </c>
      <c r="AF49" s="65" t="s">
        <v>51</v>
      </c>
      <c r="AG49" s="71"/>
      <c r="AH49" s="72" t="s">
        <v>1584</v>
      </c>
      <c r="AI49" s="71"/>
      <c r="AJ49" s="71"/>
      <c r="AK49" s="71"/>
      <c r="AL49" s="71"/>
      <c r="AM49" s="171" t="s">
        <v>1735</v>
      </c>
      <c r="AN49" s="171" t="s">
        <v>1654</v>
      </c>
    </row>
    <row r="50" spans="1:40" ht="24" customHeight="1">
      <c r="A50" s="65" t="s">
        <v>1736</v>
      </c>
      <c r="B50" s="65" t="s">
        <v>1648</v>
      </c>
      <c r="C50" s="65" t="s">
        <v>1582</v>
      </c>
      <c r="D50" s="65"/>
      <c r="E50" s="65" t="s">
        <v>74</v>
      </c>
      <c r="F50" s="65" t="s">
        <v>1719</v>
      </c>
      <c r="G50" s="65">
        <v>6.5</v>
      </c>
      <c r="H50" s="65">
        <v>14.6</v>
      </c>
      <c r="I50" s="66" t="s">
        <v>1737</v>
      </c>
      <c r="J50" s="66">
        <f>671-271</f>
        <v>400</v>
      </c>
      <c r="K50" s="65" t="s">
        <v>1721</v>
      </c>
      <c r="L50" s="65" t="s">
        <v>1249</v>
      </c>
      <c r="M50" s="65" t="s">
        <v>728</v>
      </c>
      <c r="N50" s="65" t="s">
        <v>575</v>
      </c>
      <c r="O50" s="65" t="s">
        <v>1723</v>
      </c>
      <c r="P50" s="65" t="s">
        <v>49</v>
      </c>
      <c r="Q50" s="166">
        <v>0</v>
      </c>
      <c r="R50" s="166">
        <v>0</v>
      </c>
      <c r="S50" s="166">
        <v>0</v>
      </c>
      <c r="T50" s="166">
        <v>0</v>
      </c>
      <c r="U50" s="166">
        <v>0</v>
      </c>
      <c r="V50" s="65">
        <v>2</v>
      </c>
      <c r="W50" s="65">
        <v>0</v>
      </c>
      <c r="X50" s="65">
        <v>2</v>
      </c>
      <c r="Y50" s="65">
        <v>6</v>
      </c>
      <c r="Z50" s="65" t="s">
        <v>51</v>
      </c>
      <c r="AA50" s="65" t="s">
        <v>1674</v>
      </c>
      <c r="AB50" s="65" t="s">
        <v>49</v>
      </c>
      <c r="AC50" s="65" t="s">
        <v>51</v>
      </c>
      <c r="AD50" s="65" t="s">
        <v>51</v>
      </c>
      <c r="AE50" s="65" t="s">
        <v>1643</v>
      </c>
      <c r="AF50" s="65" t="s">
        <v>51</v>
      </c>
      <c r="AG50" s="71"/>
      <c r="AH50" s="72" t="s">
        <v>1572</v>
      </c>
      <c r="AI50" s="71"/>
      <c r="AJ50" s="71"/>
      <c r="AK50" s="71"/>
      <c r="AL50" s="71"/>
      <c r="AM50" s="171" t="s">
        <v>1738</v>
      </c>
      <c r="AN50" s="171" t="s">
        <v>1654</v>
      </c>
    </row>
    <row r="51" spans="1:40" ht="24" customHeight="1">
      <c r="A51" s="65" t="s">
        <v>1739</v>
      </c>
      <c r="B51" s="65" t="s">
        <v>1648</v>
      </c>
      <c r="C51" s="65" t="s">
        <v>1715</v>
      </c>
      <c r="D51" s="65"/>
      <c r="E51" s="65" t="s">
        <v>74</v>
      </c>
      <c r="F51" s="65" t="s">
        <v>1740</v>
      </c>
      <c r="G51" s="65">
        <v>8.3699999999999992</v>
      </c>
      <c r="H51" s="65">
        <v>14.1</v>
      </c>
      <c r="I51" s="66" t="s">
        <v>1741</v>
      </c>
      <c r="J51" s="66"/>
      <c r="K51" s="65" t="s">
        <v>1721</v>
      </c>
      <c r="L51" s="65" t="s">
        <v>1722</v>
      </c>
      <c r="M51" s="65" t="s">
        <v>1603</v>
      </c>
      <c r="N51" s="65" t="s">
        <v>575</v>
      </c>
      <c r="O51" s="65" t="s">
        <v>1723</v>
      </c>
      <c r="P51" s="65" t="s">
        <v>49</v>
      </c>
      <c r="Q51" s="166">
        <v>0</v>
      </c>
      <c r="R51" s="166">
        <v>0</v>
      </c>
      <c r="S51" s="166">
        <v>0</v>
      </c>
      <c r="T51" s="166">
        <v>0</v>
      </c>
      <c r="U51" s="166">
        <v>0</v>
      </c>
      <c r="V51" s="65">
        <v>2</v>
      </c>
      <c r="W51" s="65">
        <v>1</v>
      </c>
      <c r="X51" s="65">
        <v>2</v>
      </c>
      <c r="Y51" s="65">
        <v>6</v>
      </c>
      <c r="Z51" s="65" t="s">
        <v>51</v>
      </c>
      <c r="AA51" s="65" t="s">
        <v>1674</v>
      </c>
      <c r="AB51" s="65" t="s">
        <v>49</v>
      </c>
      <c r="AC51" s="65" t="s">
        <v>51</v>
      </c>
      <c r="AD51" s="65" t="s">
        <v>51</v>
      </c>
      <c r="AE51" s="65" t="s">
        <v>1643</v>
      </c>
      <c r="AF51" s="65" t="s">
        <v>51</v>
      </c>
      <c r="AG51" s="71"/>
      <c r="AH51" s="72" t="s">
        <v>643</v>
      </c>
      <c r="AI51" s="71"/>
      <c r="AJ51" s="71"/>
      <c r="AK51" s="71"/>
      <c r="AL51" s="71"/>
      <c r="AM51" s="72" t="s">
        <v>1742</v>
      </c>
      <c r="AN51" s="171" t="s">
        <v>1654</v>
      </c>
    </row>
    <row r="52" spans="1:40" ht="24" customHeight="1">
      <c r="A52" s="65" t="s">
        <v>1743</v>
      </c>
      <c r="B52" s="65" t="s">
        <v>1648</v>
      </c>
      <c r="C52" s="65" t="s">
        <v>1573</v>
      </c>
      <c r="D52" s="65"/>
      <c r="E52" s="65" t="s">
        <v>74</v>
      </c>
      <c r="F52" s="65" t="s">
        <v>1740</v>
      </c>
      <c r="G52" s="65">
        <v>8.3699999999999992</v>
      </c>
      <c r="H52" s="65">
        <v>14.1</v>
      </c>
      <c r="I52" s="66" t="s">
        <v>1744</v>
      </c>
      <c r="J52" s="66">
        <f>442-341</f>
        <v>101</v>
      </c>
      <c r="K52" s="65" t="s">
        <v>1721</v>
      </c>
      <c r="L52" s="65" t="s">
        <v>1249</v>
      </c>
      <c r="M52" s="65" t="s">
        <v>1249</v>
      </c>
      <c r="N52" s="65" t="s">
        <v>575</v>
      </c>
      <c r="O52" s="65" t="s">
        <v>1723</v>
      </c>
      <c r="P52" s="65" t="s">
        <v>49</v>
      </c>
      <c r="Q52" s="166">
        <v>0</v>
      </c>
      <c r="R52" s="166">
        <v>0</v>
      </c>
      <c r="S52" s="166">
        <v>0</v>
      </c>
      <c r="T52" s="166">
        <v>0</v>
      </c>
      <c r="U52" s="166">
        <v>0</v>
      </c>
      <c r="V52" s="65">
        <v>2</v>
      </c>
      <c r="W52" s="65">
        <v>1</v>
      </c>
      <c r="X52" s="65">
        <v>2</v>
      </c>
      <c r="Y52" s="65">
        <v>6</v>
      </c>
      <c r="Z52" s="65" t="s">
        <v>51</v>
      </c>
      <c r="AA52" s="65" t="s">
        <v>1674</v>
      </c>
      <c r="AB52" s="65" t="s">
        <v>49</v>
      </c>
      <c r="AC52" s="65" t="s">
        <v>51</v>
      </c>
      <c r="AD52" s="65" t="s">
        <v>51</v>
      </c>
      <c r="AE52" s="65" t="s">
        <v>1643</v>
      </c>
      <c r="AF52" s="65" t="s">
        <v>51</v>
      </c>
      <c r="AG52" s="71"/>
      <c r="AH52" s="72" t="s">
        <v>1663</v>
      </c>
      <c r="AI52" s="71"/>
      <c r="AJ52" s="71"/>
      <c r="AK52" s="71"/>
      <c r="AL52" s="71"/>
      <c r="AM52" s="72" t="s">
        <v>1745</v>
      </c>
      <c r="AN52" s="171" t="s">
        <v>1654</v>
      </c>
    </row>
    <row r="53" spans="1:40" ht="24" customHeight="1">
      <c r="A53" s="65" t="s">
        <v>1746</v>
      </c>
      <c r="B53" s="65" t="s">
        <v>1648</v>
      </c>
      <c r="C53" s="65" t="s">
        <v>1579</v>
      </c>
      <c r="D53" s="65"/>
      <c r="E53" s="65" t="s">
        <v>74</v>
      </c>
      <c r="F53" s="65" t="s">
        <v>1740</v>
      </c>
      <c r="G53" s="65">
        <v>8.3699999999999992</v>
      </c>
      <c r="H53" s="65">
        <v>14.1</v>
      </c>
      <c r="I53" s="66" t="s">
        <v>1747</v>
      </c>
      <c r="J53" s="66">
        <f>529-434</f>
        <v>95</v>
      </c>
      <c r="K53" s="65" t="s">
        <v>1721</v>
      </c>
      <c r="L53" s="65" t="s">
        <v>1249</v>
      </c>
      <c r="M53" s="65" t="s">
        <v>1249</v>
      </c>
      <c r="N53" s="65" t="s">
        <v>575</v>
      </c>
      <c r="O53" s="65" t="s">
        <v>1723</v>
      </c>
      <c r="P53" s="65" t="s">
        <v>49</v>
      </c>
      <c r="Q53" s="166">
        <v>0</v>
      </c>
      <c r="R53" s="166">
        <v>0</v>
      </c>
      <c r="S53" s="166">
        <v>0</v>
      </c>
      <c r="T53" s="166">
        <v>0</v>
      </c>
      <c r="U53" s="166">
        <v>0</v>
      </c>
      <c r="V53" s="65">
        <v>2</v>
      </c>
      <c r="W53" s="65">
        <v>1</v>
      </c>
      <c r="X53" s="65">
        <v>2</v>
      </c>
      <c r="Y53" s="65">
        <v>6</v>
      </c>
      <c r="Z53" s="65" t="s">
        <v>51</v>
      </c>
      <c r="AA53" s="65" t="s">
        <v>1674</v>
      </c>
      <c r="AB53" s="65" t="s">
        <v>49</v>
      </c>
      <c r="AC53" s="65" t="s">
        <v>51</v>
      </c>
      <c r="AD53" s="65" t="s">
        <v>51</v>
      </c>
      <c r="AE53" s="65" t="s">
        <v>1643</v>
      </c>
      <c r="AF53" s="65" t="s">
        <v>51</v>
      </c>
      <c r="AG53" s="71"/>
      <c r="AH53" s="72" t="s">
        <v>1569</v>
      </c>
      <c r="AI53" s="71"/>
      <c r="AJ53" s="71"/>
      <c r="AK53" s="71"/>
      <c r="AL53" s="71"/>
      <c r="AM53" s="171" t="s">
        <v>1748</v>
      </c>
      <c r="AN53" s="171" t="s">
        <v>1654</v>
      </c>
    </row>
    <row r="54" spans="1:40" ht="24" customHeight="1">
      <c r="A54" s="65" t="s">
        <v>1749</v>
      </c>
      <c r="B54" s="65" t="s">
        <v>1648</v>
      </c>
      <c r="C54" s="65" t="s">
        <v>1582</v>
      </c>
      <c r="D54" s="65"/>
      <c r="E54" s="65" t="s">
        <v>74</v>
      </c>
      <c r="F54" s="65" t="s">
        <v>1740</v>
      </c>
      <c r="G54" s="65">
        <v>8.3699999999999992</v>
      </c>
      <c r="H54" s="65">
        <v>14.1</v>
      </c>
      <c r="I54" s="66" t="s">
        <v>1750</v>
      </c>
      <c r="J54" s="66">
        <f>573-273</f>
        <v>300</v>
      </c>
      <c r="K54" s="65" t="s">
        <v>1721</v>
      </c>
      <c r="L54" s="65" t="s">
        <v>1249</v>
      </c>
      <c r="M54" s="65" t="s">
        <v>728</v>
      </c>
      <c r="N54" s="65" t="s">
        <v>575</v>
      </c>
      <c r="O54" s="65" t="s">
        <v>1723</v>
      </c>
      <c r="P54" s="65" t="s">
        <v>49</v>
      </c>
      <c r="Q54" s="166">
        <v>0</v>
      </c>
      <c r="R54" s="166">
        <v>0</v>
      </c>
      <c r="S54" s="166">
        <v>0</v>
      </c>
      <c r="T54" s="166">
        <v>0</v>
      </c>
      <c r="U54" s="166">
        <v>0</v>
      </c>
      <c r="V54" s="65">
        <v>2</v>
      </c>
      <c r="W54" s="65">
        <v>1</v>
      </c>
      <c r="X54" s="65">
        <v>2</v>
      </c>
      <c r="Y54" s="65">
        <v>6</v>
      </c>
      <c r="Z54" s="65" t="s">
        <v>51</v>
      </c>
      <c r="AA54" s="65" t="s">
        <v>1674</v>
      </c>
      <c r="AB54" s="65" t="s">
        <v>49</v>
      </c>
      <c r="AC54" s="65" t="s">
        <v>51</v>
      </c>
      <c r="AD54" s="65" t="s">
        <v>51</v>
      </c>
      <c r="AE54" s="65" t="s">
        <v>1643</v>
      </c>
      <c r="AF54" s="65" t="s">
        <v>51</v>
      </c>
      <c r="AG54" s="71"/>
      <c r="AH54" s="72" t="s">
        <v>1584</v>
      </c>
      <c r="AI54" s="71"/>
      <c r="AJ54" s="71"/>
      <c r="AK54" s="71"/>
      <c r="AL54" s="71"/>
      <c r="AM54" s="171" t="s">
        <v>1751</v>
      </c>
      <c r="AN54" s="171" t="s">
        <v>1654</v>
      </c>
    </row>
    <row r="55" spans="1:40" ht="24" customHeight="1">
      <c r="A55" s="65" t="s">
        <v>1752</v>
      </c>
      <c r="B55" s="65" t="s">
        <v>1648</v>
      </c>
      <c r="C55" s="65" t="s">
        <v>1645</v>
      </c>
      <c r="D55" s="65"/>
      <c r="E55" s="65" t="s">
        <v>74</v>
      </c>
      <c r="F55" s="65" t="s">
        <v>1753</v>
      </c>
      <c r="G55" s="65">
        <v>6</v>
      </c>
      <c r="H55" s="65">
        <v>14.1</v>
      </c>
      <c r="I55" s="66" t="s">
        <v>1754</v>
      </c>
      <c r="J55" s="66">
        <f>574-494</f>
        <v>80</v>
      </c>
      <c r="K55" s="65" t="s">
        <v>1755</v>
      </c>
      <c r="L55" s="65" t="s">
        <v>1249</v>
      </c>
      <c r="M55" s="65" t="s">
        <v>728</v>
      </c>
      <c r="N55" s="65" t="s">
        <v>575</v>
      </c>
      <c r="O55" s="65" t="s">
        <v>1756</v>
      </c>
      <c r="P55" s="65" t="s">
        <v>49</v>
      </c>
      <c r="Q55" s="166">
        <v>0</v>
      </c>
      <c r="R55" s="166">
        <v>0</v>
      </c>
      <c r="S55" s="166">
        <v>0</v>
      </c>
      <c r="T55" s="166">
        <v>0</v>
      </c>
      <c r="U55" s="166">
        <v>0</v>
      </c>
      <c r="V55" s="65">
        <v>2</v>
      </c>
      <c r="W55" s="65">
        <v>1</v>
      </c>
      <c r="X55" s="65">
        <v>1</v>
      </c>
      <c r="Y55" s="65">
        <v>6</v>
      </c>
      <c r="Z55" s="65" t="s">
        <v>51</v>
      </c>
      <c r="AA55" s="65" t="s">
        <v>51</v>
      </c>
      <c r="AB55" s="65" t="s">
        <v>49</v>
      </c>
      <c r="AC55" s="65" t="s">
        <v>51</v>
      </c>
      <c r="AD55" s="65" t="s">
        <v>51</v>
      </c>
      <c r="AE55" s="65" t="s">
        <v>1643</v>
      </c>
      <c r="AF55" s="65" t="s">
        <v>51</v>
      </c>
      <c r="AG55" s="71"/>
      <c r="AH55" s="72" t="s">
        <v>1625</v>
      </c>
      <c r="AI55" s="71"/>
      <c r="AJ55" s="71"/>
      <c r="AK55" s="71"/>
      <c r="AL55" s="71"/>
      <c r="AM55" s="72" t="s">
        <v>1757</v>
      </c>
      <c r="AN55" s="171" t="s">
        <v>1654</v>
      </c>
    </row>
    <row r="56" spans="1:40" ht="24" customHeight="1">
      <c r="A56" s="65" t="s">
        <v>1758</v>
      </c>
      <c r="B56" s="65" t="s">
        <v>1648</v>
      </c>
      <c r="C56" s="65" t="s">
        <v>1645</v>
      </c>
      <c r="D56" s="65"/>
      <c r="E56" s="65" t="s">
        <v>74</v>
      </c>
      <c r="F56" s="65" t="s">
        <v>1753</v>
      </c>
      <c r="G56" s="65">
        <v>6</v>
      </c>
      <c r="H56" s="65">
        <v>14.1</v>
      </c>
      <c r="I56" s="66" t="s">
        <v>1759</v>
      </c>
      <c r="J56" s="66">
        <f>483-494</f>
        <v>-11</v>
      </c>
      <c r="K56" s="65" t="s">
        <v>1760</v>
      </c>
      <c r="L56" s="65" t="s">
        <v>1249</v>
      </c>
      <c r="M56" s="65" t="s">
        <v>728</v>
      </c>
      <c r="N56" s="65" t="s">
        <v>575</v>
      </c>
      <c r="O56" s="65" t="s">
        <v>1756</v>
      </c>
      <c r="P56" s="65" t="s">
        <v>49</v>
      </c>
      <c r="Q56" s="166">
        <v>0</v>
      </c>
      <c r="R56" s="166">
        <v>0</v>
      </c>
      <c r="S56" s="166">
        <v>0</v>
      </c>
      <c r="T56" s="166">
        <v>0</v>
      </c>
      <c r="U56" s="166">
        <v>0</v>
      </c>
      <c r="V56" s="65">
        <v>2</v>
      </c>
      <c r="W56" s="65">
        <v>1</v>
      </c>
      <c r="X56" s="65">
        <v>1</v>
      </c>
      <c r="Y56" s="65">
        <v>6</v>
      </c>
      <c r="Z56" s="65" t="s">
        <v>51</v>
      </c>
      <c r="AA56" s="65" t="s">
        <v>51</v>
      </c>
      <c r="AB56" s="65" t="s">
        <v>49</v>
      </c>
      <c r="AC56" s="65" t="s">
        <v>51</v>
      </c>
      <c r="AD56" s="65" t="s">
        <v>51</v>
      </c>
      <c r="AE56" s="65" t="s">
        <v>1643</v>
      </c>
      <c r="AF56" s="65" t="s">
        <v>51</v>
      </c>
      <c r="AG56" s="71"/>
      <c r="AH56" s="72" t="s">
        <v>1625</v>
      </c>
      <c r="AI56" s="71"/>
      <c r="AJ56" s="71"/>
      <c r="AK56" s="71"/>
      <c r="AL56" s="71"/>
      <c r="AM56" s="72" t="s">
        <v>1757</v>
      </c>
      <c r="AN56" s="171" t="s">
        <v>1654</v>
      </c>
    </row>
    <row r="57" spans="1:40" ht="24" customHeight="1">
      <c r="A57" s="65" t="s">
        <v>1761</v>
      </c>
      <c r="B57" s="65" t="s">
        <v>1648</v>
      </c>
      <c r="C57" s="65" t="s">
        <v>1645</v>
      </c>
      <c r="D57" s="65"/>
      <c r="E57" s="65" t="s">
        <v>74</v>
      </c>
      <c r="F57" s="65" t="s">
        <v>1753</v>
      </c>
      <c r="G57" s="65">
        <v>6</v>
      </c>
      <c r="H57" s="65">
        <v>14.1</v>
      </c>
      <c r="I57" s="66" t="s">
        <v>1762</v>
      </c>
      <c r="J57" s="66">
        <f>526-494</f>
        <v>32</v>
      </c>
      <c r="K57" s="65" t="s">
        <v>1755</v>
      </c>
      <c r="L57" s="65" t="s">
        <v>728</v>
      </c>
      <c r="M57" s="65" t="s">
        <v>44</v>
      </c>
      <c r="N57" s="65" t="s">
        <v>575</v>
      </c>
      <c r="O57" s="65" t="s">
        <v>1756</v>
      </c>
      <c r="P57" s="65" t="s">
        <v>49</v>
      </c>
      <c r="Q57" s="166">
        <v>0</v>
      </c>
      <c r="R57" s="166">
        <v>0</v>
      </c>
      <c r="S57" s="166">
        <v>0</v>
      </c>
      <c r="T57" s="166">
        <v>0</v>
      </c>
      <c r="U57" s="166">
        <v>0</v>
      </c>
      <c r="V57" s="65">
        <v>2</v>
      </c>
      <c r="W57" s="65">
        <v>1</v>
      </c>
      <c r="X57" s="65">
        <v>1</v>
      </c>
      <c r="Y57" s="65">
        <v>6</v>
      </c>
      <c r="Z57" s="65" t="s">
        <v>51</v>
      </c>
      <c r="AA57" s="65" t="s">
        <v>51</v>
      </c>
      <c r="AB57" s="65" t="s">
        <v>49</v>
      </c>
      <c r="AC57" s="65" t="s">
        <v>51</v>
      </c>
      <c r="AD57" s="65" t="s">
        <v>51</v>
      </c>
      <c r="AE57" s="65" t="s">
        <v>1643</v>
      </c>
      <c r="AF57" s="65" t="s">
        <v>51</v>
      </c>
      <c r="AG57" s="71"/>
      <c r="AH57" s="72" t="s">
        <v>1572</v>
      </c>
      <c r="AI57" s="71"/>
      <c r="AJ57" s="71"/>
      <c r="AK57" s="71"/>
      <c r="AL57" s="71"/>
      <c r="AM57" s="72" t="s">
        <v>1763</v>
      </c>
      <c r="AN57" s="171" t="s">
        <v>1654</v>
      </c>
    </row>
    <row r="58" spans="1:40" ht="24" customHeight="1">
      <c r="A58" s="65" t="s">
        <v>1764</v>
      </c>
      <c r="B58" s="65" t="s">
        <v>1648</v>
      </c>
      <c r="C58" s="65" t="s">
        <v>1645</v>
      </c>
      <c r="D58" s="65"/>
      <c r="E58" s="65" t="s">
        <v>74</v>
      </c>
      <c r="F58" s="65" t="s">
        <v>1753</v>
      </c>
      <c r="G58" s="65">
        <v>6</v>
      </c>
      <c r="H58" s="65">
        <v>14.1</v>
      </c>
      <c r="I58" s="66" t="s">
        <v>1765</v>
      </c>
      <c r="J58" s="66">
        <f>558-494</f>
        <v>64</v>
      </c>
      <c r="K58" s="65" t="s">
        <v>1760</v>
      </c>
      <c r="L58" s="65" t="s">
        <v>728</v>
      </c>
      <c r="M58" s="65" t="s">
        <v>44</v>
      </c>
      <c r="N58" s="65" t="s">
        <v>575</v>
      </c>
      <c r="O58" s="65" t="s">
        <v>1756</v>
      </c>
      <c r="P58" s="65" t="s">
        <v>49</v>
      </c>
      <c r="Q58" s="166">
        <v>0</v>
      </c>
      <c r="R58" s="166">
        <v>0</v>
      </c>
      <c r="S58" s="166">
        <v>0</v>
      </c>
      <c r="T58" s="166">
        <v>0</v>
      </c>
      <c r="U58" s="166">
        <v>0</v>
      </c>
      <c r="V58" s="65">
        <v>2</v>
      </c>
      <c r="W58" s="65">
        <v>1</v>
      </c>
      <c r="X58" s="65">
        <v>1</v>
      </c>
      <c r="Y58" s="65">
        <v>6</v>
      </c>
      <c r="Z58" s="65" t="s">
        <v>51</v>
      </c>
      <c r="AA58" s="65" t="s">
        <v>51</v>
      </c>
      <c r="AB58" s="65" t="s">
        <v>49</v>
      </c>
      <c r="AC58" s="65" t="s">
        <v>51</v>
      </c>
      <c r="AD58" s="65" t="s">
        <v>51</v>
      </c>
      <c r="AE58" s="65" t="s">
        <v>1643</v>
      </c>
      <c r="AF58" s="65" t="s">
        <v>51</v>
      </c>
      <c r="AG58" s="71"/>
      <c r="AH58" s="72" t="s">
        <v>1572</v>
      </c>
      <c r="AI58" s="71"/>
      <c r="AJ58" s="71"/>
      <c r="AK58" s="71"/>
      <c r="AL58" s="71"/>
      <c r="AM58" s="72" t="s">
        <v>1766</v>
      </c>
      <c r="AN58" s="171" t="s">
        <v>1654</v>
      </c>
    </row>
    <row r="59" spans="1:40" ht="24" customHeight="1">
      <c r="A59" s="65" t="s">
        <v>1767</v>
      </c>
      <c r="B59" s="65" t="s">
        <v>1648</v>
      </c>
      <c r="C59" s="65" t="s">
        <v>1645</v>
      </c>
      <c r="D59" s="65"/>
      <c r="E59" s="65" t="s">
        <v>1768</v>
      </c>
      <c r="F59" s="65" t="s">
        <v>1753</v>
      </c>
      <c r="G59" s="65">
        <v>6</v>
      </c>
      <c r="H59" s="65">
        <v>14.1</v>
      </c>
      <c r="I59" s="66" t="s">
        <v>1769</v>
      </c>
      <c r="J59" s="66">
        <f>439-494</f>
        <v>-55</v>
      </c>
      <c r="K59" s="65" t="s">
        <v>1760</v>
      </c>
      <c r="L59" s="65" t="s">
        <v>728</v>
      </c>
      <c r="M59" s="65" t="s">
        <v>1770</v>
      </c>
      <c r="N59" s="65" t="s">
        <v>575</v>
      </c>
      <c r="O59" s="65" t="s">
        <v>1756</v>
      </c>
      <c r="P59" s="65" t="s">
        <v>49</v>
      </c>
      <c r="Q59" s="166">
        <v>0</v>
      </c>
      <c r="R59" s="166">
        <v>0</v>
      </c>
      <c r="S59" s="166">
        <v>0</v>
      </c>
      <c r="T59" s="166">
        <v>0</v>
      </c>
      <c r="U59" s="166">
        <v>0</v>
      </c>
      <c r="V59" s="65">
        <v>2</v>
      </c>
      <c r="W59" s="65">
        <v>1</v>
      </c>
      <c r="X59" s="65">
        <v>1</v>
      </c>
      <c r="Y59" s="65">
        <v>6</v>
      </c>
      <c r="Z59" s="65" t="s">
        <v>51</v>
      </c>
      <c r="AA59" s="65" t="s">
        <v>51</v>
      </c>
      <c r="AB59" s="65" t="s">
        <v>49</v>
      </c>
      <c r="AC59" s="65" t="s">
        <v>51</v>
      </c>
      <c r="AD59" s="65" t="s">
        <v>51</v>
      </c>
      <c r="AE59" s="65" t="s">
        <v>1643</v>
      </c>
      <c r="AF59" s="65" t="s">
        <v>51</v>
      </c>
      <c r="AG59" s="71"/>
      <c r="AH59" s="72" t="s">
        <v>643</v>
      </c>
      <c r="AI59" s="71"/>
      <c r="AJ59" s="71"/>
      <c r="AK59" s="71"/>
      <c r="AL59" s="71"/>
      <c r="AM59" s="72" t="s">
        <v>1771</v>
      </c>
      <c r="AN59" s="171" t="s">
        <v>1654</v>
      </c>
    </row>
    <row r="60" spans="1:40" ht="24" customHeight="1">
      <c r="A60" s="65" t="s">
        <v>1772</v>
      </c>
      <c r="B60" s="65" t="s">
        <v>52</v>
      </c>
      <c r="C60" s="65" t="s">
        <v>1773</v>
      </c>
      <c r="D60" s="65" t="s">
        <v>49</v>
      </c>
      <c r="E60" s="65" t="s">
        <v>1774</v>
      </c>
      <c r="F60" s="65" t="s">
        <v>1775</v>
      </c>
      <c r="G60" s="65">
        <v>4.2</v>
      </c>
      <c r="H60" s="65"/>
      <c r="I60" s="66" t="s">
        <v>1776</v>
      </c>
      <c r="J60" s="66">
        <v>-7</v>
      </c>
      <c r="K60" s="65" t="s">
        <v>1777</v>
      </c>
      <c r="L60" s="65" t="s">
        <v>728</v>
      </c>
      <c r="M60" s="65" t="s">
        <v>44</v>
      </c>
      <c r="N60" s="65" t="s">
        <v>575</v>
      </c>
      <c r="O60" s="65"/>
      <c r="P60" s="65" t="s">
        <v>49</v>
      </c>
      <c r="Q60" s="166">
        <v>0</v>
      </c>
      <c r="R60" s="166">
        <v>0</v>
      </c>
      <c r="S60" s="166">
        <v>0</v>
      </c>
      <c r="T60" s="166">
        <v>0</v>
      </c>
      <c r="U60" s="166">
        <v>0</v>
      </c>
      <c r="V60" s="65">
        <v>0</v>
      </c>
      <c r="W60" s="65">
        <v>0</v>
      </c>
      <c r="X60" s="65">
        <v>0</v>
      </c>
      <c r="Y60" s="65">
        <v>3</v>
      </c>
      <c r="Z60" s="65" t="s">
        <v>51</v>
      </c>
      <c r="AA60" s="65" t="s">
        <v>51</v>
      </c>
      <c r="AB60" s="65" t="s">
        <v>49</v>
      </c>
      <c r="AC60" s="65" t="s">
        <v>51</v>
      </c>
      <c r="AD60" s="65" t="s">
        <v>49</v>
      </c>
      <c r="AE60" s="65" t="s">
        <v>1778</v>
      </c>
      <c r="AF60" s="65" t="s">
        <v>51</v>
      </c>
      <c r="AG60" s="72" t="s">
        <v>1779</v>
      </c>
      <c r="AH60" s="170" t="s">
        <v>1780</v>
      </c>
      <c r="AI60" s="71"/>
      <c r="AJ60" s="71"/>
      <c r="AK60" s="71"/>
      <c r="AL60" s="71"/>
      <c r="AM60" s="72" t="s">
        <v>1781</v>
      </c>
      <c r="AN60" s="171"/>
    </row>
    <row r="61" spans="1:40" ht="24" customHeight="1">
      <c r="A61" s="65" t="s">
        <v>1782</v>
      </c>
      <c r="B61" s="65" t="s">
        <v>1648</v>
      </c>
      <c r="C61" s="65" t="s">
        <v>1783</v>
      </c>
      <c r="D61" s="65" t="s">
        <v>51</v>
      </c>
      <c r="E61" s="65" t="s">
        <v>1774</v>
      </c>
      <c r="F61" s="65" t="s">
        <v>1784</v>
      </c>
      <c r="G61" s="65">
        <v>3.2</v>
      </c>
      <c r="H61" s="65"/>
      <c r="I61" s="66">
        <v>592</v>
      </c>
      <c r="J61" s="66">
        <f>592-536</f>
        <v>56</v>
      </c>
      <c r="K61" s="65" t="s">
        <v>1785</v>
      </c>
      <c r="L61" s="65" t="s">
        <v>1249</v>
      </c>
      <c r="M61" s="65" t="s">
        <v>1249</v>
      </c>
      <c r="N61" s="65" t="s">
        <v>1611</v>
      </c>
      <c r="O61" s="65"/>
      <c r="P61" s="65" t="s">
        <v>49</v>
      </c>
      <c r="Q61" s="166">
        <v>0</v>
      </c>
      <c r="R61" s="166">
        <v>0</v>
      </c>
      <c r="S61" s="166">
        <v>0</v>
      </c>
      <c r="T61" s="166">
        <v>0</v>
      </c>
      <c r="U61" s="166">
        <v>0</v>
      </c>
      <c r="V61" s="65">
        <v>0</v>
      </c>
      <c r="W61" s="65">
        <v>0</v>
      </c>
      <c r="X61" s="65">
        <v>0</v>
      </c>
      <c r="Y61" s="65">
        <v>3</v>
      </c>
      <c r="Z61" s="65" t="s">
        <v>51</v>
      </c>
      <c r="AA61" s="65" t="s">
        <v>1786</v>
      </c>
      <c r="AB61" s="65" t="s">
        <v>51</v>
      </c>
      <c r="AC61" s="65" t="s">
        <v>51</v>
      </c>
      <c r="AD61" s="65" t="s">
        <v>49</v>
      </c>
      <c r="AE61" s="65" t="s">
        <v>1778</v>
      </c>
      <c r="AF61" s="65" t="s">
        <v>51</v>
      </c>
      <c r="AG61" s="72" t="s">
        <v>1787</v>
      </c>
      <c r="AH61" s="72" t="s">
        <v>1663</v>
      </c>
      <c r="AI61" s="71"/>
      <c r="AJ61" s="71"/>
      <c r="AK61" s="71"/>
      <c r="AL61" s="71"/>
      <c r="AM61" s="72" t="s">
        <v>1781</v>
      </c>
      <c r="AN61" s="171"/>
    </row>
    <row r="62" spans="1:40" ht="24" customHeight="1">
      <c r="A62" s="65" t="s">
        <v>1788</v>
      </c>
      <c r="B62" s="65" t="s">
        <v>1648</v>
      </c>
      <c r="C62" s="65" t="s">
        <v>1783</v>
      </c>
      <c r="D62" s="65" t="s">
        <v>51</v>
      </c>
      <c r="E62" s="65" t="s">
        <v>1774</v>
      </c>
      <c r="F62" s="65" t="s">
        <v>1784</v>
      </c>
      <c r="G62" s="65">
        <v>3.2</v>
      </c>
      <c r="H62" s="65"/>
      <c r="I62" s="66" t="s">
        <v>1789</v>
      </c>
      <c r="J62" s="66">
        <f>622-536</f>
        <v>86</v>
      </c>
      <c r="K62" s="65" t="s">
        <v>1785</v>
      </c>
      <c r="L62" s="65" t="s">
        <v>1709</v>
      </c>
      <c r="M62" s="65" t="s">
        <v>1790</v>
      </c>
      <c r="N62" s="65" t="s">
        <v>1611</v>
      </c>
      <c r="O62" s="65"/>
      <c r="P62" s="65" t="s">
        <v>49</v>
      </c>
      <c r="Q62" s="166">
        <v>0</v>
      </c>
      <c r="R62" s="166">
        <v>0</v>
      </c>
      <c r="S62" s="166">
        <v>0</v>
      </c>
      <c r="T62" s="166">
        <v>0</v>
      </c>
      <c r="U62" s="166">
        <v>0</v>
      </c>
      <c r="V62" s="65">
        <v>0</v>
      </c>
      <c r="W62" s="65">
        <v>0</v>
      </c>
      <c r="X62" s="65">
        <v>0</v>
      </c>
      <c r="Y62" s="65">
        <v>3</v>
      </c>
      <c r="Z62" s="65" t="s">
        <v>51</v>
      </c>
      <c r="AA62" s="65" t="s">
        <v>1786</v>
      </c>
      <c r="AB62" s="65" t="s">
        <v>51</v>
      </c>
      <c r="AC62" s="65" t="s">
        <v>51</v>
      </c>
      <c r="AD62" s="65" t="s">
        <v>49</v>
      </c>
      <c r="AE62" s="65" t="s">
        <v>1778</v>
      </c>
      <c r="AF62" s="65" t="s">
        <v>51</v>
      </c>
      <c r="AG62" s="72" t="s">
        <v>1787</v>
      </c>
      <c r="AH62" s="72" t="s">
        <v>1625</v>
      </c>
      <c r="AI62" s="71"/>
      <c r="AJ62" s="71"/>
      <c r="AK62" s="71"/>
      <c r="AL62" s="71"/>
      <c r="AM62" s="72" t="s">
        <v>1781</v>
      </c>
      <c r="AN62" s="171"/>
    </row>
    <row r="63" spans="1:40" ht="24" customHeight="1">
      <c r="A63" s="65" t="s">
        <v>1791</v>
      </c>
      <c r="B63" s="65" t="s">
        <v>1648</v>
      </c>
      <c r="C63" s="65" t="s">
        <v>1783</v>
      </c>
      <c r="D63" s="65" t="s">
        <v>51</v>
      </c>
      <c r="E63" s="65" t="s">
        <v>1774</v>
      </c>
      <c r="F63" s="65" t="s">
        <v>1784</v>
      </c>
      <c r="G63" s="65">
        <v>3.2</v>
      </c>
      <c r="H63" s="65"/>
      <c r="I63" s="66" t="s">
        <v>1792</v>
      </c>
      <c r="J63" s="66">
        <f>763-536</f>
        <v>227</v>
      </c>
      <c r="K63" s="65" t="s">
        <v>1785</v>
      </c>
      <c r="L63" s="65" t="s">
        <v>728</v>
      </c>
      <c r="M63" s="65" t="s">
        <v>44</v>
      </c>
      <c r="N63" s="65" t="s">
        <v>1611</v>
      </c>
      <c r="O63" s="65"/>
      <c r="P63" s="65" t="s">
        <v>49</v>
      </c>
      <c r="Q63" s="166">
        <v>0</v>
      </c>
      <c r="R63" s="166">
        <v>0</v>
      </c>
      <c r="S63" s="166">
        <v>0</v>
      </c>
      <c r="T63" s="166">
        <v>0</v>
      </c>
      <c r="U63" s="166">
        <v>0</v>
      </c>
      <c r="V63" s="65">
        <v>0</v>
      </c>
      <c r="W63" s="65">
        <v>0</v>
      </c>
      <c r="X63" s="65">
        <v>0</v>
      </c>
      <c r="Y63" s="65">
        <v>3</v>
      </c>
      <c r="Z63" s="65" t="s">
        <v>51</v>
      </c>
      <c r="AA63" s="65" t="s">
        <v>1786</v>
      </c>
      <c r="AB63" s="65" t="s">
        <v>51</v>
      </c>
      <c r="AC63" s="65" t="s">
        <v>51</v>
      </c>
      <c r="AD63" s="65" t="s">
        <v>49</v>
      </c>
      <c r="AE63" s="65" t="s">
        <v>1778</v>
      </c>
      <c r="AF63" s="65" t="s">
        <v>51</v>
      </c>
      <c r="AG63" s="72" t="s">
        <v>1787</v>
      </c>
      <c r="AH63" s="72" t="s">
        <v>1572</v>
      </c>
      <c r="AI63" s="71"/>
      <c r="AJ63" s="71"/>
      <c r="AK63" s="71"/>
      <c r="AL63" s="71"/>
      <c r="AM63" s="72" t="s">
        <v>1781</v>
      </c>
      <c r="AN63" s="171"/>
    </row>
    <row r="64" spans="1:40" ht="24" customHeight="1">
      <c r="A64" s="65" t="s">
        <v>1793</v>
      </c>
      <c r="B64" s="65" t="s">
        <v>1648</v>
      </c>
      <c r="C64" s="65"/>
      <c r="D64" s="65" t="s">
        <v>51</v>
      </c>
      <c r="E64" s="65" t="s">
        <v>1794</v>
      </c>
      <c r="F64" s="65" t="s">
        <v>1784</v>
      </c>
      <c r="G64" s="65">
        <v>3.2</v>
      </c>
      <c r="H64" s="65"/>
      <c r="I64" s="66">
        <v>696</v>
      </c>
      <c r="J64" s="66"/>
      <c r="K64" s="65" t="s">
        <v>1785</v>
      </c>
      <c r="L64" s="65" t="s">
        <v>728</v>
      </c>
      <c r="M64" s="65" t="s">
        <v>1603</v>
      </c>
      <c r="N64" s="65" t="s">
        <v>1611</v>
      </c>
      <c r="O64" s="65"/>
      <c r="P64" s="65" t="s">
        <v>49</v>
      </c>
      <c r="Q64" s="166">
        <v>0</v>
      </c>
      <c r="R64" s="166">
        <v>0</v>
      </c>
      <c r="S64" s="166">
        <v>0</v>
      </c>
      <c r="T64" s="166">
        <v>0</v>
      </c>
      <c r="U64" s="166">
        <v>0</v>
      </c>
      <c r="V64" s="65">
        <v>0</v>
      </c>
      <c r="W64" s="65">
        <v>0</v>
      </c>
      <c r="X64" s="65">
        <v>0</v>
      </c>
      <c r="Y64" s="65">
        <v>3</v>
      </c>
      <c r="Z64" s="65" t="s">
        <v>51</v>
      </c>
      <c r="AA64" s="65" t="s">
        <v>1786</v>
      </c>
      <c r="AB64" s="65" t="s">
        <v>51</v>
      </c>
      <c r="AC64" s="65" t="s">
        <v>51</v>
      </c>
      <c r="AD64" s="65" t="s">
        <v>49</v>
      </c>
      <c r="AE64" s="65" t="s">
        <v>1778</v>
      </c>
      <c r="AF64" s="65" t="s">
        <v>51</v>
      </c>
      <c r="AG64" s="72" t="s">
        <v>1787</v>
      </c>
      <c r="AH64" s="72" t="s">
        <v>643</v>
      </c>
      <c r="AI64" s="71"/>
      <c r="AJ64" s="71"/>
      <c r="AK64" s="71"/>
      <c r="AL64" s="71"/>
      <c r="AM64" s="72" t="s">
        <v>1795</v>
      </c>
      <c r="AN64" s="171"/>
    </row>
    <row r="65" spans="1:40" ht="24" customHeight="1">
      <c r="A65" s="65" t="s">
        <v>1796</v>
      </c>
      <c r="B65" s="65" t="s">
        <v>1648</v>
      </c>
      <c r="C65" s="65" t="s">
        <v>1797</v>
      </c>
      <c r="D65" s="65" t="s">
        <v>51</v>
      </c>
      <c r="E65" s="65" t="s">
        <v>1774</v>
      </c>
      <c r="F65" s="65" t="s">
        <v>1798</v>
      </c>
      <c r="G65" s="65">
        <v>4</v>
      </c>
      <c r="H65" s="65"/>
      <c r="I65" s="66" t="s">
        <v>1799</v>
      </c>
      <c r="J65" s="66">
        <f>723-697</f>
        <v>26</v>
      </c>
      <c r="K65" s="65" t="s">
        <v>1800</v>
      </c>
      <c r="L65" s="65" t="s">
        <v>728</v>
      </c>
      <c r="M65" s="65" t="s">
        <v>728</v>
      </c>
      <c r="N65" s="65" t="s">
        <v>575</v>
      </c>
      <c r="O65" s="65" t="s">
        <v>1756</v>
      </c>
      <c r="P65" s="65" t="s">
        <v>49</v>
      </c>
      <c r="Q65" s="166">
        <v>0</v>
      </c>
      <c r="R65" s="166">
        <v>1</v>
      </c>
      <c r="S65" s="166">
        <v>0</v>
      </c>
      <c r="T65" s="166">
        <v>0</v>
      </c>
      <c r="U65" s="166">
        <v>0</v>
      </c>
      <c r="V65" s="65">
        <v>0</v>
      </c>
      <c r="W65" s="65">
        <v>0</v>
      </c>
      <c r="X65" s="65">
        <v>0</v>
      </c>
      <c r="Y65" s="65">
        <v>3</v>
      </c>
      <c r="Z65" s="65" t="s">
        <v>51</v>
      </c>
      <c r="AA65" s="65" t="s">
        <v>51</v>
      </c>
      <c r="AB65" s="65" t="s">
        <v>51</v>
      </c>
      <c r="AC65" s="65" t="s">
        <v>51</v>
      </c>
      <c r="AD65" s="65" t="s">
        <v>49</v>
      </c>
      <c r="AE65" s="65" t="s">
        <v>1778</v>
      </c>
      <c r="AF65" s="65" t="s">
        <v>51</v>
      </c>
      <c r="AG65" s="72" t="s">
        <v>1801</v>
      </c>
      <c r="AH65" s="72" t="s">
        <v>1625</v>
      </c>
      <c r="AI65" s="71"/>
      <c r="AJ65" s="71"/>
      <c r="AK65" s="71"/>
      <c r="AL65" s="71"/>
      <c r="AM65" s="72"/>
      <c r="AN65" s="171"/>
    </row>
    <row r="66" spans="1:40" ht="24" customHeight="1">
      <c r="A66" s="65" t="s">
        <v>1802</v>
      </c>
      <c r="B66" s="65" t="s">
        <v>1648</v>
      </c>
      <c r="C66" s="65" t="s">
        <v>1797</v>
      </c>
      <c r="D66" s="65" t="s">
        <v>51</v>
      </c>
      <c r="E66" s="65" t="s">
        <v>1774</v>
      </c>
      <c r="F66" s="65" t="s">
        <v>1798</v>
      </c>
      <c r="G66" s="65">
        <v>4</v>
      </c>
      <c r="H66" s="65"/>
      <c r="I66" s="66" t="s">
        <v>1803</v>
      </c>
      <c r="J66" s="66">
        <f>789-697</f>
        <v>92</v>
      </c>
      <c r="K66" s="65" t="s">
        <v>1800</v>
      </c>
      <c r="L66" s="65" t="s">
        <v>728</v>
      </c>
      <c r="M66" s="65" t="s">
        <v>44</v>
      </c>
      <c r="N66" s="65" t="s">
        <v>575</v>
      </c>
      <c r="O66" s="65" t="s">
        <v>1756</v>
      </c>
      <c r="P66" s="65" t="s">
        <v>49</v>
      </c>
      <c r="Q66" s="166">
        <v>0</v>
      </c>
      <c r="R66" s="166">
        <v>1</v>
      </c>
      <c r="S66" s="166">
        <v>0</v>
      </c>
      <c r="T66" s="166">
        <v>0</v>
      </c>
      <c r="U66" s="166">
        <v>0</v>
      </c>
      <c r="V66" s="65">
        <v>0</v>
      </c>
      <c r="W66" s="65">
        <v>0</v>
      </c>
      <c r="X66" s="65">
        <v>0</v>
      </c>
      <c r="Y66" s="65">
        <v>3</v>
      </c>
      <c r="Z66" s="65" t="s">
        <v>51</v>
      </c>
      <c r="AA66" s="65" t="s">
        <v>51</v>
      </c>
      <c r="AB66" s="65" t="s">
        <v>51</v>
      </c>
      <c r="AC66" s="65" t="s">
        <v>51</v>
      </c>
      <c r="AD66" s="65" t="s">
        <v>49</v>
      </c>
      <c r="AE66" s="65" t="s">
        <v>1778</v>
      </c>
      <c r="AF66" s="65" t="s">
        <v>51</v>
      </c>
      <c r="AG66" s="72" t="s">
        <v>1801</v>
      </c>
      <c r="AH66" s="72" t="s">
        <v>1572</v>
      </c>
      <c r="AI66" s="71"/>
      <c r="AJ66" s="71"/>
      <c r="AK66" s="71"/>
      <c r="AL66" s="71"/>
      <c r="AM66" s="72"/>
      <c r="AN66" s="171"/>
    </row>
    <row r="67" spans="1:40" ht="24" customHeight="1">
      <c r="A67" s="65" t="s">
        <v>1783</v>
      </c>
      <c r="B67" s="65" t="s">
        <v>0</v>
      </c>
      <c r="C67" s="65" t="s">
        <v>643</v>
      </c>
      <c r="D67" s="65"/>
      <c r="E67" s="65" t="s">
        <v>1774</v>
      </c>
      <c r="F67" s="65" t="s">
        <v>1804</v>
      </c>
      <c r="G67" s="65"/>
      <c r="H67" s="65"/>
      <c r="I67" s="66" t="s">
        <v>1805</v>
      </c>
      <c r="J67" s="66"/>
      <c r="K67" s="65" t="s">
        <v>1806</v>
      </c>
      <c r="L67" s="65" t="s">
        <v>1249</v>
      </c>
      <c r="M67" s="65" t="s">
        <v>1249</v>
      </c>
      <c r="N67" s="65" t="s">
        <v>575</v>
      </c>
      <c r="O67" s="65"/>
      <c r="P67" s="65" t="s">
        <v>49</v>
      </c>
      <c r="Q67" s="166">
        <v>0</v>
      </c>
      <c r="R67" s="166">
        <v>0</v>
      </c>
      <c r="S67" s="166">
        <v>0</v>
      </c>
      <c r="T67" s="166">
        <v>0</v>
      </c>
      <c r="U67" s="166">
        <v>0</v>
      </c>
      <c r="V67" s="65">
        <v>0</v>
      </c>
      <c r="W67" s="65">
        <v>0</v>
      </c>
      <c r="X67" s="65">
        <v>0</v>
      </c>
      <c r="Y67" s="65">
        <v>3</v>
      </c>
      <c r="Z67" s="65" t="s">
        <v>51</v>
      </c>
      <c r="AA67" s="65" t="s">
        <v>51</v>
      </c>
      <c r="AB67" s="65" t="s">
        <v>51</v>
      </c>
      <c r="AC67" s="65" t="s">
        <v>51</v>
      </c>
      <c r="AD67" s="65" t="s">
        <v>49</v>
      </c>
      <c r="AE67" s="65" t="s">
        <v>1778</v>
      </c>
      <c r="AF67" s="65" t="s">
        <v>51</v>
      </c>
      <c r="AG67" s="72" t="s">
        <v>1787</v>
      </c>
      <c r="AH67" s="72" t="s">
        <v>1807</v>
      </c>
      <c r="AI67" s="71"/>
      <c r="AJ67" s="71"/>
      <c r="AK67" s="71"/>
      <c r="AL67" s="71"/>
      <c r="AM67" s="72" t="s">
        <v>1808</v>
      </c>
      <c r="AN67" s="171"/>
    </row>
    <row r="68" spans="1:40" ht="24" customHeight="1">
      <c r="A68" s="65" t="s">
        <v>1797</v>
      </c>
      <c r="B68" s="65" t="s">
        <v>0</v>
      </c>
      <c r="C68" s="65" t="s">
        <v>643</v>
      </c>
      <c r="D68" s="65"/>
      <c r="E68" s="65" t="s">
        <v>1774</v>
      </c>
      <c r="F68" s="65"/>
      <c r="G68" s="65"/>
      <c r="H68" s="65"/>
      <c r="I68" s="66" t="s">
        <v>1809</v>
      </c>
      <c r="J68" s="66"/>
      <c r="K68" s="169" t="s">
        <v>1810</v>
      </c>
      <c r="L68" s="65" t="s">
        <v>728</v>
      </c>
      <c r="M68" s="65" t="s">
        <v>728</v>
      </c>
      <c r="N68" s="65" t="s">
        <v>575</v>
      </c>
      <c r="O68" s="65"/>
      <c r="P68" s="65" t="s">
        <v>49</v>
      </c>
      <c r="Q68" s="166">
        <v>0</v>
      </c>
      <c r="R68" s="166">
        <v>1</v>
      </c>
      <c r="S68" s="166">
        <v>0</v>
      </c>
      <c r="T68" s="166">
        <v>0</v>
      </c>
      <c r="U68" s="166">
        <v>0</v>
      </c>
      <c r="V68" s="65">
        <v>0</v>
      </c>
      <c r="W68" s="65">
        <v>0</v>
      </c>
      <c r="X68" s="65">
        <v>0</v>
      </c>
      <c r="Y68" s="65">
        <v>3</v>
      </c>
      <c r="Z68" s="65" t="s">
        <v>51</v>
      </c>
      <c r="AA68" s="65" t="s">
        <v>51</v>
      </c>
      <c r="AB68" s="65" t="s">
        <v>51</v>
      </c>
      <c r="AC68" s="65" t="s">
        <v>51</v>
      </c>
      <c r="AD68" s="65" t="s">
        <v>49</v>
      </c>
      <c r="AE68" s="65" t="s">
        <v>1778</v>
      </c>
      <c r="AF68" s="65" t="s">
        <v>51</v>
      </c>
      <c r="AG68" s="72" t="s">
        <v>1801</v>
      </c>
      <c r="AH68" s="72" t="s">
        <v>1807</v>
      </c>
      <c r="AI68" s="71"/>
      <c r="AJ68" s="71"/>
      <c r="AK68" s="71"/>
      <c r="AL68" s="71"/>
      <c r="AM68" s="72" t="s">
        <v>1808</v>
      </c>
      <c r="AN68" s="171"/>
    </row>
    <row r="69" spans="1:40">
      <c r="A69" s="65"/>
      <c r="B69" s="65"/>
      <c r="C69" s="65"/>
      <c r="D69" s="65"/>
      <c r="E69" s="65"/>
      <c r="F69" s="65"/>
      <c r="G69" s="65"/>
      <c r="H69" s="65"/>
      <c r="I69" s="66"/>
      <c r="J69" s="66"/>
      <c r="K69" s="169"/>
      <c r="L69" s="66"/>
      <c r="M69" s="66"/>
      <c r="N69" s="65"/>
      <c r="O69" s="66"/>
      <c r="P69" s="66"/>
      <c r="Q69" s="66"/>
      <c r="R69" s="66"/>
      <c r="S69" s="66"/>
      <c r="T69" s="66"/>
      <c r="U69" s="66"/>
      <c r="V69" s="66"/>
      <c r="W69" s="66"/>
      <c r="X69" s="66"/>
      <c r="Y69" s="66"/>
      <c r="Z69" s="66"/>
      <c r="AA69" s="66"/>
      <c r="AB69" s="66"/>
      <c r="AC69" s="65"/>
      <c r="AD69" s="65"/>
      <c r="AE69" s="66"/>
      <c r="AF69" s="65"/>
      <c r="AG69" s="65"/>
      <c r="AH69" s="65"/>
      <c r="AI69" s="65"/>
      <c r="AJ69" s="65"/>
      <c r="AK69" s="65"/>
      <c r="AL69" s="65"/>
      <c r="AM69" s="65"/>
      <c r="AN69" s="65"/>
    </row>
    <row r="70" spans="1:40">
      <c r="A70" s="65"/>
      <c r="B70" s="65"/>
      <c r="C70" s="65"/>
      <c r="D70" s="65"/>
      <c r="E70" s="65"/>
      <c r="F70" s="65"/>
      <c r="G70" s="65"/>
      <c r="H70" s="66"/>
      <c r="I70" s="66"/>
      <c r="J70" s="66"/>
      <c r="K70" s="65"/>
      <c r="L70" s="66"/>
      <c r="M70" s="66"/>
      <c r="N70" s="65"/>
      <c r="O70" s="66"/>
      <c r="P70" s="66"/>
      <c r="Q70" s="66"/>
      <c r="R70" s="66"/>
      <c r="S70" s="66"/>
      <c r="T70" s="66"/>
      <c r="U70" s="66"/>
      <c r="V70" s="66"/>
      <c r="W70" s="66"/>
      <c r="X70" s="66"/>
      <c r="Y70" s="66"/>
      <c r="Z70" s="66"/>
      <c r="AA70" s="66"/>
      <c r="AB70" s="66"/>
      <c r="AC70" s="65"/>
      <c r="AD70" s="65"/>
      <c r="AE70" s="66"/>
      <c r="AF70" s="65"/>
      <c r="AG70" s="65"/>
      <c r="AH70" s="65"/>
      <c r="AI70" s="65"/>
      <c r="AJ70" s="65"/>
      <c r="AK70" s="65"/>
      <c r="AL70" s="65"/>
      <c r="AM70" s="65"/>
      <c r="AN70" s="65"/>
    </row>
    <row r="71" spans="1:40">
      <c r="A71" s="65"/>
      <c r="B71" s="65"/>
      <c r="C71" s="65"/>
      <c r="D71" s="65"/>
      <c r="E71" s="65"/>
      <c r="F71" s="65"/>
      <c r="G71" s="65"/>
      <c r="H71" s="65"/>
      <c r="I71" s="66"/>
      <c r="J71" s="66"/>
      <c r="K71" s="65"/>
      <c r="L71" s="66"/>
      <c r="M71" s="66"/>
      <c r="N71" s="65"/>
      <c r="O71" s="66"/>
      <c r="P71" s="66"/>
      <c r="Q71" s="66"/>
      <c r="R71" s="66"/>
      <c r="S71" s="66"/>
      <c r="T71" s="66"/>
      <c r="U71" s="66"/>
      <c r="V71" s="66"/>
      <c r="W71" s="66"/>
      <c r="X71" s="66"/>
      <c r="Y71" s="66"/>
      <c r="Z71" s="66"/>
      <c r="AA71" s="66"/>
      <c r="AB71" s="66"/>
      <c r="AC71" s="65"/>
      <c r="AD71" s="65"/>
      <c r="AE71" s="66"/>
      <c r="AF71" s="65"/>
      <c r="AG71" s="65"/>
      <c r="AH71" s="65"/>
      <c r="AI71" s="65"/>
      <c r="AJ71" s="65"/>
      <c r="AK71" s="65"/>
      <c r="AL71" s="65"/>
      <c r="AM71" s="65"/>
      <c r="AN71" s="65"/>
    </row>
    <row r="72" spans="1:40">
      <c r="A72" s="65"/>
      <c r="B72" s="65"/>
      <c r="C72" s="65"/>
      <c r="D72" s="65"/>
      <c r="E72" s="65"/>
      <c r="F72" s="65"/>
      <c r="G72" s="65"/>
      <c r="H72" s="66"/>
      <c r="I72" s="66"/>
      <c r="J72" s="66"/>
      <c r="K72" s="65"/>
      <c r="L72" s="66"/>
      <c r="M72" s="66"/>
      <c r="N72" s="65"/>
      <c r="O72" s="66"/>
      <c r="P72" s="66"/>
      <c r="Q72" s="66"/>
      <c r="R72" s="66"/>
      <c r="S72" s="66"/>
      <c r="T72" s="66"/>
      <c r="U72" s="66"/>
      <c r="V72" s="66"/>
      <c r="W72" s="66"/>
      <c r="X72" s="66"/>
      <c r="Y72" s="66"/>
      <c r="Z72" s="66"/>
      <c r="AA72" s="66"/>
      <c r="AB72" s="66"/>
      <c r="AC72" s="65"/>
      <c r="AD72" s="65"/>
      <c r="AE72" s="66"/>
      <c r="AF72" s="65"/>
      <c r="AG72" s="65"/>
      <c r="AH72" s="65"/>
      <c r="AI72" s="65"/>
      <c r="AJ72" s="65"/>
      <c r="AK72" s="65"/>
      <c r="AL72" s="65"/>
      <c r="AM72" s="65"/>
      <c r="AN72" s="65"/>
    </row>
    <row r="73" spans="1:40">
      <c r="A73" s="63" t="s">
        <v>501</v>
      </c>
      <c r="B73" s="63" t="s">
        <v>500</v>
      </c>
      <c r="C73" s="63" t="s">
        <v>499</v>
      </c>
      <c r="D73" s="63" t="s">
        <v>498</v>
      </c>
      <c r="E73" s="63" t="s">
        <v>497</v>
      </c>
      <c r="F73" s="63" t="s">
        <v>496</v>
      </c>
      <c r="G73" s="63" t="s">
        <v>495</v>
      </c>
      <c r="H73" s="63" t="s">
        <v>494</v>
      </c>
      <c r="I73" s="63" t="s">
        <v>493</v>
      </c>
      <c r="J73" s="63" t="s">
        <v>492</v>
      </c>
      <c r="K73" s="63" t="s">
        <v>491</v>
      </c>
      <c r="L73" s="63" t="s">
        <v>490</v>
      </c>
      <c r="M73" s="63" t="s">
        <v>489</v>
      </c>
      <c r="N73" s="63" t="s">
        <v>488</v>
      </c>
      <c r="O73" s="63" t="s">
        <v>487</v>
      </c>
      <c r="P73" s="63" t="s">
        <v>486</v>
      </c>
      <c r="Q73" s="63" t="s">
        <v>485</v>
      </c>
      <c r="R73" s="63" t="s">
        <v>484</v>
      </c>
      <c r="S73" s="63" t="s">
        <v>483</v>
      </c>
      <c r="T73" s="63" t="s">
        <v>482</v>
      </c>
      <c r="U73" s="63" t="s">
        <v>481</v>
      </c>
      <c r="V73" s="63" t="s">
        <v>480</v>
      </c>
      <c r="W73" s="63" t="s">
        <v>479</v>
      </c>
      <c r="X73" s="63" t="s">
        <v>478</v>
      </c>
      <c r="Y73" s="63" t="s">
        <v>477</v>
      </c>
      <c r="Z73" s="63" t="s">
        <v>476</v>
      </c>
      <c r="AA73" s="63" t="s">
        <v>475</v>
      </c>
      <c r="AB73" s="63" t="s">
        <v>474</v>
      </c>
      <c r="AC73" s="63" t="s">
        <v>473</v>
      </c>
      <c r="AD73" s="63" t="s">
        <v>472</v>
      </c>
      <c r="AE73" s="63" t="s">
        <v>471</v>
      </c>
      <c r="AF73" s="63" t="s">
        <v>470</v>
      </c>
      <c r="AG73" s="63" t="s">
        <v>469</v>
      </c>
      <c r="AH73" s="63" t="s">
        <v>468</v>
      </c>
      <c r="AI73" s="63" t="s">
        <v>467</v>
      </c>
      <c r="AJ73" s="63" t="s">
        <v>466</v>
      </c>
      <c r="AK73" s="63" t="s">
        <v>465</v>
      </c>
      <c r="AL73" s="63" t="s">
        <v>464</v>
      </c>
      <c r="AM73" s="63" t="s">
        <v>463</v>
      </c>
      <c r="AN73" s="63" t="s">
        <v>462</v>
      </c>
    </row>
  </sheetData>
  <sheetProtection password="B48E" sheet="1" objects="1" scenarios="1" selectLockedCells="1" selectUnlockedCells="1"/>
  <conditionalFormatting sqref="A68:J68 L68:AN68 A2:AN67">
    <cfRule type="containsBlanks" dxfId="0" priority="536">
      <formula>LEN(TRIM(A2))=0</formula>
    </cfRule>
  </conditionalFormatting>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theme="9" tint="0.39997558519241921"/>
  </sheetPr>
  <dimension ref="A1"/>
  <sheetViews>
    <sheetView showGridLines="0" zoomScale="90" zoomScaleNormal="90" workbookViewId="0">
      <selection activeCell="R44" sqref="R44"/>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theme="7"/>
    <pageSetUpPr fitToPage="1"/>
  </sheetPr>
  <dimension ref="A1:I439"/>
  <sheetViews>
    <sheetView zoomScale="90" zoomScaleNormal="90" workbookViewId="0">
      <selection activeCell="D11" sqref="D11"/>
    </sheetView>
  </sheetViews>
  <sheetFormatPr defaultColWidth="9.28515625" defaultRowHeight="12.75"/>
  <cols>
    <col min="1" max="1" width="1.7109375" style="93" customWidth="1"/>
    <col min="2" max="2" width="8.28515625" style="94" customWidth="1"/>
    <col min="3" max="3" width="36.28515625" style="123" bestFit="1" customWidth="1"/>
    <col min="4" max="7" width="36.7109375" style="93" customWidth="1"/>
    <col min="8" max="8" width="13.5703125" style="93" customWidth="1"/>
    <col min="9" max="16384" width="9.28515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B6" s="101"/>
      <c r="C6" s="98"/>
      <c r="D6" s="99"/>
      <c r="E6" s="102"/>
      <c r="F6" s="102"/>
      <c r="G6" s="103"/>
    </row>
    <row r="7" spans="1:9" ht="23.25">
      <c r="B7" s="101"/>
      <c r="C7" s="104"/>
      <c r="D7" s="105"/>
      <c r="E7" s="105"/>
      <c r="F7" s="106"/>
      <c r="G7" s="107"/>
    </row>
    <row r="8" spans="1:9" ht="23.25">
      <c r="B8" s="101"/>
      <c r="C8" s="322"/>
      <c r="D8" s="323"/>
      <c r="E8" s="323"/>
      <c r="F8" s="324"/>
      <c r="G8" s="325"/>
    </row>
    <row r="9" spans="1:9" ht="23.25">
      <c r="B9" s="101"/>
      <c r="C9" s="326"/>
      <c r="D9" s="327"/>
      <c r="E9" s="324" t="s">
        <v>161</v>
      </c>
      <c r="F9" s="328"/>
      <c r="G9" s="329" t="s">
        <v>6676</v>
      </c>
    </row>
    <row r="10" spans="1:9" ht="18.75">
      <c r="A10" s="113">
        <v>1</v>
      </c>
      <c r="B10" s="114"/>
      <c r="C10" s="330" t="s">
        <v>124</v>
      </c>
      <c r="D10" s="331" t="str">
        <f>VLOOKUP(D11,'Notebook Database'!$A:$B,2,0)</f>
        <v>Lenovo</v>
      </c>
      <c r="E10" s="331" t="str">
        <f>VLOOKUP(E11,'Notebook Database'!$A:$B,2,0)</f>
        <v>Lenovo</v>
      </c>
      <c r="F10" s="331" t="str">
        <f>VLOOKUP(F11,'Notebook Database'!$A:$B,2,0)</f>
        <v>Dell</v>
      </c>
      <c r="G10" s="331" t="str">
        <f>VLOOKUP(G11,'Notebook Database'!$A:$B,2,0)</f>
        <v>HP</v>
      </c>
      <c r="H10" s="115"/>
    </row>
    <row r="11" spans="1:9" s="117" customFormat="1" ht="19.5" customHeight="1">
      <c r="A11" s="113">
        <v>2</v>
      </c>
      <c r="B11" s="114"/>
      <c r="C11" s="330" t="s">
        <v>424</v>
      </c>
      <c r="D11" s="116" t="s">
        <v>6006</v>
      </c>
      <c r="E11" s="116" t="s">
        <v>6023</v>
      </c>
      <c r="F11" s="116" t="s">
        <v>6192</v>
      </c>
      <c r="G11" s="116" t="s">
        <v>6286</v>
      </c>
      <c r="I11" s="117" t="s">
        <v>82</v>
      </c>
    </row>
    <row r="12" spans="1:9" ht="50.25" customHeight="1">
      <c r="A12" s="132">
        <v>3</v>
      </c>
      <c r="B12" s="133"/>
      <c r="C12" s="332" t="s">
        <v>150</v>
      </c>
      <c r="D12" s="129" t="str">
        <f>VLOOKUP($D$11,'Notebook Database'!$A:$FM,$A12,0)</f>
        <v>n/a</v>
      </c>
      <c r="E12" s="129" t="str">
        <f>VLOOKUP($E$11,'Notebook Database'!$A:$FM,$A12,0)</f>
        <v>n/a</v>
      </c>
      <c r="F12" s="129" t="str">
        <f>VLOOKUP($F$11,'Notebook Database'!$A:$FM,$A12,0)</f>
        <v>ThinkPad X1 Carbon (2016)
ThinkPad X1 Yoga (2016)</v>
      </c>
      <c r="G12" s="129" t="str">
        <f>VLOOKUP($G$11,'Notebook Database'!$A:$FM,$A12,0)</f>
        <v>ThinkPad X1 Carbon (2016)
ThinkPad X1 Yoga (2016)
ThinkPad T460s</v>
      </c>
    </row>
    <row r="13" spans="1:9">
      <c r="A13" s="132">
        <v>4</v>
      </c>
      <c r="B13" s="669" t="s">
        <v>154</v>
      </c>
      <c r="C13" s="330" t="s">
        <v>4475</v>
      </c>
      <c r="D13" s="128" t="str">
        <f>VLOOKUP($D$11,'Notebook Database'!$A:$FM,$A13,0)</f>
        <v>14"</v>
      </c>
      <c r="E13" s="128" t="str">
        <f>VLOOKUP($E$11,'Notebook Database'!$A:$FM,$A13,0)</f>
        <v>14"</v>
      </c>
      <c r="F13" s="128" t="str">
        <f>VLOOKUP($F$11,'Notebook Database'!$A:$FM,$A13,0)</f>
        <v>13.3"</v>
      </c>
      <c r="G13" s="128" t="str">
        <f>VLOOKUP($G$11,'Notebook Database'!$A:$FM,$A13,0)</f>
        <v>14.0"</v>
      </c>
    </row>
    <row r="14" spans="1:9" ht="93" customHeight="1">
      <c r="A14" s="132">
        <v>5</v>
      </c>
      <c r="B14" s="670"/>
      <c r="C14" s="330" t="s">
        <v>156</v>
      </c>
      <c r="D14" s="128" t="str">
        <f>VLOOKUP($D$11,'Notebook Database'!$A:$FM,$A14,0)</f>
        <v>FHD IPS (1920 X 1080) (300 nits)
WQHD IPS (2560 x 1440) (300 nits)</v>
      </c>
      <c r="E14" s="128" t="str">
        <f>VLOOKUP($E$11,'Notebook Database'!$A:$FM,$A14,0)</f>
        <v>FHD IPS (1920 X 1080) (300 nits) Touch
WQHD IPS (2560 x 1440) (300 nits) Touch
WQHD OLED (2560x1440) (300 nits) Touch</v>
      </c>
      <c r="F14" s="128" t="str">
        <f>VLOOKUP($F$11,'Notebook Database'!$A:$FM,$A14,0)</f>
        <v>FHD 1920x1080 Anti-glare
QHD+ 3200x1800</v>
      </c>
      <c r="G14" s="128" t="str">
        <f>VLOOKUP($G$11,'Notebook Database'!$A:$FM,$A14,0)</f>
        <v>FHD 1920x1080 Anti-Glare (300 nits)
QHD 2560x1440 (340 nits)
QHD 2560x1440 (340 nits) Touch Gorilla Glass</v>
      </c>
    </row>
    <row r="15" spans="1:9">
      <c r="A15" s="132">
        <v>6</v>
      </c>
      <c r="B15" s="670"/>
      <c r="C15" s="330" t="s">
        <v>2401</v>
      </c>
      <c r="D15" s="128" t="str">
        <f>VLOOKUP($D$11,'Notebook Database'!$A:$FM,$A15,0)</f>
        <v>No</v>
      </c>
      <c r="E15" s="128" t="str">
        <f>VLOOKUP($E$11,'Notebook Database'!$A:$FM,$A15,0)</f>
        <v>Yes</v>
      </c>
      <c r="F15" s="128" t="str">
        <f>VLOOKUP($F$11,'Notebook Database'!$A:$FM,$A15,0)</f>
        <v>Yes</v>
      </c>
      <c r="G15" s="128" t="str">
        <f>VLOOKUP($G$11,'Notebook Database'!$A:$FM,$A15,0)</f>
        <v>Yes</v>
      </c>
    </row>
    <row r="16" spans="1:9" ht="73.5" customHeight="1">
      <c r="A16" s="132">
        <v>7</v>
      </c>
      <c r="B16" s="670"/>
      <c r="C16" s="330" t="s">
        <v>126</v>
      </c>
      <c r="D16" s="128" t="str">
        <f>VLOOKUP($D$11,'Notebook Database'!$A:$FM,$A16,0)</f>
        <v>2.6lbs / 1.17kg</v>
      </c>
      <c r="E16" s="128" t="str">
        <f>VLOOKUP($E$11,'Notebook Database'!$A:$FM,$A16,0)</f>
        <v>2.8lbs / 1.27kg (OLED)
3.0lbs / 1.36kg (non-OLED)</v>
      </c>
      <c r="F16" s="128" t="str">
        <f>VLOOKUP($F$11,'Notebook Database'!$A:$FM,$A16,0)</f>
        <v>2.48lbs / 1.13kg</v>
      </c>
      <c r="G16" s="130" t="str">
        <f>VLOOKUP($G$11,'Notebook Database'!$A:$FM,$A16,0)</f>
        <v>3.15lbs / 1.43kg (non-touch)
3.40lbs / 1.54kg (touch)</v>
      </c>
    </row>
    <row r="17" spans="1:7" ht="50.1" customHeight="1">
      <c r="A17" s="132">
        <v>8</v>
      </c>
      <c r="B17" s="670"/>
      <c r="C17" s="330" t="s">
        <v>286</v>
      </c>
      <c r="D17" s="128" t="str">
        <f>VLOOKUP($D$11,'Notebook Database'!$A:$FM,$A17,0)</f>
        <v>13.11" x 9.02" x 0.59"-0.65"
333mm x 229mm x 14.95-16.45mm</v>
      </c>
      <c r="E17" s="128" t="str">
        <f>VLOOKUP($E$11,'Notebook Database'!$A:$FM,$A17,0)</f>
        <v>13.11" x 9.02" x 0.66"
333mm x 229mm x 16.8mm
0.67" / 16.9 mm (OLED)</v>
      </c>
      <c r="F17" s="128" t="str">
        <f>VLOOKUP($F$11,'Notebook Database'!$A:$FM,$A17,0)</f>
        <v>304.8mm x 210.5mm x 14.32mm</v>
      </c>
      <c r="G17" s="130" t="str">
        <f>VLOOKUP($G$11,'Notebook Database'!$A:$FM,$A17,0)</f>
        <v>13.27" x 9.23" x 0.62" (non-touch)
337mm x 234.5mm x 15.8mm
0.65" x 16.5mm (touch)</v>
      </c>
    </row>
    <row r="18" spans="1:7" ht="111.75" customHeight="1">
      <c r="A18" s="132">
        <v>9</v>
      </c>
      <c r="B18" s="670"/>
      <c r="C18" s="330" t="s">
        <v>261</v>
      </c>
      <c r="D18" s="128" t="str">
        <f>VLOOKUP($D$11,'Notebook Database'!$A:$FM,$A18,0)</f>
        <v>4 cell 52Wh Rapid Charge (11:00)</v>
      </c>
      <c r="E18" s="128" t="str">
        <f>VLOOKUP($E$11,'Notebook Database'!$A:$FM,$A18,0)</f>
        <v>4 cell 52Wh Rapid Charge (11:00)
4 cell 56Wh Rapid Charge (8:00) (OLED)</v>
      </c>
      <c r="F18" s="128" t="str">
        <f>VLOOKUP($F$11,'Notebook Database'!$A:$FM,$A18,0)</f>
        <v>4 cell 34Wh
4 cell 43Wh</v>
      </c>
      <c r="G18" s="130" t="str">
        <f>VLOOKUP($G$11,'Notebook Database'!$A:$FM,$A18,0)</f>
        <v>6 cell 45.6Wh (9:45)</v>
      </c>
    </row>
    <row r="19" spans="1:7" ht="33.75" customHeight="1">
      <c r="A19" s="132">
        <v>10</v>
      </c>
      <c r="B19" s="670"/>
      <c r="C19" s="330" t="s">
        <v>429</v>
      </c>
      <c r="D19" s="128" t="str">
        <f>VLOOKUP($D$11,'Notebook Database'!$A:$FM,$A19,0)</f>
        <v>6th generation i5, i7</v>
      </c>
      <c r="E19" s="128" t="str">
        <f>VLOOKUP($E$11,'Notebook Database'!$A:$FM,$A19,0)</f>
        <v>6th generation i5, i7</v>
      </c>
      <c r="F19" s="128" t="str">
        <f>VLOOKUP($F$11,'Notebook Database'!$A:$FM,$A19,0)</f>
        <v>6th Gen m3, m5, m7</v>
      </c>
      <c r="G19" s="130" t="str">
        <f>VLOOKUP($G$11,'Notebook Database'!$A:$FM,$A19,0)</f>
        <v>6th Gen i5, i7</v>
      </c>
    </row>
    <row r="20" spans="1:7" ht="79.5" customHeight="1">
      <c r="A20" s="132">
        <v>11</v>
      </c>
      <c r="B20" s="670"/>
      <c r="C20" s="330" t="s">
        <v>133</v>
      </c>
      <c r="D20" s="128" t="str">
        <f>VLOOKUP($D$11,'Notebook Database'!$A:$FM,$A20,0)</f>
        <v>Intel® HD Graphics 520</v>
      </c>
      <c r="E20" s="128" t="str">
        <f>VLOOKUP($E$11,'Notebook Database'!$A:$FM,$A20,0)</f>
        <v>Intel® HD Graphics 520</v>
      </c>
      <c r="F20" s="128" t="str">
        <f>VLOOKUP($F$11,'Notebook Database'!$A:$FM,$A20,0)</f>
        <v>Intel HD Graphics 515</v>
      </c>
      <c r="G20" s="130" t="str">
        <f>VLOOKUP($G$11,'Notebook Database'!$A:$FM,$A20,0)</f>
        <v>Intel HD Graphics 520</v>
      </c>
    </row>
    <row r="21" spans="1:7">
      <c r="A21" s="132">
        <v>12</v>
      </c>
      <c r="B21" s="670"/>
      <c r="C21" s="330" t="s">
        <v>428</v>
      </c>
      <c r="D21" s="128" t="str">
        <f>VLOOKUP($D$11,'Notebook Database'!$A:$FM,$A21,0)</f>
        <v>On Board</v>
      </c>
      <c r="E21" s="128" t="str">
        <f>VLOOKUP($E$11,'Notebook Database'!$A:$FM,$A21,0)</f>
        <v>On Board</v>
      </c>
      <c r="F21" s="128" t="str">
        <f>VLOOKUP($F$11,'Notebook Database'!$A:$FM,$A21,0)</f>
        <v>On board</v>
      </c>
      <c r="G21" s="130" t="str">
        <f>VLOOKUP($G$11,'Notebook Database'!$A:$FM,$A21,0)</f>
        <v>On board</v>
      </c>
    </row>
    <row r="22" spans="1:7">
      <c r="A22" s="132">
        <v>13</v>
      </c>
      <c r="B22" s="670"/>
      <c r="C22" s="330" t="s">
        <v>427</v>
      </c>
      <c r="D22" s="128" t="str">
        <f>VLOOKUP($D$11,'Notebook Database'!$A:$FM,$A22,0)</f>
        <v>16GB</v>
      </c>
      <c r="E22" s="128" t="str">
        <f>VLOOKUP($E$11,'Notebook Database'!$A:$FM,$A22,0)</f>
        <v>16GB</v>
      </c>
      <c r="F22" s="128" t="str">
        <f>VLOOKUP($F$11,'Notebook Database'!$A:$FM,$A22,0)</f>
        <v>16GB</v>
      </c>
      <c r="G22" s="130" t="str">
        <f>VLOOKUP($G$11,'Notebook Database'!$A:$FM,$A22,0)</f>
        <v>16GB</v>
      </c>
    </row>
    <row r="23" spans="1:7" ht="38.25">
      <c r="A23" s="132">
        <v>14</v>
      </c>
      <c r="B23" s="670"/>
      <c r="C23" s="330" t="s">
        <v>426</v>
      </c>
      <c r="D23" s="128" t="str">
        <f>VLOOKUP($D$11,'Notebook Database'!$A:$FM,$A23,0)</f>
        <v>LPDDR3
1866Mhz</v>
      </c>
      <c r="E23" s="128" t="str">
        <f>VLOOKUP($E$11,'Notebook Database'!$A:$FM,$A23,0)</f>
        <v>LPDDR3
1866Mhz</v>
      </c>
      <c r="F23" s="128" t="str">
        <f>VLOOKUP($F$11,'Notebook Database'!$A:$FM,$A23,0)</f>
        <v>LPDDR3
1866MHz
2133MHz</v>
      </c>
      <c r="G23" s="130" t="str">
        <f>VLOOKUP($G$11,'Notebook Database'!$A:$FM,$A23,0)</f>
        <v>DDR4
2133MHz</v>
      </c>
    </row>
    <row r="24" spans="1:7" ht="62.25" customHeight="1">
      <c r="A24" s="132">
        <v>15</v>
      </c>
      <c r="B24" s="670"/>
      <c r="C24" s="330" t="s">
        <v>425</v>
      </c>
      <c r="D24" s="128" t="str">
        <f>VLOOKUP($D$11,'Notebook Database'!$A:$FM,$A24,0)</f>
        <v>M.2 SSD (SATA, PCIe NVMe)</v>
      </c>
      <c r="E24" s="128" t="str">
        <f>VLOOKUP($E$11,'Notebook Database'!$A:$FM,$A24,0)</f>
        <v>M.2 SSD (SATA, PCIe NVMe)</v>
      </c>
      <c r="F24" s="128" t="str">
        <f>VLOOKUP($F$11,'Notebook Database'!$A:$FM,$A24,0)</f>
        <v>M.2 SSD (SATA, PCIe NVMe)</v>
      </c>
      <c r="G24" s="130" t="str">
        <f>VLOOKUP($G$11,'Notebook Database'!$A:$FM,$A24,0)</f>
        <v>M.2 SSD (SATA, PCIe NVMe)</v>
      </c>
    </row>
    <row r="25" spans="1:7">
      <c r="A25" s="132">
        <v>16</v>
      </c>
      <c r="B25" s="671"/>
      <c r="C25" s="330" t="s">
        <v>1</v>
      </c>
      <c r="D25" s="128" t="str">
        <f>VLOOKUP($D$11,'Notebook Database'!$A:$FM,$A25,0)</f>
        <v>n/a</v>
      </c>
      <c r="E25" s="128" t="str">
        <f>VLOOKUP($E$11,'Notebook Database'!$A:$FM,$A25,0)</f>
        <v>n/a</v>
      </c>
      <c r="F25" s="128" t="str">
        <f>VLOOKUP($F$11,'Notebook Database'!$A:$FM,$A25,0)</f>
        <v>n/a</v>
      </c>
      <c r="G25" s="130" t="str">
        <f>VLOOKUP($G$11,'Notebook Database'!$A:$FM,$A25,0)</f>
        <v>n/a</v>
      </c>
    </row>
    <row r="26" spans="1:7" ht="15" customHeight="1">
      <c r="A26" s="132">
        <v>17</v>
      </c>
      <c r="B26" s="672" t="s">
        <v>89</v>
      </c>
      <c r="C26" s="330" t="s">
        <v>267</v>
      </c>
      <c r="D26" s="128" t="str">
        <f>VLOOKUP($D$11,'Notebook Database'!$A:$FM,$A26,0)</f>
        <v>None</v>
      </c>
      <c r="E26" s="128" t="str">
        <f>VLOOKUP($E$11,'Notebook Database'!$A:$FM,$A26,0)</f>
        <v>None</v>
      </c>
      <c r="F26" s="128" t="str">
        <f>VLOOKUP($F$11,'Notebook Database'!$A:$FM,$A26,0)</f>
        <v>None</v>
      </c>
      <c r="G26" s="130" t="str">
        <f>VLOOKUP($G$11,'Notebook Database'!$A:$FM,$A26,0)</f>
        <v>None</v>
      </c>
    </row>
    <row r="27" spans="1:7" ht="15.75" customHeight="1">
      <c r="A27" s="132">
        <v>18</v>
      </c>
      <c r="B27" s="672"/>
      <c r="C27" s="330" t="s">
        <v>4414</v>
      </c>
      <c r="D27" s="128" t="str">
        <f>VLOOKUP($D$11,'Notebook Database'!$A:$FM,$A27,0)</f>
        <v>No</v>
      </c>
      <c r="E27" s="128" t="str">
        <f>VLOOKUP($E$11,'Notebook Database'!$A:$FM,$A27,0)</f>
        <v>No</v>
      </c>
      <c r="F27" s="128" t="str">
        <f>VLOOKUP($F$11,'Notebook Database'!$A:$FM,$A27,0)</f>
        <v>No</v>
      </c>
      <c r="G27" s="130" t="str">
        <f>VLOOKUP($G$11,'Notebook Database'!$A:$FM,$A27,0)</f>
        <v>No</v>
      </c>
    </row>
    <row r="28" spans="1:7" ht="12.75" customHeight="1">
      <c r="A28" s="132">
        <v>19</v>
      </c>
      <c r="B28" s="666" t="s">
        <v>87</v>
      </c>
      <c r="C28" s="330" t="s">
        <v>128</v>
      </c>
      <c r="D28" s="128" t="str">
        <f>VLOOKUP($D$11,'Notebook Database'!$A:$FM,$A28,0)</f>
        <v>Micro SD</v>
      </c>
      <c r="E28" s="128" t="str">
        <f>VLOOKUP($E$11,'Notebook Database'!$A:$FM,$A28,0)</f>
        <v>Micro SD</v>
      </c>
      <c r="F28" s="128" t="str">
        <f>VLOOKUP($F$11,'Notebook Database'!$A:$FM,$A28,0)</f>
        <v>Micro SD</v>
      </c>
      <c r="G28" s="130" t="str">
        <f>VLOOKUP($G$11,'Notebook Database'!$A:$FM,$A28,0)</f>
        <v>No</v>
      </c>
    </row>
    <row r="29" spans="1:7" ht="45.75" customHeight="1">
      <c r="A29" s="132">
        <v>20</v>
      </c>
      <c r="B29" s="667"/>
      <c r="C29" s="330" t="s">
        <v>129</v>
      </c>
      <c r="D29" s="128" t="str">
        <f>VLOOKUP($D$11,'Notebook Database'!$A:$FM,$A29,0)</f>
        <v>3 USB3.0 (1 Powered)</v>
      </c>
      <c r="E29" s="128" t="str">
        <f>VLOOKUP($E$11,'Notebook Database'!$A:$FM,$A29,0)</f>
        <v>3 USB3.0 (1 Powered)</v>
      </c>
      <c r="F29" s="128" t="str">
        <f>VLOOKUP($F$11,'Notebook Database'!$A:$FM,$A29,0)</f>
        <v>1 USB 3.0 (1 Powered)</v>
      </c>
      <c r="G29" s="130" t="str">
        <f>VLOOKUP($G$11,'Notebook Database'!$A:$FM,$A29,0)</f>
        <v>2 USB 3.0 (2 Powered)</v>
      </c>
    </row>
    <row r="30" spans="1:7">
      <c r="A30" s="132">
        <v>21</v>
      </c>
      <c r="B30" s="667"/>
      <c r="C30" s="330" t="s">
        <v>6002</v>
      </c>
      <c r="D30" s="128" t="str">
        <f>VLOOKUP($D$11,'Notebook Database'!$A:$FM,$A30,0)</f>
        <v>Yes</v>
      </c>
      <c r="E30" s="128" t="str">
        <f>VLOOKUP($E$11,'Notebook Database'!$A:$FM,$A30,0)</f>
        <v>Yes</v>
      </c>
      <c r="F30" s="128" t="str">
        <f>VLOOKUP($F$11,'Notebook Database'!$A:$FM,$A30,0)</f>
        <v>Yes</v>
      </c>
      <c r="G30" s="130" t="str">
        <f>VLOOKUP($G$11,'Notebook Database'!$A:$FM,$A30,0)</f>
        <v>Yes</v>
      </c>
    </row>
    <row r="31" spans="1:7" ht="42.75" customHeight="1">
      <c r="A31" s="132">
        <v>22</v>
      </c>
      <c r="B31" s="667"/>
      <c r="C31" s="330" t="s">
        <v>6003</v>
      </c>
      <c r="D31" s="128" t="str">
        <f>VLOOKUP($D$11,'Notebook Database'!$A:$FM,$A31,0)</f>
        <v>No</v>
      </c>
      <c r="E31" s="128" t="str">
        <f>VLOOKUP($E$11,'Notebook Database'!$A:$FM,$A31,0)</f>
        <v>No</v>
      </c>
      <c r="F31" s="128" t="str">
        <f>VLOOKUP($F$11,'Notebook Database'!$A:$FM,$A31,0)</f>
        <v>2 USB C - Power in/out, USB 3.1 DP, TBT3</v>
      </c>
      <c r="G31" s="130" t="str">
        <f>VLOOKUP($G$11,'Notebook Database'!$A:$FM,$A31,0)</f>
        <v>1 USB C - Power out, USB 3.0</v>
      </c>
    </row>
    <row r="32" spans="1:7">
      <c r="A32" s="132">
        <v>23</v>
      </c>
      <c r="B32" s="667"/>
      <c r="C32" s="330" t="s">
        <v>3563</v>
      </c>
      <c r="D32" s="128" t="str">
        <f>VLOOKUP($D$11,'Notebook Database'!$A:$FM,$A32,0)</f>
        <v>No</v>
      </c>
      <c r="E32" s="128" t="str">
        <f>VLOOKUP($E$11,'Notebook Database'!$A:$FM,$A32,0)</f>
        <v>No</v>
      </c>
      <c r="F32" s="128" t="str">
        <f>VLOOKUP($F$11,'Notebook Database'!$A:$FM,$A32,0)</f>
        <v>Yes (Gen 3)</v>
      </c>
      <c r="G32" s="130" t="str">
        <f>VLOOKUP($G$11,'Notebook Database'!$A:$FM,$A32,0)</f>
        <v>No</v>
      </c>
    </row>
    <row r="33" spans="1:7">
      <c r="A33" s="132">
        <v>24</v>
      </c>
      <c r="B33" s="667"/>
      <c r="C33" s="330" t="s">
        <v>16</v>
      </c>
      <c r="D33" s="128" t="str">
        <f>VLOOKUP($D$11,'Notebook Database'!$A:$FM,$A33,0)</f>
        <v>No</v>
      </c>
      <c r="E33" s="128" t="str">
        <f>VLOOKUP($E$11,'Notebook Database'!$A:$FM,$A33,0)</f>
        <v>No</v>
      </c>
      <c r="F33" s="128" t="str">
        <f>VLOOKUP($F$11,'Notebook Database'!$A:$FM,$A33,0)</f>
        <v>No</v>
      </c>
      <c r="G33" s="130" t="str">
        <f>VLOOKUP($G$11,'Notebook Database'!$A:$FM,$A33,0)</f>
        <v>No</v>
      </c>
    </row>
    <row r="34" spans="1:7">
      <c r="A34" s="132">
        <v>25</v>
      </c>
      <c r="B34" s="667"/>
      <c r="C34" s="330" t="s">
        <v>146</v>
      </c>
      <c r="D34" s="128" t="str">
        <f>VLOOKUP($D$11,'Notebook Database'!$A:$FM,$A34,0)</f>
        <v>Mini</v>
      </c>
      <c r="E34" s="128" t="str">
        <f>VLOOKUP($E$11,'Notebook Database'!$A:$FM,$A34,0)</f>
        <v>Mini</v>
      </c>
      <c r="F34" s="128" t="str">
        <f>VLOOKUP($F$11,'Notebook Database'!$A:$FM,$A34,0)</f>
        <v>No</v>
      </c>
      <c r="G34" s="130" t="str">
        <f>VLOOKUP($G$11,'Notebook Database'!$A:$FM,$A34,0)</f>
        <v>No</v>
      </c>
    </row>
    <row r="35" spans="1:7">
      <c r="A35" s="132">
        <v>26</v>
      </c>
      <c r="B35" s="668"/>
      <c r="C35" s="330" t="s">
        <v>95</v>
      </c>
      <c r="D35" s="128" t="str">
        <f>VLOOKUP($D$11,'Notebook Database'!$A:$FM,$A35,0)</f>
        <v>Yes</v>
      </c>
      <c r="E35" s="128" t="str">
        <f>VLOOKUP($E$11,'Notebook Database'!$A:$FM,$A35,0)</f>
        <v>Yes</v>
      </c>
      <c r="F35" s="128" t="str">
        <f>VLOOKUP($F$11,'Notebook Database'!$A:$FM,$A35,0)</f>
        <v>Micro</v>
      </c>
      <c r="G35" s="130" t="str">
        <f>VLOOKUP($G$11,'Notebook Database'!$A:$FM,$A35,0)</f>
        <v>Yes</v>
      </c>
    </row>
    <row r="36" spans="1:7">
      <c r="A36" s="132">
        <v>27</v>
      </c>
      <c r="B36" s="673" t="s">
        <v>91</v>
      </c>
      <c r="C36" s="330" t="s">
        <v>92</v>
      </c>
      <c r="D36" s="128" t="str">
        <f>VLOOKUP($D$11,'Notebook Database'!$A:$FM,$A36,0)</f>
        <v>Yes</v>
      </c>
      <c r="E36" s="128" t="str">
        <f>VLOOKUP($E$11,'Notebook Database'!$A:$FM,$A36,0)</f>
        <v>Yes</v>
      </c>
      <c r="F36" s="128" t="str">
        <f>VLOOKUP($F$11,'Notebook Database'!$A:$FM,$A36,0)</f>
        <v>Yes</v>
      </c>
      <c r="G36" s="130" t="str">
        <f>VLOOKUP($G$11,'Notebook Database'!$A:$FM,$A36,0)</f>
        <v>Yes</v>
      </c>
    </row>
    <row r="37" spans="1:7">
      <c r="A37" s="132">
        <v>28</v>
      </c>
      <c r="B37" s="673"/>
      <c r="C37" s="330" t="s">
        <v>134</v>
      </c>
      <c r="D37" s="128" t="str">
        <f>VLOOKUP($D$11,'Notebook Database'!$A:$FM,$A37,0)</f>
        <v>No</v>
      </c>
      <c r="E37" s="128" t="str">
        <f>VLOOKUP($E$11,'Notebook Database'!$A:$FM,$A37,0)</f>
        <v>No</v>
      </c>
      <c r="F37" s="128" t="str">
        <f>VLOOKUP($F$11,'Notebook Database'!$A:$FM,$A37,0)</f>
        <v>Yes</v>
      </c>
      <c r="G37" s="130" t="str">
        <f>VLOOKUP($G$11,'Notebook Database'!$A:$FM,$A37,0)</f>
        <v>Yes (slide)</v>
      </c>
    </row>
    <row r="38" spans="1:7">
      <c r="A38" s="132">
        <v>29</v>
      </c>
      <c r="B38" s="673"/>
      <c r="C38" s="330" t="s">
        <v>145</v>
      </c>
      <c r="D38" s="128" t="str">
        <f>VLOOKUP($D$11,'Notebook Database'!$A:$FM,$A38,0)</f>
        <v>Touch</v>
      </c>
      <c r="E38" s="128" t="str">
        <f>VLOOKUP($E$11,'Notebook Database'!$A:$FM,$A38,0)</f>
        <v>Touch</v>
      </c>
      <c r="F38" s="128" t="str">
        <f>VLOOKUP($F$11,'Notebook Database'!$A:$FM,$A38,0)</f>
        <v>Yes</v>
      </c>
      <c r="G38" s="130" t="str">
        <f>VLOOKUP($G$11,'Notebook Database'!$A:$FM,$A38,0)</f>
        <v>Yes</v>
      </c>
    </row>
    <row r="39" spans="1:7" s="118" customFormat="1">
      <c r="A39" s="132">
        <v>30</v>
      </c>
      <c r="B39" s="673"/>
      <c r="C39" s="330" t="s">
        <v>6</v>
      </c>
      <c r="D39" s="128" t="str">
        <f>VLOOKUP($D$11,'Notebook Database'!$A:$FM,$A39,0)</f>
        <v>Yes</v>
      </c>
      <c r="E39" s="128" t="str">
        <f>VLOOKUP($E$11,'Notebook Database'!$A:$FM,$A39,0)</f>
        <v>Yes</v>
      </c>
      <c r="F39" s="128" t="str">
        <f>VLOOKUP($F$11,'Notebook Database'!$A:$FM,$A39,0)</f>
        <v>Yes</v>
      </c>
      <c r="G39" s="130" t="str">
        <f>VLOOKUP($G$11,'Notebook Database'!$A:$FM,$A39,0)</f>
        <v>Yes</v>
      </c>
    </row>
    <row r="40" spans="1:7" ht="15" customHeight="1">
      <c r="A40" s="132">
        <v>31</v>
      </c>
      <c r="B40" s="674" t="s">
        <v>153</v>
      </c>
      <c r="C40" s="330" t="s">
        <v>97</v>
      </c>
      <c r="D40" s="128" t="str">
        <f>VLOOKUP($D$11,'Notebook Database'!$A:$FM,$A40,0)</f>
        <v>Yes</v>
      </c>
      <c r="E40" s="128" t="str">
        <f>VLOOKUP($E$11,'Notebook Database'!$A:$FM,$A40,0)</f>
        <v>Yes</v>
      </c>
      <c r="F40" s="128" t="str">
        <f>VLOOKUP($F$11,'Notebook Database'!$A:$FM,$A40,0)</f>
        <v>Yes</v>
      </c>
      <c r="G40" s="130" t="str">
        <f>VLOOKUP($G$11,'Notebook Database'!$A:$FM,$A40,0)</f>
        <v>Yes</v>
      </c>
    </row>
    <row r="41" spans="1:7">
      <c r="A41" s="132">
        <v>32</v>
      </c>
      <c r="B41" s="675"/>
      <c r="C41" s="330" t="s">
        <v>135</v>
      </c>
      <c r="D41" s="128" t="str">
        <f>VLOOKUP($D$11,'Notebook Database'!$A:$FM,$A41,0)</f>
        <v>Yes (One Link +)</v>
      </c>
      <c r="E41" s="128" t="str">
        <f>VLOOKUP($E$11,'Notebook Database'!$A:$FM,$A41,0)</f>
        <v>Yes (One Link +)</v>
      </c>
      <c r="F41" s="128" t="str">
        <f>VLOOKUP($F$11,'Notebook Database'!$A:$FM,$A41,0)</f>
        <v>Thunderbolt</v>
      </c>
      <c r="G41" s="130" t="str">
        <f>VLOOKUP($G$11,'Notebook Database'!$A:$FM,$A41,0)</f>
        <v>Yes</v>
      </c>
    </row>
    <row r="42" spans="1:7" ht="64.5" customHeight="1">
      <c r="A42" s="132">
        <v>33</v>
      </c>
      <c r="B42" s="667" t="s">
        <v>5588</v>
      </c>
      <c r="C42" s="330" t="s">
        <v>855</v>
      </c>
      <c r="D42" s="128" t="str">
        <f>VLOOKUP($D$11,'Notebook Database'!$A:$FM,$A42,0)</f>
        <v>Intel AC vPro
Intel AC non-vPro</v>
      </c>
      <c r="E42" s="128" t="str">
        <f>VLOOKUP($E$11,'Notebook Database'!$A:$FM,$A42,0)</f>
        <v>Intel AC vPro
Intel AC non-vPro</v>
      </c>
      <c r="F42" s="128" t="str">
        <f>VLOOKUP($F$11,'Notebook Database'!$A:$FM,$A42,0)</f>
        <v>Dell AC
Intel AC</v>
      </c>
      <c r="G42" s="130" t="str">
        <f>VLOOKUP($G$11,'Notebook Database'!$A:$FM,$A42,0)</f>
        <v>Intel AC</v>
      </c>
    </row>
    <row r="43" spans="1:7" ht="55.5" customHeight="1">
      <c r="A43" s="132">
        <v>34</v>
      </c>
      <c r="B43" s="667"/>
      <c r="C43" s="330" t="s">
        <v>148</v>
      </c>
      <c r="D43" s="128" t="str">
        <f>VLOOKUP($D$11,'Notebook Database'!$A:$FM,$A43,0)</f>
        <v>Sierra 7455
ME906s</v>
      </c>
      <c r="E43" s="128" t="str">
        <f>VLOOKUP($E$11,'Notebook Database'!$A:$FM,$A43,0)</f>
        <v>Sierra 7455
ME906s</v>
      </c>
      <c r="F43" s="128" t="str">
        <f>VLOOKUP($F$11,'Notebook Database'!$A:$FM,$A43,0)</f>
        <v>Yes</v>
      </c>
      <c r="G43" s="130" t="str">
        <f>VLOOKUP($G$11,'Notebook Database'!$A:$FM,$A43,0)</f>
        <v>HP HSPA+
HP LTE</v>
      </c>
    </row>
    <row r="44" spans="1:7" ht="31.5" customHeight="1">
      <c r="A44" s="132">
        <v>35</v>
      </c>
      <c r="B44" s="667"/>
      <c r="C44" s="330" t="s">
        <v>3311</v>
      </c>
      <c r="D44" s="128" t="str">
        <f>VLOOKUP($D$11,'Notebook Database'!$A:$FM,$A44,0)</f>
        <v>No</v>
      </c>
      <c r="E44" s="128" t="str">
        <f>VLOOKUP($E$11,'Notebook Database'!$A:$FM,$A44,0)</f>
        <v>No</v>
      </c>
      <c r="F44" s="128" t="str">
        <f>VLOOKUP($F$11,'Notebook Database'!$A:$FM,$A44,0)</f>
        <v>Yes (SCR)</v>
      </c>
      <c r="G44" s="130" t="str">
        <f>VLOOKUP($G$11,'Notebook Database'!$A:$FM,$A44,0)</f>
        <v>Yes</v>
      </c>
    </row>
    <row r="45" spans="1:7" ht="23.25" customHeight="1">
      <c r="A45" s="132">
        <v>36</v>
      </c>
      <c r="B45" s="668"/>
      <c r="C45" s="330" t="s">
        <v>4413</v>
      </c>
      <c r="D45" s="128" t="str">
        <f>VLOOKUP($D$11,'Notebook Database'!$A:$FM,$A45,0)</f>
        <v>Yes</v>
      </c>
      <c r="E45" s="128" t="str">
        <f>VLOOKUP($E$11,'Notebook Database'!$A:$FM,$A45,0)</f>
        <v>Yes</v>
      </c>
      <c r="F45" s="128" t="str">
        <f>VLOOKUP($F$11,'Notebook Database'!$A:$FM,$A45,0)</f>
        <v>Yes</v>
      </c>
      <c r="G45" s="130" t="str">
        <f>VLOOKUP($G$11,'Notebook Database'!$A:$FM,$A45,0)</f>
        <v>No</v>
      </c>
    </row>
    <row r="46" spans="1:7" ht="12.75" customHeight="1">
      <c r="A46" s="132">
        <v>37</v>
      </c>
      <c r="B46" s="666" t="s">
        <v>5589</v>
      </c>
      <c r="C46" s="330" t="s">
        <v>159</v>
      </c>
      <c r="D46" s="128" t="str">
        <f>VLOOKUP($D$11,'Notebook Database'!$A:$FM,$A46,0)</f>
        <v>No</v>
      </c>
      <c r="E46" s="128" t="str">
        <f>VLOOKUP($E$11,'Notebook Database'!$A:$FM,$A46,0)</f>
        <v>No</v>
      </c>
      <c r="F46" s="128" t="str">
        <f>VLOOKUP($F$11,'Notebook Database'!$A:$FM,$A46,0)</f>
        <v>No</v>
      </c>
      <c r="G46" s="130" t="str">
        <f>VLOOKUP($G$11,'Notebook Database'!$A:$FM,$A46,0)</f>
        <v>No</v>
      </c>
    </row>
    <row r="47" spans="1:7">
      <c r="A47" s="132">
        <v>38</v>
      </c>
      <c r="B47" s="667"/>
      <c r="C47" s="330" t="s">
        <v>4415</v>
      </c>
      <c r="D47" s="128" t="str">
        <f>VLOOKUP($D$11,'Notebook Database'!$A:$FM,$A47,0)</f>
        <v>Yes</v>
      </c>
      <c r="E47" s="128" t="str">
        <f>VLOOKUP($E$11,'Notebook Database'!$A:$FM,$A47,0)</f>
        <v>Yes</v>
      </c>
      <c r="F47" s="128" t="str">
        <f>VLOOKUP($F$11,'Notebook Database'!$A:$FM,$A47,0)</f>
        <v>Yes</v>
      </c>
      <c r="G47" s="130" t="str">
        <f>VLOOKUP($G$11,'Notebook Database'!$A:$FM,$A47,0)</f>
        <v>Yes</v>
      </c>
    </row>
    <row r="48" spans="1:7" ht="36" customHeight="1">
      <c r="A48" s="132">
        <v>39</v>
      </c>
      <c r="B48" s="667"/>
      <c r="C48" s="330" t="s">
        <v>139</v>
      </c>
      <c r="D48" s="128" t="str">
        <f>VLOOKUP($D$11,'Notebook Database'!$A:$FM,$A48,0)</f>
        <v>Both - TrackPoint &amp; Multi Touch 3+2 button ClickPad</v>
      </c>
      <c r="E48" s="128" t="str">
        <f>VLOOKUP($E$11,'Notebook Database'!$A:$FM,$A48,0)</f>
        <v>Both - TrackPoint &amp; Multi Touch 3+2 button ClickPad</v>
      </c>
      <c r="F48" s="128" t="str">
        <f>VLOOKUP($F$11,'Notebook Database'!$A:$FM,$A48,0)</f>
        <v>TouchPad only</v>
      </c>
      <c r="G48" s="130" t="str">
        <f>VLOOKUP($G$11,'Notebook Database'!$A:$FM,$A48,0)</f>
        <v>TouchPad only</v>
      </c>
    </row>
    <row r="49" spans="1:7" ht="45.75" customHeight="1">
      <c r="A49" s="132">
        <v>40</v>
      </c>
      <c r="B49" s="667"/>
      <c r="C49" s="330" t="s">
        <v>141</v>
      </c>
      <c r="D49" s="128" t="str">
        <f>VLOOKUP($D$11,'Notebook Database'!$A:$FM,$A49,0)</f>
        <v>Carbon Fiber
Super magnesium</v>
      </c>
      <c r="E49" s="128" t="str">
        <f>VLOOKUP($E$11,'Notebook Database'!$A:$FM,$A49,0)</f>
        <v>Carbon Fiber
Super magnesium</v>
      </c>
      <c r="F49" s="128" t="str">
        <f>VLOOKUP($F$11,'Notebook Database'!$A:$FM,$A49,0)</f>
        <v>Al or CFRP</v>
      </c>
      <c r="G49" s="130" t="str">
        <f>VLOOKUP($G$11,'Notebook Database'!$A:$FM,$A49,0)</f>
        <v>CNC machined Al</v>
      </c>
    </row>
    <row r="50" spans="1:7" ht="99" customHeight="1">
      <c r="A50" s="132">
        <v>41</v>
      </c>
      <c r="B50" s="667"/>
      <c r="C50" s="330" t="s">
        <v>142</v>
      </c>
      <c r="D50" s="128" t="str">
        <f>VLOOKUP($D$11,'Notebook Database'!$A:$FM,$A50,0)</f>
        <v>12 MIL 810-G
Humidity, Low Temp, High Temp, Dust, Vibration, Mechanical Shock, Altitude, Extreme Temps, Solar Radiation, Fungus, Explosive Atmosphere, Vibrations of Shipboard</v>
      </c>
      <c r="E50" s="128" t="str">
        <f>VLOOKUP($E$11,'Notebook Database'!$A:$FM,$A50,0)</f>
        <v>12 MIL 810-G
Humidity, Low Temp, High Temp, Dust, Vibration, Mechanical Shock, Altitude, Extreme Temps, Solar Radiation, Fungus, Explosive Atmosphere, Vibrations of Shipboard</v>
      </c>
      <c r="F50" s="128" t="str">
        <f>VLOOKUP($F$11,'Notebook Database'!$A:$FM,$A50,0)</f>
        <v>None listed</v>
      </c>
      <c r="G50" s="130" t="str">
        <f>VLOOKUP($G$11,'Notebook Database'!$A:$FM,$A50,0)</f>
        <v>States tested, but number not yet listed</v>
      </c>
    </row>
    <row r="51" spans="1:7" ht="36" customHeight="1">
      <c r="A51" s="132">
        <v>42</v>
      </c>
      <c r="B51" s="667"/>
      <c r="C51" s="330" t="s">
        <v>149</v>
      </c>
      <c r="D51" s="128" t="str">
        <f>VLOOKUP($D$11,'Notebook Database'!$A:$FM,$A51,0)</f>
        <v>Low Light HD (720p)</v>
      </c>
      <c r="E51" s="128" t="str">
        <f>VLOOKUP($E$11,'Notebook Database'!$A:$FM,$A51,0)</f>
        <v>Low Light HD (720p)</v>
      </c>
      <c r="F51" s="128" t="str">
        <f>VLOOKUP($F$11,'Notebook Database'!$A:$FM,$A51,0)</f>
        <v>720p</v>
      </c>
      <c r="G51" s="130" t="str">
        <f>VLOOKUP($G$11,'Notebook Database'!$A:$FM,$A51,0)</f>
        <v>HD</v>
      </c>
    </row>
    <row r="52" spans="1:7">
      <c r="A52" s="132">
        <v>43</v>
      </c>
      <c r="B52" s="668"/>
      <c r="C52" s="330" t="s">
        <v>132</v>
      </c>
      <c r="D52" s="128" t="str">
        <f>VLOOKUP($D$11,'Notebook Database'!$A:$FM,$A52,0)</f>
        <v>Stereo with Dolby Audio Premium</v>
      </c>
      <c r="E52" s="128" t="str">
        <f>VLOOKUP($E$11,'Notebook Database'!$A:$FM,$A52,0)</f>
        <v>Stereo with Dolby Audio Premium</v>
      </c>
      <c r="F52" s="128" t="str">
        <f>VLOOKUP($F$11,'Notebook Database'!$A:$FM,$A52,0)</f>
        <v>Stereo</v>
      </c>
      <c r="G52" s="130" t="str">
        <f>VLOOKUP($G$11,'Notebook Database'!$A:$FM,$A52,0)</f>
        <v>Stereo</v>
      </c>
    </row>
    <row r="53" spans="1:7" ht="103.5" customHeight="1">
      <c r="A53" s="132">
        <v>44</v>
      </c>
      <c r="B53" s="125" t="s">
        <v>237</v>
      </c>
      <c r="C53" s="330" t="s">
        <v>236</v>
      </c>
      <c r="D53" s="128">
        <f>VLOOKUP($D$11,'Notebook Database'!$A:$FM,$A53,0)</f>
        <v>0</v>
      </c>
      <c r="E53" s="128" t="str">
        <f>VLOOKUP($E$11,'Notebook Database'!$A:$FM,$A53,0)</f>
        <v>Onboard chargeable active pen</v>
      </c>
      <c r="F53" s="128">
        <f>VLOOKUP($F$11,'Notebook Database'!$A:$FM,$A53,0)</f>
        <v>0</v>
      </c>
      <c r="G53" s="130">
        <f>VLOOKUP($G$11,'Notebook Database'!$A:$FM,$A53,0)</f>
        <v>0</v>
      </c>
    </row>
    <row r="54" spans="1:7" ht="92.25" customHeight="1">
      <c r="A54" s="132">
        <v>45</v>
      </c>
      <c r="B54" s="124" t="s">
        <v>144</v>
      </c>
      <c r="C54" s="330" t="s">
        <v>144</v>
      </c>
      <c r="D54" s="128">
        <f>VLOOKUP($D$11,'Notebook Database'!$A:$FM,$A54,0)</f>
        <v>0</v>
      </c>
      <c r="E54" s="128">
        <f>VLOOKUP($E$11,'Notebook Database'!$A:$FM,$A54,0)</f>
        <v>0</v>
      </c>
      <c r="F54" s="128" t="str">
        <f>VLOOKUP($F$11,'Notebook Database'!$A:$FM,$A54,0)</f>
        <v>Available in Carbon Fiber and Al versions</v>
      </c>
      <c r="G54" s="130">
        <f>VLOOKUP($G$11,'Notebook Database'!$A:$FM,$A54,0)</f>
        <v>0</v>
      </c>
    </row>
    <row r="55" spans="1:7" ht="249.75" customHeight="1">
      <c r="A55" s="132">
        <v>46</v>
      </c>
      <c r="B55" s="666" t="s">
        <v>123</v>
      </c>
      <c r="C55" s="330" t="s">
        <v>151</v>
      </c>
      <c r="D55" s="128">
        <f>VLOOKUP($D$11,'Notebook Database'!$A:$FM,$A55,0)</f>
        <v>0</v>
      </c>
      <c r="E55" s="128">
        <f>VLOOKUP($E$11,'Notebook Database'!$A:$FM,$A55,0)</f>
        <v>0</v>
      </c>
      <c r="F55" s="128" t="str">
        <f>VLOOKUP($F$11,'Notebook Database'!$A:$FM,$A55,0)</f>
        <v>X1 Carbon/Yoga has Core I processor, and 3x USB 3.0 ports</v>
      </c>
      <c r="G55" s="130" t="str">
        <f>VLOOKUP($G$11,'Notebook Database'!$A:$FM,$A55,0)</f>
        <v>USB-C is power out and USB 3.0 only</v>
      </c>
    </row>
    <row r="56" spans="1:7" ht="183.75" customHeight="1">
      <c r="A56" s="132">
        <v>47</v>
      </c>
      <c r="B56" s="668"/>
      <c r="C56" s="330" t="s">
        <v>152</v>
      </c>
      <c r="D56" s="128">
        <f>VLOOKUP($D$11,'Notebook Database'!$A:$FM,$A56,0)</f>
        <v>0</v>
      </c>
      <c r="E56" s="128">
        <f>VLOOKUP($E$11,'Notebook Database'!$A:$FM,$A56,0)</f>
        <v>0</v>
      </c>
      <c r="F56" s="128">
        <f>VLOOKUP($F$11,'Notebook Database'!$A:$FM,$A56,0)</f>
        <v>0</v>
      </c>
      <c r="G56" s="130">
        <f>VLOOKUP($G$11,'Notebook Database'!$A:$FM,$A56,0)</f>
        <v>0</v>
      </c>
    </row>
    <row r="57" spans="1:7" ht="15">
      <c r="A57" s="132" t="s">
        <v>423</v>
      </c>
      <c r="B57" s="134"/>
      <c r="C57" s="330" t="s">
        <v>424</v>
      </c>
      <c r="D57" s="131" t="str">
        <f>D11</f>
        <v>ThinkPad X1 Carbon (2016)</v>
      </c>
      <c r="E57" s="131" t="str">
        <f>E11</f>
        <v>ThinkPad X1 Yoga (2016)</v>
      </c>
      <c r="F57" s="131" t="str">
        <f>F11</f>
        <v>Dell Latitude 13 7370</v>
      </c>
      <c r="G57" s="131" t="str">
        <f>G11</f>
        <v>HP EliteBook 1040 G3</v>
      </c>
    </row>
    <row r="58" spans="1:7" s="118" customFormat="1">
      <c r="B58" s="94"/>
      <c r="C58" s="119"/>
      <c r="D58" s="120" t="str">
        <f>IF('Notebook Database'!A257="","",'Notebook Database'!A257)</f>
        <v>HP EliteBook 8560w</v>
      </c>
      <c r="E58" s="120"/>
      <c r="F58" s="120"/>
      <c r="G58" s="120"/>
    </row>
    <row r="59" spans="1:7" s="118" customFormat="1">
      <c r="B59" s="94"/>
      <c r="C59" s="119"/>
      <c r="D59" s="120" t="str">
        <f>IF('Notebook Database'!A258="","",'Notebook Database'!A258)</f>
        <v>HP Folio13</v>
      </c>
      <c r="E59" s="120"/>
      <c r="F59" s="120"/>
      <c r="G59" s="120"/>
    </row>
    <row r="60" spans="1:7" s="118" customFormat="1">
      <c r="B60" s="94"/>
      <c r="C60" s="119"/>
      <c r="D60" s="120" t="str">
        <f>IF('Notebook Database'!A259="","",'Notebook Database'!A259)</f>
        <v>HP 430</v>
      </c>
      <c r="E60" s="120"/>
      <c r="F60" s="120"/>
      <c r="G60" s="120"/>
    </row>
    <row r="61" spans="1:7" s="118" customFormat="1">
      <c r="B61" s="94"/>
      <c r="C61" s="119"/>
      <c r="D61" s="120" t="str">
        <f>IF('Notebook Database'!A260="","",'Notebook Database'!A260)</f>
        <v>HP G42-400</v>
      </c>
      <c r="E61" s="120"/>
      <c r="F61" s="120"/>
      <c r="G61" s="120"/>
    </row>
    <row r="62" spans="1:7" s="118" customFormat="1">
      <c r="B62" s="94"/>
      <c r="C62" s="119"/>
      <c r="D62" s="120" t="str">
        <f>IF('Notebook Database'!A261="","",'Notebook Database'!A261)</f>
        <v>HP Pavilion dm1z</v>
      </c>
      <c r="E62" s="120"/>
      <c r="F62" s="120"/>
      <c r="G62" s="120"/>
    </row>
    <row r="63" spans="1:7" s="118" customFormat="1">
      <c r="B63" s="94"/>
      <c r="C63" s="119"/>
      <c r="D63" s="120" t="str">
        <f>IF('Notebook Database'!A262="","",'Notebook Database'!A262)</f>
        <v>HP 3105m</v>
      </c>
      <c r="E63" s="120"/>
      <c r="F63" s="120"/>
      <c r="G63" s="120"/>
    </row>
    <row r="64" spans="1:7" s="118" customFormat="1">
      <c r="B64" s="94"/>
      <c r="C64" s="119"/>
      <c r="D64" s="120" t="str">
        <f>IF('Notebook Database'!A263="","",'Notebook Database'!A263)</f>
        <v/>
      </c>
      <c r="E64" s="120"/>
      <c r="F64" s="120"/>
      <c r="G64" s="120"/>
    </row>
    <row r="65" spans="2:7" s="118" customFormat="1">
      <c r="B65" s="94"/>
      <c r="C65" s="119"/>
      <c r="D65" s="120" t="str">
        <f>IF('Notebook Database'!A264="","",'Notebook Database'!A264)</f>
        <v>Dell Vostro 1014</v>
      </c>
      <c r="E65" s="120"/>
      <c r="F65" s="120"/>
      <c r="G65" s="120"/>
    </row>
    <row r="66" spans="2:7" s="118" customFormat="1">
      <c r="B66" s="94"/>
      <c r="C66" s="119"/>
      <c r="D66" s="120" t="str">
        <f>IF('Notebook Database'!A265="","",'Notebook Database'!A265)</f>
        <v>Dell Vostro 3400</v>
      </c>
      <c r="E66" s="120"/>
      <c r="F66" s="120"/>
      <c r="G66" s="120"/>
    </row>
    <row r="67" spans="2:7" s="118" customFormat="1">
      <c r="B67" s="94"/>
      <c r="C67" s="119"/>
      <c r="D67" s="120" t="str">
        <f>IF('Notebook Database'!A266="","",'Notebook Database'!A266)</f>
        <v/>
      </c>
      <c r="E67" s="120"/>
      <c r="F67" s="120"/>
      <c r="G67" s="120"/>
    </row>
    <row r="68" spans="2:7" s="118" customFormat="1">
      <c r="B68" s="94"/>
      <c r="C68" s="119"/>
      <c r="D68" s="120" t="str">
        <f>IF('Notebook Database'!A267="","",'Notebook Database'!A267)</f>
        <v>Dell Latitude 2120</v>
      </c>
      <c r="E68" s="120"/>
      <c r="F68" s="120"/>
      <c r="G68" s="120"/>
    </row>
    <row r="69" spans="2:7" s="118" customFormat="1">
      <c r="B69" s="94"/>
      <c r="C69" s="119"/>
      <c r="D69" s="120" t="str">
        <f>IF('Notebook Database'!A268="","",'Notebook Database'!A268)</f>
        <v>Dell Latitude E6220</v>
      </c>
      <c r="E69" s="120"/>
      <c r="F69" s="120"/>
      <c r="G69" s="120"/>
    </row>
    <row r="70" spans="2:7" s="118" customFormat="1">
      <c r="B70" s="94"/>
      <c r="C70" s="119"/>
      <c r="D70" s="120" t="str">
        <f>IF('Notebook Database'!A269="","",'Notebook Database'!A269)</f>
        <v>Dell Latitude E6320</v>
      </c>
      <c r="E70" s="120"/>
      <c r="F70" s="120"/>
      <c r="G70" s="120"/>
    </row>
    <row r="71" spans="2:7" s="118" customFormat="1">
      <c r="B71" s="94"/>
      <c r="C71" s="119"/>
      <c r="D71" s="120" t="str">
        <f>IF('Notebook Database'!A270="","",'Notebook Database'!A270)</f>
        <v>Dell Latitude E6420</v>
      </c>
      <c r="E71" s="120"/>
      <c r="F71" s="120"/>
      <c r="G71" s="120"/>
    </row>
    <row r="72" spans="2:7" s="118" customFormat="1">
      <c r="B72" s="94"/>
      <c r="C72" s="119"/>
      <c r="D72" s="120" t="str">
        <f>IF('Notebook Database'!A271="","",'Notebook Database'!A271)</f>
        <v>Dell Latitude E6420 ATG</v>
      </c>
      <c r="E72" s="120"/>
      <c r="F72" s="120"/>
      <c r="G72" s="120"/>
    </row>
    <row r="73" spans="2:7" s="118" customFormat="1">
      <c r="B73" s="94"/>
      <c r="C73" s="119"/>
      <c r="D73" s="120" t="str">
        <f>IF('Notebook Database'!A272="","",'Notebook Database'!A272)</f>
        <v>Dell Latitude E6520</v>
      </c>
      <c r="E73" s="120"/>
      <c r="F73" s="120"/>
      <c r="G73" s="120"/>
    </row>
    <row r="74" spans="2:7" s="118" customFormat="1">
      <c r="B74" s="94"/>
      <c r="C74" s="119"/>
      <c r="D74" s="120" t="str">
        <f>IF('Notebook Database'!A273="","",'Notebook Database'!A273)</f>
        <v>Dell Latitude 5420</v>
      </c>
      <c r="E74" s="120"/>
      <c r="F74" s="120"/>
      <c r="G74" s="120"/>
    </row>
    <row r="75" spans="2:7" s="118" customFormat="1">
      <c r="B75" s="94"/>
      <c r="C75" s="119"/>
      <c r="D75" s="120" t="str">
        <f>IF('Notebook Database'!A274="","",'Notebook Database'!A274)</f>
        <v>Dell Latitude 5520</v>
      </c>
      <c r="E75" s="120"/>
      <c r="F75" s="120"/>
      <c r="G75" s="120"/>
    </row>
    <row r="76" spans="2:7" s="118" customFormat="1">
      <c r="B76" s="94"/>
      <c r="C76" s="119"/>
      <c r="D76" s="120" t="str">
        <f>IF('Notebook Database'!A275="","",'Notebook Database'!A275)</f>
        <v>Dell Precision M4600</v>
      </c>
      <c r="E76" s="120"/>
      <c r="F76" s="120"/>
      <c r="G76" s="120"/>
    </row>
    <row r="77" spans="2:7" s="118" customFormat="1">
      <c r="B77" s="94"/>
      <c r="C77" s="119"/>
      <c r="D77" s="120" t="str">
        <f>IF('Notebook Database'!A276="","",'Notebook Database'!A276)</f>
        <v>Dell Precision M6600</v>
      </c>
      <c r="E77" s="120"/>
      <c r="F77" s="120"/>
      <c r="G77" s="120"/>
    </row>
    <row r="78" spans="2:7" s="118" customFormat="1">
      <c r="B78" s="94"/>
      <c r="C78" s="119"/>
      <c r="D78" s="120" t="str">
        <f>IF('Notebook Database'!A277="","",'Notebook Database'!A277)</f>
        <v>Dell XPS13</v>
      </c>
      <c r="E78" s="120"/>
      <c r="F78" s="120"/>
      <c r="G78" s="120"/>
    </row>
    <row r="79" spans="2:7" s="118" customFormat="1">
      <c r="B79" s="94"/>
      <c r="C79" s="119"/>
      <c r="D79" s="120" t="str">
        <f>IF('Notebook Database'!A278="","",'Notebook Database'!A278)</f>
        <v>Dell Latitude XT3</v>
      </c>
      <c r="E79" s="120"/>
      <c r="F79" s="120"/>
      <c r="G79" s="120"/>
    </row>
    <row r="80" spans="2:7" s="118" customFormat="1">
      <c r="B80" s="94"/>
      <c r="C80" s="119"/>
      <c r="D80" s="120" t="str">
        <f>IF('Notebook Database'!A279="","",'Notebook Database'!A279)</f>
        <v/>
      </c>
      <c r="E80" s="120"/>
      <c r="F80" s="120"/>
      <c r="G80" s="120"/>
    </row>
    <row r="81" spans="2:7" s="118" customFormat="1">
      <c r="B81" s="94"/>
      <c r="C81" s="119"/>
      <c r="D81" s="120" t="str">
        <f>IF('Notebook Database'!A280="","",'Notebook Database'!A280)</f>
        <v>Tecra R840</v>
      </c>
      <c r="E81" s="120"/>
      <c r="F81" s="120"/>
      <c r="G81" s="120"/>
    </row>
    <row r="82" spans="2:7" s="118" customFormat="1">
      <c r="B82" s="94"/>
      <c r="C82" s="119"/>
      <c r="D82" s="120" t="str">
        <f>IF('Notebook Database'!A281="","",'Notebook Database'!A281)</f>
        <v>Portege Z830/Z835</v>
      </c>
      <c r="E82" s="120"/>
      <c r="F82" s="120"/>
      <c r="G82" s="120"/>
    </row>
    <row r="83" spans="2:7" s="118" customFormat="1">
      <c r="B83" s="94"/>
      <c r="C83" s="119"/>
      <c r="D83" s="120" t="str">
        <f>IF('Notebook Database'!A282="","",'Notebook Database'!A282)</f>
        <v/>
      </c>
      <c r="E83" s="120"/>
      <c r="F83" s="120"/>
      <c r="G83" s="120"/>
    </row>
    <row r="84" spans="2:7" s="118" customFormat="1">
      <c r="B84" s="94"/>
      <c r="C84" s="119"/>
      <c r="D84" s="120" t="str">
        <f>IF('Notebook Database'!A283="","",'Notebook Database'!A283)</f>
        <v>Acer TimelineX 1830T</v>
      </c>
      <c r="E84" s="120"/>
      <c r="F84" s="120"/>
      <c r="G84" s="120"/>
    </row>
    <row r="85" spans="2:7" s="118" customFormat="1">
      <c r="B85" s="94"/>
      <c r="C85" s="119"/>
      <c r="D85" s="120" t="str">
        <f>IF('Notebook Database'!A284="","",'Notebook Database'!A284)</f>
        <v/>
      </c>
      <c r="E85" s="120"/>
      <c r="F85" s="120"/>
      <c r="G85" s="120"/>
    </row>
    <row r="86" spans="2:7" s="118" customFormat="1">
      <c r="B86" s="94"/>
      <c r="C86" s="119"/>
      <c r="D86" s="120" t="str">
        <f>IF('Notebook Database'!A285="","",'Notebook Database'!A285)</f>
        <v>Samsung Series 9 - NP900X3A</v>
      </c>
      <c r="E86" s="120"/>
      <c r="F86" s="120"/>
      <c r="G86" s="120"/>
    </row>
    <row r="87" spans="2:7" s="118" customFormat="1">
      <c r="B87" s="94"/>
      <c r="C87" s="119"/>
      <c r="D87" s="120" t="str">
        <f>IF('Notebook Database'!A286="","",'Notebook Database'!A286)</f>
        <v/>
      </c>
      <c r="E87" s="120"/>
      <c r="F87" s="120"/>
      <c r="G87" s="120"/>
    </row>
    <row r="88" spans="2:7" s="118" customFormat="1">
      <c r="B88" s="94"/>
      <c r="C88" s="119"/>
      <c r="D88" s="120" t="str">
        <f>IF('Notebook Database'!A287="","",'Notebook Database'!A287)</f>
        <v xml:space="preserve">Fujitsu T900 </v>
      </c>
      <c r="E88" s="120"/>
      <c r="F88" s="120"/>
      <c r="G88" s="120"/>
    </row>
    <row r="89" spans="2:7" s="118" customFormat="1">
      <c r="B89" s="94"/>
      <c r="C89" s="119"/>
      <c r="D89" s="120" t="str">
        <f>IF('Notebook Database'!A288="","",'Notebook Database'!A288)</f>
        <v>Fujitsu T901</v>
      </c>
      <c r="E89" s="120"/>
      <c r="F89" s="120"/>
      <c r="G89" s="120"/>
    </row>
    <row r="90" spans="2:7" s="118" customFormat="1">
      <c r="B90" s="94"/>
      <c r="C90" s="119"/>
      <c r="D90" s="120" t="str">
        <f>IF('Notebook Database'!A289="","",'Notebook Database'!A289)</f>
        <v/>
      </c>
      <c r="E90" s="120"/>
      <c r="F90" s="120"/>
      <c r="G90" s="120"/>
    </row>
    <row r="91" spans="2:7" s="118" customFormat="1">
      <c r="B91" s="94"/>
      <c r="C91" s="119"/>
      <c r="D91" s="120" t="str">
        <f>IF('Notebook Database'!A290="","",'Notebook Database'!A290)</f>
        <v>Toughbook C1</v>
      </c>
      <c r="E91" s="120"/>
      <c r="F91" s="120"/>
      <c r="G91" s="120"/>
    </row>
    <row r="92" spans="2:7" s="118" customFormat="1">
      <c r="B92" s="94"/>
      <c r="C92" s="119"/>
      <c r="D92" s="120" t="str">
        <f>IF('Notebook Database'!A291="","",'Notebook Database'!A291)</f>
        <v>Toughbook S10</v>
      </c>
      <c r="E92" s="120"/>
      <c r="F92" s="120"/>
      <c r="G92" s="120"/>
    </row>
    <row r="93" spans="2:7" s="118" customFormat="1">
      <c r="B93" s="94"/>
      <c r="C93" s="119"/>
      <c r="D93" s="120" t="str">
        <f>IF('Notebook Database'!A292="","",'Notebook Database'!A292)</f>
        <v>Macbook Air 13"</v>
      </c>
      <c r="E93" s="120"/>
      <c r="F93" s="120"/>
      <c r="G93" s="120"/>
    </row>
    <row r="94" spans="2:7" s="118" customFormat="1">
      <c r="B94" s="94"/>
      <c r="C94" s="119"/>
      <c r="D94" s="120" t="str">
        <f>IF('Notebook Database'!A293="","",'Notebook Database'!A293)</f>
        <v/>
      </c>
      <c r="E94" s="120"/>
      <c r="F94" s="120"/>
      <c r="G94" s="120"/>
    </row>
    <row r="95" spans="2:7" s="118" customFormat="1">
      <c r="B95" s="94"/>
      <c r="C95" s="119"/>
      <c r="D95" s="120" t="str">
        <f>IF('Notebook Database'!A294="","",'Notebook Database'!A294)</f>
        <v/>
      </c>
      <c r="E95" s="120"/>
      <c r="F95" s="120"/>
      <c r="G95" s="120"/>
    </row>
    <row r="96" spans="2:7" s="118" customFormat="1">
      <c r="B96" s="94"/>
      <c r="C96" s="119"/>
      <c r="D96" s="120" t="str">
        <f>IF('Notebook Database'!A295="","",'Notebook Database'!A295)</f>
        <v/>
      </c>
      <c r="E96" s="120"/>
      <c r="F96" s="120"/>
      <c r="G96" s="120"/>
    </row>
    <row r="97" spans="2:7" s="118" customFormat="1">
      <c r="B97" s="94"/>
      <c r="C97" s="119"/>
      <c r="D97" s="120" t="str">
        <f>IF('Notebook Database'!A296="","",'Notebook Database'!A296)</f>
        <v/>
      </c>
      <c r="E97" s="120"/>
      <c r="F97" s="120"/>
      <c r="G97" s="120"/>
    </row>
    <row r="98" spans="2:7" s="118" customFormat="1">
      <c r="B98" s="94"/>
      <c r="C98" s="119"/>
      <c r="D98" s="120" t="str">
        <f>IF('Notebook Database'!A297="","",'Notebook Database'!A297)</f>
        <v/>
      </c>
      <c r="E98" s="120"/>
      <c r="F98" s="120"/>
      <c r="G98" s="120"/>
    </row>
    <row r="99" spans="2:7" s="118" customFormat="1">
      <c r="B99" s="94"/>
      <c r="C99" s="119"/>
      <c r="D99" s="120" t="str">
        <f>IF('Notebook Database'!A298="","",'Notebook Database'!A298)</f>
        <v/>
      </c>
      <c r="E99" s="120"/>
      <c r="F99" s="120"/>
      <c r="G99" s="120"/>
    </row>
    <row r="100" spans="2:7" s="118" customFormat="1">
      <c r="B100" s="94"/>
      <c r="C100" s="119"/>
      <c r="D100" s="120" t="str">
        <f>IF('Notebook Database'!A299="","",'Notebook Database'!A299)</f>
        <v/>
      </c>
      <c r="E100" s="120"/>
      <c r="F100" s="120"/>
      <c r="G100" s="120"/>
    </row>
    <row r="101" spans="2:7" s="118" customFormat="1">
      <c r="B101" s="94"/>
      <c r="C101" s="119"/>
      <c r="D101" s="120" t="str">
        <f>IF('Notebook Database'!A300="","",'Notebook Database'!A300)</f>
        <v/>
      </c>
      <c r="E101" s="120"/>
      <c r="F101" s="120"/>
      <c r="G101" s="120"/>
    </row>
    <row r="102" spans="2:7" s="118" customFormat="1">
      <c r="B102" s="94"/>
      <c r="C102" s="119"/>
      <c r="D102" s="120" t="str">
        <f>IF('Notebook Database'!A301="","",'Notebook Database'!A301)</f>
        <v/>
      </c>
      <c r="E102" s="120"/>
      <c r="F102" s="120"/>
      <c r="G102" s="120"/>
    </row>
    <row r="103" spans="2:7" s="118" customFormat="1">
      <c r="B103" s="94"/>
      <c r="C103" s="119"/>
      <c r="D103" s="120" t="str">
        <f>IF('Notebook Database'!A302="","",'Notebook Database'!A302)</f>
        <v/>
      </c>
      <c r="E103" s="120"/>
      <c r="F103" s="120"/>
      <c r="G103" s="120"/>
    </row>
    <row r="104" spans="2:7" s="118" customFormat="1">
      <c r="B104" s="94"/>
      <c r="C104" s="119"/>
      <c r="D104" s="120" t="str">
        <f>IF('Notebook Database'!A303="","",'Notebook Database'!A303)</f>
        <v/>
      </c>
      <c r="E104" s="120"/>
      <c r="F104" s="120"/>
      <c r="G104" s="120"/>
    </row>
    <row r="105" spans="2:7" s="118" customFormat="1">
      <c r="B105" s="94"/>
      <c r="C105" s="119"/>
      <c r="D105" s="120" t="str">
        <f>IF('Notebook Database'!A304="","",'Notebook Database'!A304)</f>
        <v/>
      </c>
      <c r="E105" s="120"/>
      <c r="F105" s="120"/>
      <c r="G105" s="120"/>
    </row>
    <row r="106" spans="2:7" s="118" customFormat="1">
      <c r="B106" s="94"/>
      <c r="C106" s="119"/>
      <c r="D106" s="120" t="str">
        <f>IF('Notebook Database'!A305="","",'Notebook Database'!A305)</f>
        <v/>
      </c>
      <c r="E106" s="120"/>
      <c r="F106" s="120"/>
      <c r="G106" s="120"/>
    </row>
    <row r="107" spans="2:7" s="118" customFormat="1">
      <c r="B107" s="94"/>
      <c r="C107" s="119"/>
      <c r="D107" s="120" t="str">
        <f>IF('Notebook Database'!A306="","",'Notebook Database'!A306)</f>
        <v/>
      </c>
      <c r="E107" s="120"/>
      <c r="F107" s="120"/>
      <c r="G107" s="120"/>
    </row>
    <row r="108" spans="2:7" s="118" customFormat="1">
      <c r="B108" s="94"/>
      <c r="C108" s="119"/>
      <c r="D108" s="120" t="str">
        <f>IF('Notebook Database'!A307="","",'Notebook Database'!A307)</f>
        <v/>
      </c>
      <c r="E108" s="120"/>
      <c r="F108" s="120"/>
      <c r="G108" s="120"/>
    </row>
    <row r="109" spans="2:7" s="118" customFormat="1">
      <c r="B109" s="94"/>
      <c r="C109" s="119"/>
      <c r="D109" s="120" t="str">
        <f>IF('Notebook Database'!A308="","",'Notebook Database'!A308)</f>
        <v/>
      </c>
      <c r="E109" s="120"/>
      <c r="F109" s="120"/>
      <c r="G109" s="120"/>
    </row>
    <row r="110" spans="2:7" s="118" customFormat="1">
      <c r="B110" s="94"/>
      <c r="C110" s="119"/>
      <c r="D110" s="120" t="str">
        <f>IF('Notebook Database'!A309="","",'Notebook Database'!A309)</f>
        <v/>
      </c>
      <c r="E110" s="120"/>
      <c r="F110" s="120"/>
      <c r="G110" s="120"/>
    </row>
    <row r="111" spans="2:7" s="118" customFormat="1">
      <c r="B111" s="94"/>
      <c r="C111" s="119"/>
      <c r="D111" s="120" t="str">
        <f>IF('Notebook Database'!A310="","",'Notebook Database'!A310)</f>
        <v/>
      </c>
      <c r="E111" s="120"/>
      <c r="F111" s="120"/>
      <c r="G111" s="120"/>
    </row>
    <row r="112" spans="2:7" s="118" customFormat="1">
      <c r="B112" s="94"/>
      <c r="C112" s="119"/>
      <c r="D112" s="120" t="str">
        <f>IF('Notebook Database'!A311="","",'Notebook Database'!A311)</f>
        <v/>
      </c>
      <c r="E112" s="120"/>
      <c r="F112" s="120"/>
      <c r="G112" s="120"/>
    </row>
    <row r="113" spans="2:7" s="118" customFormat="1">
      <c r="B113" s="94"/>
      <c r="C113" s="119"/>
      <c r="D113" s="120" t="str">
        <f>IF('Notebook Database'!A312="","",'Notebook Database'!A312)</f>
        <v/>
      </c>
      <c r="E113" s="120"/>
      <c r="F113" s="120"/>
      <c r="G113" s="120"/>
    </row>
    <row r="114" spans="2:7" s="118" customFormat="1">
      <c r="B114" s="94"/>
      <c r="C114" s="119"/>
      <c r="D114" s="120" t="str">
        <f>IF('Notebook Database'!A313="","",'Notebook Database'!A313)</f>
        <v/>
      </c>
      <c r="E114" s="120"/>
      <c r="F114" s="120"/>
      <c r="G114" s="120"/>
    </row>
    <row r="115" spans="2:7" s="118" customFormat="1">
      <c r="B115" s="94"/>
      <c r="C115" s="119"/>
      <c r="D115" s="120" t="str">
        <f>IF('Notebook Database'!A314="","",'Notebook Database'!A314)</f>
        <v/>
      </c>
      <c r="E115" s="120"/>
      <c r="F115" s="120"/>
      <c r="G115" s="120"/>
    </row>
    <row r="116" spans="2:7" s="118" customFormat="1">
      <c r="B116" s="94"/>
      <c r="C116" s="119"/>
      <c r="D116" s="120" t="str">
        <f>IF('Notebook Database'!A315="","",'Notebook Database'!A315)</f>
        <v/>
      </c>
      <c r="E116" s="120"/>
      <c r="F116" s="120"/>
      <c r="G116" s="120"/>
    </row>
    <row r="117" spans="2:7" s="118" customFormat="1">
      <c r="B117" s="94"/>
      <c r="C117" s="119"/>
      <c r="D117" s="120" t="str">
        <f>IF('Notebook Database'!A316="","",'Notebook Database'!A316)</f>
        <v/>
      </c>
      <c r="E117" s="120"/>
      <c r="F117" s="120"/>
      <c r="G117" s="120"/>
    </row>
    <row r="118" spans="2:7" s="118" customFormat="1">
      <c r="B118" s="94"/>
      <c r="C118" s="119"/>
      <c r="D118" s="120" t="str">
        <f>IF('Notebook Database'!A317="","",'Notebook Database'!A317)</f>
        <v/>
      </c>
      <c r="E118" s="120"/>
      <c r="F118" s="120"/>
      <c r="G118" s="120"/>
    </row>
    <row r="119" spans="2:7" s="118" customFormat="1">
      <c r="B119" s="94"/>
      <c r="C119" s="119"/>
      <c r="D119" s="120" t="str">
        <f>IF('Notebook Database'!A318="","",'Notebook Database'!A318)</f>
        <v/>
      </c>
      <c r="E119" s="120"/>
      <c r="F119" s="120"/>
      <c r="G119" s="120"/>
    </row>
    <row r="120" spans="2:7" s="118" customFormat="1">
      <c r="B120" s="94"/>
      <c r="C120" s="119"/>
      <c r="D120" s="120" t="str">
        <f>IF('Notebook Database'!A319="","",'Notebook Database'!A319)</f>
        <v/>
      </c>
      <c r="E120" s="120"/>
      <c r="F120" s="120"/>
      <c r="G120" s="120"/>
    </row>
    <row r="121" spans="2:7" s="118" customFormat="1">
      <c r="B121" s="94"/>
      <c r="C121" s="119"/>
      <c r="D121" s="120" t="str">
        <f>IF('Notebook Database'!A320="","",'Notebook Database'!A320)</f>
        <v/>
      </c>
      <c r="E121" s="120"/>
      <c r="F121" s="120"/>
      <c r="G121" s="120"/>
    </row>
    <row r="122" spans="2:7" s="118" customFormat="1">
      <c r="B122" s="94"/>
      <c r="C122" s="119"/>
      <c r="D122" s="120" t="str">
        <f>IF('Notebook Database'!A321="","",'Notebook Database'!A321)</f>
        <v/>
      </c>
      <c r="E122" s="120"/>
      <c r="F122" s="120"/>
      <c r="G122" s="120"/>
    </row>
    <row r="123" spans="2:7" s="118" customFormat="1">
      <c r="B123" s="94"/>
      <c r="C123" s="119"/>
      <c r="D123" s="120" t="str">
        <f>IF('Notebook Database'!A322="","",'Notebook Database'!A322)</f>
        <v/>
      </c>
      <c r="E123" s="120"/>
      <c r="F123" s="120"/>
      <c r="G123" s="120"/>
    </row>
    <row r="124" spans="2:7" s="118" customFormat="1">
      <c r="B124" s="94"/>
      <c r="C124" s="119"/>
      <c r="D124" s="120" t="str">
        <f>IF('Notebook Database'!A323="","",'Notebook Database'!A323)</f>
        <v/>
      </c>
      <c r="E124" s="120"/>
      <c r="F124" s="120"/>
      <c r="G124" s="120"/>
    </row>
    <row r="125" spans="2:7" s="118" customFormat="1">
      <c r="B125" s="94"/>
      <c r="C125" s="119"/>
      <c r="D125" s="120" t="str">
        <f>IF('Notebook Database'!A324="","",'Notebook Database'!A324)</f>
        <v/>
      </c>
      <c r="E125" s="120"/>
      <c r="F125" s="120"/>
      <c r="G125" s="120"/>
    </row>
    <row r="126" spans="2:7" s="118" customFormat="1">
      <c r="B126" s="94"/>
      <c r="C126" s="119"/>
      <c r="D126" s="120" t="str">
        <f>IF('Notebook Database'!A325="","",'Notebook Database'!A325)</f>
        <v/>
      </c>
      <c r="E126" s="120"/>
      <c r="F126" s="120"/>
      <c r="G126" s="120"/>
    </row>
    <row r="127" spans="2:7" s="118" customFormat="1">
      <c r="B127" s="94"/>
      <c r="C127" s="119"/>
      <c r="D127" s="120" t="str">
        <f>IF('Notebook Database'!A326="","",'Notebook Database'!A326)</f>
        <v/>
      </c>
      <c r="E127" s="120"/>
      <c r="F127" s="120"/>
      <c r="G127" s="120"/>
    </row>
    <row r="128" spans="2:7" s="118" customFormat="1">
      <c r="B128" s="94"/>
      <c r="C128" s="119"/>
      <c r="D128" s="120" t="str">
        <f>IF('Notebook Database'!A327="","",'Notebook Database'!A327)</f>
        <v/>
      </c>
      <c r="E128" s="120"/>
      <c r="F128" s="120"/>
      <c r="G128" s="120"/>
    </row>
    <row r="129" spans="2:7" s="118" customFormat="1">
      <c r="B129" s="94"/>
      <c r="C129" s="119"/>
      <c r="D129" s="120" t="str">
        <f>IF('Notebook Database'!A328="","",'Notebook Database'!A328)</f>
        <v/>
      </c>
      <c r="E129" s="120"/>
      <c r="F129" s="120"/>
      <c r="G129" s="120"/>
    </row>
    <row r="130" spans="2:7" s="118" customFormat="1">
      <c r="B130" s="94"/>
      <c r="C130" s="119"/>
      <c r="D130" s="120" t="str">
        <f>IF('Notebook Database'!A329="","",'Notebook Database'!A329)</f>
        <v/>
      </c>
      <c r="E130" s="120"/>
      <c r="F130" s="120"/>
      <c r="G130" s="120"/>
    </row>
    <row r="131" spans="2:7" s="118" customFormat="1">
      <c r="B131" s="94"/>
      <c r="C131" s="119"/>
      <c r="D131" s="120" t="str">
        <f>IF('Notebook Database'!A330="","",'Notebook Database'!A330)</f>
        <v/>
      </c>
      <c r="E131" s="120"/>
      <c r="F131" s="120"/>
      <c r="G131" s="120"/>
    </row>
    <row r="132" spans="2:7" s="118" customFormat="1">
      <c r="B132" s="94"/>
      <c r="C132" s="119"/>
      <c r="D132" s="120" t="str">
        <f>IF('Notebook Database'!A331="","",'Notebook Database'!A331)</f>
        <v/>
      </c>
      <c r="E132" s="120"/>
      <c r="F132" s="120"/>
      <c r="G132" s="120"/>
    </row>
    <row r="133" spans="2:7" s="118" customFormat="1">
      <c r="B133" s="94"/>
      <c r="C133" s="119"/>
      <c r="D133" s="120" t="str">
        <f>IF('Notebook Database'!A332="","",'Notebook Database'!A332)</f>
        <v/>
      </c>
      <c r="E133" s="120"/>
      <c r="F133" s="120"/>
      <c r="G133" s="120"/>
    </row>
    <row r="134" spans="2:7" s="118" customFormat="1">
      <c r="B134" s="94"/>
      <c r="C134" s="119"/>
      <c r="D134" s="120" t="str">
        <f>IF('Notebook Database'!A333="","",'Notebook Database'!A333)</f>
        <v/>
      </c>
      <c r="E134" s="120"/>
      <c r="F134" s="120"/>
      <c r="G134" s="120"/>
    </row>
    <row r="135" spans="2:7" s="118" customFormat="1">
      <c r="B135" s="94"/>
      <c r="C135" s="119"/>
      <c r="D135" s="120" t="str">
        <f>IF('Notebook Database'!A334="","",'Notebook Database'!A334)</f>
        <v/>
      </c>
      <c r="E135" s="120"/>
      <c r="F135" s="120"/>
      <c r="G135" s="120"/>
    </row>
    <row r="136" spans="2:7" s="118" customFormat="1">
      <c r="B136" s="94"/>
      <c r="C136" s="119"/>
      <c r="D136" s="120" t="str">
        <f>IF('Notebook Database'!A335="","",'Notebook Database'!A335)</f>
        <v/>
      </c>
      <c r="E136" s="120"/>
      <c r="F136" s="120"/>
      <c r="G136" s="120"/>
    </row>
    <row r="137" spans="2:7" s="118" customFormat="1">
      <c r="B137" s="94"/>
      <c r="C137" s="119"/>
      <c r="D137" s="120" t="str">
        <f>IF('Notebook Database'!A336="","",'Notebook Database'!A336)</f>
        <v/>
      </c>
      <c r="E137" s="120"/>
      <c r="F137" s="120"/>
      <c r="G137" s="120"/>
    </row>
    <row r="138" spans="2:7" s="118" customFormat="1">
      <c r="B138" s="94"/>
      <c r="C138" s="119"/>
      <c r="D138" s="120" t="str">
        <f>IF('Notebook Database'!A337="","",'Notebook Database'!A337)</f>
        <v/>
      </c>
      <c r="E138" s="120"/>
      <c r="F138" s="120"/>
      <c r="G138" s="120"/>
    </row>
    <row r="139" spans="2:7" s="118" customFormat="1">
      <c r="B139" s="94"/>
      <c r="C139" s="119"/>
      <c r="D139" s="120" t="str">
        <f>IF('Notebook Database'!A338="","",'Notebook Database'!A338)</f>
        <v/>
      </c>
      <c r="E139" s="120"/>
      <c r="F139" s="120"/>
      <c r="G139" s="120"/>
    </row>
    <row r="140" spans="2:7" s="118" customFormat="1">
      <c r="B140" s="94"/>
      <c r="C140" s="119"/>
      <c r="D140" s="120" t="str">
        <f>IF('Notebook Database'!A339="","",'Notebook Database'!A339)</f>
        <v/>
      </c>
      <c r="E140" s="120"/>
      <c r="F140" s="120"/>
      <c r="G140" s="120"/>
    </row>
    <row r="141" spans="2:7" s="118" customFormat="1">
      <c r="B141" s="94"/>
      <c r="C141" s="119"/>
      <c r="D141" s="120" t="str">
        <f>IF('Notebook Database'!A340="","",'Notebook Database'!A340)</f>
        <v/>
      </c>
      <c r="E141" s="120"/>
      <c r="F141" s="120"/>
      <c r="G141" s="120"/>
    </row>
    <row r="142" spans="2:7" s="118" customFormat="1">
      <c r="B142" s="94"/>
      <c r="C142" s="119"/>
      <c r="D142" s="120" t="str">
        <f>IF('Notebook Database'!A341="","",'Notebook Database'!A341)</f>
        <v/>
      </c>
      <c r="E142" s="120"/>
      <c r="F142" s="120"/>
      <c r="G142" s="120"/>
    </row>
    <row r="143" spans="2:7" s="118" customFormat="1">
      <c r="B143" s="94"/>
      <c r="C143" s="119"/>
      <c r="D143" s="120" t="str">
        <f>IF('Notebook Database'!A342="","",'Notebook Database'!A342)</f>
        <v/>
      </c>
      <c r="E143" s="120"/>
      <c r="F143" s="120"/>
      <c r="G143" s="120"/>
    </row>
    <row r="144" spans="2:7" s="118" customFormat="1">
      <c r="B144" s="94"/>
      <c r="C144" s="119"/>
      <c r="D144" s="120" t="str">
        <f>IF('Notebook Database'!A343="","",'Notebook Database'!A343)</f>
        <v/>
      </c>
      <c r="E144" s="120"/>
      <c r="F144" s="120"/>
      <c r="G144" s="120"/>
    </row>
    <row r="145" spans="2:7" s="118" customFormat="1">
      <c r="B145" s="94"/>
      <c r="C145" s="119"/>
      <c r="D145" s="120" t="str">
        <f>IF('Notebook Database'!A344="","",'Notebook Database'!A344)</f>
        <v/>
      </c>
      <c r="E145" s="120"/>
      <c r="F145" s="120"/>
      <c r="G145" s="120"/>
    </row>
    <row r="146" spans="2:7" s="118" customFormat="1">
      <c r="B146" s="94"/>
      <c r="C146" s="119"/>
      <c r="D146" s="120" t="str">
        <f>IF('Notebook Database'!A345="","",'Notebook Database'!A345)</f>
        <v/>
      </c>
      <c r="E146" s="120"/>
      <c r="F146" s="120"/>
      <c r="G146" s="120"/>
    </row>
    <row r="147" spans="2:7" s="118" customFormat="1">
      <c r="B147" s="94"/>
      <c r="C147" s="119"/>
      <c r="D147" s="120" t="str">
        <f>IF('Notebook Database'!A346="","",'Notebook Database'!A346)</f>
        <v/>
      </c>
      <c r="E147" s="120"/>
      <c r="F147" s="120"/>
      <c r="G147" s="120"/>
    </row>
    <row r="148" spans="2:7" s="118" customFormat="1">
      <c r="B148" s="94"/>
      <c r="C148" s="119"/>
      <c r="D148" s="120" t="str">
        <f>IF('Notebook Database'!A347="","",'Notebook Database'!A347)</f>
        <v/>
      </c>
      <c r="E148" s="120"/>
      <c r="F148" s="120"/>
      <c r="G148" s="120"/>
    </row>
    <row r="149" spans="2:7" s="118" customFormat="1">
      <c r="B149" s="94"/>
      <c r="C149" s="119"/>
      <c r="D149" s="120" t="str">
        <f>IF('Notebook Database'!A348="","",'Notebook Database'!A348)</f>
        <v/>
      </c>
      <c r="E149" s="120"/>
      <c r="F149" s="120"/>
      <c r="G149" s="120"/>
    </row>
    <row r="150" spans="2:7" s="118" customFormat="1">
      <c r="B150" s="94"/>
      <c r="C150" s="119"/>
      <c r="D150" s="120" t="str">
        <f>IF('Notebook Database'!A349="","",'Notebook Database'!A349)</f>
        <v/>
      </c>
      <c r="E150" s="120"/>
      <c r="F150" s="120"/>
      <c r="G150" s="120"/>
    </row>
    <row r="151" spans="2:7" s="118" customFormat="1">
      <c r="B151" s="94"/>
      <c r="C151" s="119"/>
      <c r="D151" s="120" t="str">
        <f>IF('Notebook Database'!A350="","",'Notebook Database'!A350)</f>
        <v/>
      </c>
      <c r="E151" s="120"/>
      <c r="F151" s="120"/>
      <c r="G151" s="120"/>
    </row>
    <row r="152" spans="2:7" s="118" customFormat="1">
      <c r="B152" s="94"/>
      <c r="C152" s="119"/>
      <c r="D152" s="120" t="str">
        <f>IF('Notebook Database'!A351="","",'Notebook Database'!A351)</f>
        <v/>
      </c>
      <c r="E152" s="120"/>
      <c r="F152" s="120"/>
      <c r="G152" s="120"/>
    </row>
    <row r="153" spans="2:7" s="118" customFormat="1">
      <c r="B153" s="94"/>
      <c r="C153" s="119"/>
      <c r="D153" s="120" t="str">
        <f>IF('Notebook Database'!A352="","",'Notebook Database'!A352)</f>
        <v/>
      </c>
      <c r="E153" s="120"/>
      <c r="F153" s="120"/>
      <c r="G153" s="120"/>
    </row>
    <row r="154" spans="2:7" s="118" customFormat="1">
      <c r="B154" s="94"/>
      <c r="C154" s="119"/>
      <c r="D154" s="120" t="str">
        <f>IF('Notebook Database'!A353="","",'Notebook Database'!A353)</f>
        <v/>
      </c>
      <c r="E154" s="120"/>
      <c r="F154" s="120"/>
      <c r="G154" s="120"/>
    </row>
    <row r="155" spans="2:7" s="118" customFormat="1">
      <c r="B155" s="94"/>
      <c r="C155" s="119"/>
      <c r="D155" s="120" t="str">
        <f>IF('Notebook Database'!A354="","",'Notebook Database'!A354)</f>
        <v/>
      </c>
      <c r="E155" s="120"/>
      <c r="F155" s="120"/>
      <c r="G155" s="120"/>
    </row>
    <row r="156" spans="2:7" s="118" customFormat="1">
      <c r="B156" s="94"/>
      <c r="C156" s="119"/>
      <c r="D156" s="120" t="str">
        <f>IF('Notebook Database'!A355="","",'Notebook Database'!A355)</f>
        <v/>
      </c>
      <c r="E156" s="120"/>
      <c r="F156" s="120"/>
      <c r="G156" s="120"/>
    </row>
    <row r="157" spans="2:7" s="118" customFormat="1">
      <c r="B157" s="94"/>
      <c r="C157" s="119"/>
      <c r="D157" s="120" t="str">
        <f>IF('Notebook Database'!A356="","",'Notebook Database'!A356)</f>
        <v/>
      </c>
      <c r="E157" s="120"/>
      <c r="F157" s="120"/>
      <c r="G157" s="120"/>
    </row>
    <row r="158" spans="2:7" s="118" customFormat="1">
      <c r="B158" s="94"/>
      <c r="C158" s="119"/>
      <c r="D158" s="120" t="str">
        <f>IF('Notebook Database'!A357="","",'Notebook Database'!A357)</f>
        <v/>
      </c>
      <c r="E158" s="120"/>
      <c r="F158" s="120"/>
      <c r="G158" s="120"/>
    </row>
    <row r="159" spans="2:7" s="118" customFormat="1">
      <c r="B159" s="94"/>
      <c r="C159" s="119"/>
      <c r="D159" s="120" t="str">
        <f>IF('Notebook Database'!A358="","",'Notebook Database'!A358)</f>
        <v/>
      </c>
      <c r="E159" s="120"/>
      <c r="F159" s="120"/>
      <c r="G159" s="120"/>
    </row>
    <row r="160" spans="2:7" s="118" customFormat="1">
      <c r="B160" s="94"/>
      <c r="C160" s="119"/>
      <c r="D160" s="120" t="str">
        <f>IF('Notebook Database'!A359="","",'Notebook Database'!A359)</f>
        <v/>
      </c>
      <c r="E160" s="120"/>
      <c r="F160" s="120"/>
      <c r="G160" s="120"/>
    </row>
    <row r="161" spans="2:7" s="118" customFormat="1">
      <c r="B161" s="94"/>
      <c r="C161" s="119"/>
      <c r="D161" s="120" t="str">
        <f>IF('Notebook Database'!A360="","",'Notebook Database'!A360)</f>
        <v/>
      </c>
      <c r="E161" s="120"/>
      <c r="F161" s="120"/>
      <c r="G161" s="120"/>
    </row>
    <row r="162" spans="2:7" s="118" customFormat="1">
      <c r="B162" s="94"/>
      <c r="C162" s="119"/>
      <c r="D162" s="120" t="str">
        <f>IF('Notebook Database'!A361="","",'Notebook Database'!A361)</f>
        <v/>
      </c>
      <c r="E162" s="120"/>
      <c r="F162" s="120"/>
      <c r="G162" s="120"/>
    </row>
    <row r="163" spans="2:7" s="118" customFormat="1">
      <c r="B163" s="94"/>
      <c r="C163" s="119"/>
      <c r="D163" s="120" t="str">
        <f>IF('Notebook Database'!A362="","",'Notebook Database'!A362)</f>
        <v/>
      </c>
      <c r="E163" s="120"/>
      <c r="F163" s="120"/>
      <c r="G163" s="120"/>
    </row>
    <row r="164" spans="2:7" s="118" customFormat="1">
      <c r="B164" s="94"/>
      <c r="C164" s="119"/>
      <c r="D164" s="120" t="str">
        <f>IF('Notebook Database'!A363="","",'Notebook Database'!A363)</f>
        <v/>
      </c>
      <c r="E164" s="120"/>
      <c r="F164" s="120"/>
      <c r="G164" s="120"/>
    </row>
    <row r="165" spans="2:7" s="118" customFormat="1">
      <c r="B165" s="94"/>
      <c r="C165" s="119"/>
      <c r="D165" s="120" t="str">
        <f>IF('Notebook Database'!A364="","",'Notebook Database'!A364)</f>
        <v/>
      </c>
      <c r="E165" s="120"/>
      <c r="F165" s="120"/>
      <c r="G165" s="120"/>
    </row>
    <row r="166" spans="2:7" s="118" customFormat="1">
      <c r="B166" s="94"/>
      <c r="C166" s="119"/>
      <c r="D166" s="120" t="str">
        <f>IF('Notebook Database'!A365="","",'Notebook Database'!A365)</f>
        <v/>
      </c>
      <c r="E166" s="120"/>
      <c r="F166" s="120"/>
      <c r="G166" s="120"/>
    </row>
    <row r="167" spans="2:7" s="118" customFormat="1">
      <c r="B167" s="94"/>
      <c r="C167" s="119"/>
      <c r="D167" s="120" t="str">
        <f>IF('Notebook Database'!A366="","",'Notebook Database'!A366)</f>
        <v/>
      </c>
      <c r="E167" s="120"/>
      <c r="F167" s="120"/>
      <c r="G167" s="120"/>
    </row>
    <row r="168" spans="2:7" s="118" customFormat="1">
      <c r="B168" s="94"/>
      <c r="C168" s="119"/>
      <c r="D168" s="120" t="str">
        <f>IF('Notebook Database'!A367="","",'Notebook Database'!A367)</f>
        <v/>
      </c>
      <c r="E168" s="120"/>
      <c r="F168" s="120"/>
      <c r="G168" s="120"/>
    </row>
    <row r="169" spans="2:7" s="118" customFormat="1">
      <c r="B169" s="94"/>
      <c r="C169" s="119"/>
      <c r="D169" s="120" t="str">
        <f>IF('Notebook Database'!A368="","",'Notebook Database'!A368)</f>
        <v/>
      </c>
      <c r="E169" s="120"/>
      <c r="F169" s="120"/>
      <c r="G169" s="120"/>
    </row>
    <row r="170" spans="2:7" s="118" customFormat="1">
      <c r="B170" s="94"/>
      <c r="C170" s="119"/>
      <c r="D170" s="120" t="str">
        <f>IF('Notebook Database'!A369="","",'Notebook Database'!A369)</f>
        <v/>
      </c>
      <c r="E170" s="120"/>
      <c r="F170" s="120"/>
      <c r="G170" s="120"/>
    </row>
    <row r="171" spans="2:7" s="118" customFormat="1">
      <c r="B171" s="94"/>
      <c r="C171" s="119"/>
      <c r="D171" s="120" t="str">
        <f>IF('Notebook Database'!A370="","",'Notebook Database'!A370)</f>
        <v/>
      </c>
      <c r="E171" s="120"/>
      <c r="F171" s="120"/>
      <c r="G171" s="120"/>
    </row>
    <row r="172" spans="2:7" s="118" customFormat="1">
      <c r="B172" s="94"/>
      <c r="C172" s="119"/>
      <c r="D172" s="120" t="str">
        <f>IF('Notebook Database'!A371="","",'Notebook Database'!A371)</f>
        <v/>
      </c>
      <c r="E172" s="120"/>
      <c r="F172" s="120"/>
      <c r="G172" s="120"/>
    </row>
    <row r="173" spans="2:7" s="118" customFormat="1">
      <c r="B173" s="94"/>
      <c r="C173" s="119"/>
      <c r="D173" s="120" t="str">
        <f>IF('Notebook Database'!A372="","",'Notebook Database'!A372)</f>
        <v/>
      </c>
      <c r="E173" s="120"/>
      <c r="F173" s="120"/>
      <c r="G173" s="120"/>
    </row>
    <row r="174" spans="2:7" s="118" customFormat="1">
      <c r="B174" s="94"/>
      <c r="C174" s="119"/>
      <c r="D174" s="120" t="str">
        <f>IF('Notebook Database'!A373="","",'Notebook Database'!A373)</f>
        <v/>
      </c>
      <c r="E174" s="120"/>
      <c r="F174" s="120"/>
      <c r="G174" s="120"/>
    </row>
    <row r="175" spans="2:7" s="118" customFormat="1">
      <c r="B175" s="94"/>
      <c r="C175" s="119"/>
      <c r="D175" s="120" t="str">
        <f>IF('Notebook Database'!A374="","",'Notebook Database'!A374)</f>
        <v/>
      </c>
      <c r="E175" s="120"/>
      <c r="F175" s="120"/>
      <c r="G175" s="120"/>
    </row>
    <row r="176" spans="2:7" s="118" customFormat="1">
      <c r="B176" s="94"/>
      <c r="C176" s="119"/>
      <c r="D176" s="120" t="str">
        <f>IF('Notebook Database'!A375="","",'Notebook Database'!A375)</f>
        <v/>
      </c>
      <c r="E176" s="120"/>
      <c r="F176" s="120"/>
      <c r="G176" s="120"/>
    </row>
    <row r="177" spans="2:7" s="118" customFormat="1">
      <c r="B177" s="94"/>
      <c r="C177" s="119"/>
      <c r="D177" s="120" t="str">
        <f>IF('Notebook Database'!A376="","",'Notebook Database'!A376)</f>
        <v/>
      </c>
      <c r="E177" s="120"/>
      <c r="F177" s="120"/>
      <c r="G177" s="120"/>
    </row>
    <row r="178" spans="2:7" s="118" customFormat="1">
      <c r="B178" s="94"/>
      <c r="C178" s="119"/>
      <c r="D178" s="120" t="str">
        <f>IF('Notebook Database'!A377="","",'Notebook Database'!A377)</f>
        <v/>
      </c>
      <c r="E178" s="120"/>
      <c r="F178" s="120"/>
      <c r="G178" s="120"/>
    </row>
    <row r="179" spans="2:7" s="118" customFormat="1">
      <c r="B179" s="94"/>
      <c r="C179" s="119"/>
      <c r="D179" s="120" t="str">
        <f>IF('Notebook Database'!A378="","",'Notebook Database'!A378)</f>
        <v/>
      </c>
      <c r="E179" s="120"/>
      <c r="F179" s="120"/>
      <c r="G179" s="120"/>
    </row>
    <row r="180" spans="2:7" s="118" customFormat="1">
      <c r="B180" s="94"/>
      <c r="C180" s="119"/>
      <c r="D180" s="120" t="str">
        <f>IF('Notebook Database'!A379="","",'Notebook Database'!A379)</f>
        <v/>
      </c>
      <c r="E180" s="120"/>
      <c r="F180" s="120"/>
      <c r="G180" s="120"/>
    </row>
    <row r="181" spans="2:7" s="118" customFormat="1">
      <c r="B181" s="94"/>
      <c r="C181" s="119"/>
      <c r="D181" s="120" t="str">
        <f>IF('Notebook Database'!A380="","",'Notebook Database'!A380)</f>
        <v/>
      </c>
      <c r="E181" s="120"/>
      <c r="F181" s="120"/>
      <c r="G181" s="120"/>
    </row>
    <row r="182" spans="2:7" s="118" customFormat="1">
      <c r="B182" s="94"/>
      <c r="C182" s="119"/>
      <c r="D182" s="120" t="str">
        <f>IF('Notebook Database'!A381="","",'Notebook Database'!A381)</f>
        <v/>
      </c>
      <c r="E182" s="120"/>
      <c r="F182" s="120"/>
      <c r="G182" s="120"/>
    </row>
    <row r="183" spans="2:7" s="118" customFormat="1">
      <c r="B183" s="94"/>
      <c r="C183" s="119"/>
      <c r="D183" s="120" t="str">
        <f>IF('Notebook Database'!A382="","",'Notebook Database'!A382)</f>
        <v/>
      </c>
      <c r="E183" s="120"/>
      <c r="F183" s="120"/>
      <c r="G183" s="120"/>
    </row>
    <row r="184" spans="2:7" s="118" customFormat="1">
      <c r="B184" s="94"/>
      <c r="C184" s="119"/>
      <c r="D184" s="120" t="str">
        <f>IF('Notebook Database'!A383="","",'Notebook Database'!A383)</f>
        <v/>
      </c>
      <c r="E184" s="120"/>
      <c r="F184" s="120"/>
      <c r="G184" s="120"/>
    </row>
    <row r="185" spans="2:7" s="118" customFormat="1">
      <c r="B185" s="94"/>
      <c r="C185" s="119"/>
      <c r="D185" s="120" t="str">
        <f>IF('Notebook Database'!A384="","",'Notebook Database'!A384)</f>
        <v/>
      </c>
      <c r="E185" s="120"/>
      <c r="F185" s="120"/>
      <c r="G185" s="120"/>
    </row>
    <row r="186" spans="2:7" s="118" customFormat="1">
      <c r="B186" s="94"/>
      <c r="C186" s="119"/>
      <c r="D186" s="120" t="str">
        <f>IF('Notebook Database'!A385="","",'Notebook Database'!A385)</f>
        <v/>
      </c>
      <c r="E186" s="120"/>
      <c r="F186" s="120"/>
      <c r="G186" s="120"/>
    </row>
    <row r="187" spans="2:7" s="118" customFormat="1">
      <c r="B187" s="94"/>
      <c r="C187" s="119"/>
      <c r="D187" s="120" t="str">
        <f>IF('Notebook Database'!A386="","",'Notebook Database'!A386)</f>
        <v/>
      </c>
      <c r="E187" s="120"/>
      <c r="F187" s="120"/>
      <c r="G187" s="120"/>
    </row>
    <row r="188" spans="2:7" s="118" customFormat="1">
      <c r="B188" s="94"/>
      <c r="C188" s="119"/>
      <c r="D188" s="120" t="str">
        <f>IF('Notebook Database'!A387="","",'Notebook Database'!A387)</f>
        <v/>
      </c>
      <c r="E188" s="120"/>
      <c r="F188" s="120"/>
      <c r="G188" s="120"/>
    </row>
    <row r="189" spans="2:7" s="118" customFormat="1">
      <c r="B189" s="94"/>
      <c r="C189" s="119"/>
      <c r="D189" s="120" t="str">
        <f>IF('Notebook Database'!A388="","",'Notebook Database'!A388)</f>
        <v/>
      </c>
      <c r="E189" s="120"/>
      <c r="F189" s="120"/>
      <c r="G189" s="120"/>
    </row>
    <row r="190" spans="2:7" s="118" customFormat="1">
      <c r="B190" s="94"/>
      <c r="C190" s="119"/>
      <c r="D190" s="120" t="str">
        <f>IF('Notebook Database'!A389="","",'Notebook Database'!A389)</f>
        <v/>
      </c>
      <c r="E190" s="120"/>
      <c r="F190" s="120"/>
      <c r="G190" s="120"/>
    </row>
    <row r="191" spans="2:7" s="118" customFormat="1">
      <c r="B191" s="94"/>
      <c r="C191" s="119"/>
      <c r="D191" s="120" t="str">
        <f>IF('Notebook Database'!A390="","",'Notebook Database'!A390)</f>
        <v/>
      </c>
      <c r="E191" s="120"/>
      <c r="F191" s="120"/>
      <c r="G191" s="120"/>
    </row>
    <row r="192" spans="2:7" s="118" customFormat="1">
      <c r="B192" s="94"/>
      <c r="C192" s="119"/>
      <c r="D192" s="120" t="str">
        <f>IF('Notebook Database'!A391="","",'Notebook Database'!A391)</f>
        <v/>
      </c>
      <c r="E192" s="120"/>
      <c r="F192" s="120"/>
      <c r="G192" s="120"/>
    </row>
    <row r="193" spans="2:7" s="118" customFormat="1">
      <c r="B193" s="94"/>
      <c r="C193" s="119"/>
      <c r="D193" s="120" t="str">
        <f>IF('Notebook Database'!A392="","",'Notebook Database'!A392)</f>
        <v/>
      </c>
      <c r="E193" s="120"/>
      <c r="F193" s="120"/>
      <c r="G193" s="120"/>
    </row>
    <row r="194" spans="2:7" s="118" customFormat="1">
      <c r="B194" s="94"/>
      <c r="C194" s="119"/>
      <c r="D194" s="120" t="str">
        <f>IF('Notebook Database'!A393="","",'Notebook Database'!A393)</f>
        <v/>
      </c>
      <c r="E194" s="120"/>
      <c r="F194" s="120"/>
      <c r="G194" s="120"/>
    </row>
    <row r="195" spans="2:7" s="118" customFormat="1">
      <c r="B195" s="94"/>
      <c r="C195" s="119"/>
      <c r="D195" s="120" t="str">
        <f>IF('Notebook Database'!A394="","",'Notebook Database'!A394)</f>
        <v/>
      </c>
      <c r="E195" s="120"/>
      <c r="F195" s="120"/>
      <c r="G195" s="120"/>
    </row>
    <row r="196" spans="2:7" s="118" customFormat="1">
      <c r="B196" s="94"/>
      <c r="C196" s="119"/>
      <c r="D196" s="120" t="str">
        <f>IF('Notebook Database'!A395="","",'Notebook Database'!A395)</f>
        <v/>
      </c>
      <c r="E196" s="120"/>
      <c r="F196" s="120"/>
      <c r="G196" s="120"/>
    </row>
    <row r="197" spans="2:7" s="118" customFormat="1">
      <c r="B197" s="94"/>
      <c r="C197" s="119"/>
      <c r="D197" s="120" t="str">
        <f>IF('Notebook Database'!A396="","",'Notebook Database'!A396)</f>
        <v/>
      </c>
      <c r="E197" s="120"/>
      <c r="F197" s="120"/>
      <c r="G197" s="120"/>
    </row>
    <row r="198" spans="2:7" s="118" customFormat="1">
      <c r="B198" s="94"/>
      <c r="C198" s="119"/>
      <c r="D198" s="120" t="str">
        <f>IF('Notebook Database'!A397="","",'Notebook Database'!A397)</f>
        <v/>
      </c>
      <c r="E198" s="120"/>
      <c r="F198" s="120"/>
      <c r="G198" s="120"/>
    </row>
    <row r="199" spans="2:7" s="118" customFormat="1">
      <c r="B199" s="94"/>
      <c r="C199" s="119"/>
      <c r="D199" s="120" t="str">
        <f>IF('Notebook Database'!A398="","",'Notebook Database'!A398)</f>
        <v/>
      </c>
      <c r="E199" s="120"/>
      <c r="F199" s="120"/>
      <c r="G199" s="120"/>
    </row>
    <row r="200" spans="2:7" s="118" customFormat="1">
      <c r="B200" s="94"/>
      <c r="C200" s="119"/>
      <c r="D200" s="120" t="str">
        <f>IF('Notebook Database'!A399="","",'Notebook Database'!A399)</f>
        <v/>
      </c>
      <c r="E200" s="120"/>
      <c r="F200" s="120"/>
      <c r="G200" s="120"/>
    </row>
    <row r="201" spans="2:7" s="118" customFormat="1">
      <c r="B201" s="94"/>
      <c r="C201" s="119"/>
      <c r="D201" s="120" t="str">
        <f>IF('Notebook Database'!A400="","",'Notebook Database'!A400)</f>
        <v/>
      </c>
      <c r="E201" s="120"/>
      <c r="F201" s="120"/>
      <c r="G201" s="120"/>
    </row>
    <row r="202" spans="2:7" s="118" customFormat="1">
      <c r="B202" s="94"/>
      <c r="C202" s="119"/>
      <c r="D202" s="120" t="str">
        <f>IF('Notebook Database'!A401="","",'Notebook Database'!A401)</f>
        <v/>
      </c>
      <c r="E202" s="120"/>
      <c r="F202" s="120"/>
      <c r="G202" s="120"/>
    </row>
    <row r="203" spans="2:7" s="118" customFormat="1">
      <c r="B203" s="94"/>
      <c r="C203" s="119"/>
      <c r="D203" s="120" t="str">
        <f>IF('Notebook Database'!A402="","",'Notebook Database'!A402)</f>
        <v/>
      </c>
      <c r="E203" s="120"/>
      <c r="F203" s="120"/>
      <c r="G203" s="120"/>
    </row>
    <row r="204" spans="2:7" s="118" customFormat="1">
      <c r="B204" s="94"/>
      <c r="C204" s="119"/>
      <c r="D204" s="120" t="str">
        <f>IF('Notebook Database'!A403="","",'Notebook Database'!A403)</f>
        <v/>
      </c>
      <c r="E204" s="120"/>
      <c r="F204" s="120"/>
      <c r="G204" s="120"/>
    </row>
    <row r="205" spans="2:7" s="118" customFormat="1">
      <c r="B205" s="94"/>
      <c r="C205" s="119"/>
      <c r="D205" s="120" t="str">
        <f>IF('Notebook Database'!A404="","",'Notebook Database'!A404)</f>
        <v/>
      </c>
      <c r="E205" s="120"/>
      <c r="F205" s="120"/>
      <c r="G205" s="120"/>
    </row>
    <row r="206" spans="2:7" s="118" customFormat="1">
      <c r="B206" s="94"/>
      <c r="C206" s="119"/>
      <c r="D206" s="120" t="str">
        <f>IF('Notebook Database'!A405="","",'Notebook Database'!A405)</f>
        <v/>
      </c>
      <c r="E206" s="120"/>
      <c r="F206" s="120"/>
      <c r="G206" s="120"/>
    </row>
    <row r="207" spans="2:7" s="118" customFormat="1">
      <c r="B207" s="94"/>
      <c r="C207" s="119"/>
      <c r="D207" s="120" t="str">
        <f>IF('Notebook Database'!A406="","",'Notebook Database'!A406)</f>
        <v/>
      </c>
      <c r="E207" s="120"/>
      <c r="F207" s="120"/>
      <c r="G207" s="120"/>
    </row>
    <row r="208" spans="2:7" s="118" customFormat="1">
      <c r="B208" s="94"/>
      <c r="C208" s="119"/>
      <c r="D208" s="120" t="str">
        <f>IF('Notebook Database'!A407="","",'Notebook Database'!A407)</f>
        <v/>
      </c>
      <c r="E208" s="120"/>
      <c r="F208" s="120"/>
      <c r="G208" s="120"/>
    </row>
    <row r="209" spans="2:7" s="118" customFormat="1">
      <c r="B209" s="94"/>
      <c r="C209" s="119"/>
      <c r="D209" s="120" t="str">
        <f>IF('Notebook Database'!A408="","",'Notebook Database'!A408)</f>
        <v/>
      </c>
      <c r="E209" s="120"/>
      <c r="F209" s="120"/>
      <c r="G209" s="120"/>
    </row>
    <row r="210" spans="2:7" s="118" customFormat="1">
      <c r="B210" s="94"/>
      <c r="C210" s="119"/>
      <c r="D210" s="120" t="str">
        <f>IF('Notebook Database'!A409="","",'Notebook Database'!A409)</f>
        <v/>
      </c>
      <c r="E210" s="120"/>
      <c r="F210" s="120"/>
      <c r="G210" s="120"/>
    </row>
    <row r="211" spans="2:7" s="118" customFormat="1">
      <c r="B211" s="94"/>
      <c r="C211" s="119"/>
      <c r="D211" s="120" t="str">
        <f>IF('Notebook Database'!A410="","",'Notebook Database'!A410)</f>
        <v/>
      </c>
      <c r="E211" s="120"/>
      <c r="F211" s="120"/>
      <c r="G211" s="120"/>
    </row>
    <row r="212" spans="2:7" s="118" customFormat="1">
      <c r="B212" s="94"/>
      <c r="C212" s="119"/>
      <c r="D212" s="120" t="str">
        <f>IF('Notebook Database'!A411="","",'Notebook Database'!A411)</f>
        <v/>
      </c>
      <c r="E212" s="120"/>
      <c r="F212" s="120"/>
      <c r="G212" s="120"/>
    </row>
    <row r="213" spans="2:7" s="118" customFormat="1">
      <c r="B213" s="94"/>
      <c r="C213" s="119"/>
      <c r="D213" s="120" t="str">
        <f>IF('Notebook Database'!A412="","",'Notebook Database'!A412)</f>
        <v/>
      </c>
      <c r="E213" s="120"/>
      <c r="F213" s="120"/>
      <c r="G213" s="120"/>
    </row>
    <row r="214" spans="2:7" s="118" customFormat="1">
      <c r="B214" s="94"/>
      <c r="C214" s="119"/>
      <c r="D214" s="120" t="str">
        <f>IF('Notebook Database'!A413="","",'Notebook Database'!A413)</f>
        <v/>
      </c>
      <c r="E214" s="120"/>
      <c r="F214" s="120"/>
      <c r="G214" s="120"/>
    </row>
    <row r="215" spans="2:7" s="118" customFormat="1">
      <c r="B215" s="94"/>
      <c r="C215" s="119"/>
      <c r="D215" s="120" t="str">
        <f>IF('Notebook Database'!A414="","",'Notebook Database'!A414)</f>
        <v/>
      </c>
      <c r="E215" s="120"/>
      <c r="F215" s="120"/>
      <c r="G215" s="120"/>
    </row>
    <row r="216" spans="2:7" s="118" customFormat="1">
      <c r="B216" s="94"/>
      <c r="C216" s="119"/>
      <c r="D216" s="120" t="str">
        <f>IF('Notebook Database'!A415="","",'Notebook Database'!A415)</f>
        <v/>
      </c>
      <c r="E216" s="120"/>
      <c r="F216" s="120"/>
      <c r="G216" s="120"/>
    </row>
    <row r="217" spans="2:7" s="118" customFormat="1">
      <c r="B217" s="94"/>
      <c r="C217" s="119"/>
      <c r="D217" s="120" t="str">
        <f>IF('Notebook Database'!A416="","",'Notebook Database'!A416)</f>
        <v/>
      </c>
      <c r="E217" s="120"/>
      <c r="F217" s="120"/>
      <c r="G217" s="120"/>
    </row>
    <row r="218" spans="2:7" s="118" customFormat="1">
      <c r="B218" s="94"/>
      <c r="C218" s="119"/>
      <c r="D218" s="120" t="str">
        <f>IF('Notebook Database'!A417="","",'Notebook Database'!A417)</f>
        <v/>
      </c>
      <c r="E218" s="120"/>
      <c r="F218" s="120"/>
      <c r="G218" s="120"/>
    </row>
    <row r="219" spans="2:7" s="118" customFormat="1">
      <c r="B219" s="94"/>
      <c r="C219" s="119"/>
      <c r="D219" s="120" t="str">
        <f>IF('Notebook Database'!A418="","",'Notebook Database'!A418)</f>
        <v/>
      </c>
      <c r="E219" s="120"/>
      <c r="F219" s="120"/>
      <c r="G219" s="120"/>
    </row>
    <row r="220" spans="2:7" s="118" customFormat="1">
      <c r="B220" s="94"/>
      <c r="C220" s="119"/>
      <c r="D220" s="120" t="str">
        <f>IF('Notebook Database'!A419="","",'Notebook Database'!A419)</f>
        <v/>
      </c>
      <c r="E220" s="120"/>
      <c r="F220" s="120"/>
      <c r="G220" s="120"/>
    </row>
    <row r="221" spans="2:7" s="118" customFormat="1">
      <c r="B221" s="94"/>
      <c r="C221" s="119"/>
      <c r="D221" s="120" t="str">
        <f>IF('Notebook Database'!A420="","",'Notebook Database'!A420)</f>
        <v/>
      </c>
      <c r="E221" s="120"/>
      <c r="F221" s="120"/>
      <c r="G221" s="120"/>
    </row>
    <row r="222" spans="2:7" s="118" customFormat="1">
      <c r="B222" s="94"/>
      <c r="C222" s="119"/>
      <c r="D222" s="120" t="str">
        <f>IF('Notebook Database'!A421="","",'Notebook Database'!A421)</f>
        <v/>
      </c>
      <c r="E222" s="120"/>
      <c r="F222" s="120"/>
      <c r="G222" s="120"/>
    </row>
    <row r="223" spans="2:7" s="118" customFormat="1">
      <c r="B223" s="94"/>
      <c r="C223" s="119"/>
      <c r="D223" s="120" t="str">
        <f>IF('Notebook Database'!A422="","",'Notebook Database'!A422)</f>
        <v/>
      </c>
      <c r="E223" s="120"/>
      <c r="F223" s="120"/>
      <c r="G223" s="120"/>
    </row>
    <row r="224" spans="2:7" s="118" customFormat="1">
      <c r="B224" s="94"/>
      <c r="C224" s="119"/>
      <c r="D224" s="120" t="str">
        <f>IF('Notebook Database'!A423="","",'Notebook Database'!A423)</f>
        <v/>
      </c>
      <c r="E224" s="120"/>
      <c r="F224" s="120"/>
      <c r="G224" s="120"/>
    </row>
    <row r="225" spans="2:7" s="118" customFormat="1">
      <c r="B225" s="94"/>
      <c r="C225" s="119"/>
      <c r="D225" s="120" t="str">
        <f>IF('Notebook Database'!A424="","",'Notebook Database'!A424)</f>
        <v/>
      </c>
      <c r="E225" s="120"/>
      <c r="F225" s="120"/>
      <c r="G225" s="120"/>
    </row>
    <row r="226" spans="2:7" s="118" customFormat="1">
      <c r="B226" s="94"/>
      <c r="C226" s="119"/>
      <c r="D226" s="120" t="str">
        <f>IF('Notebook Database'!A425="","",'Notebook Database'!A425)</f>
        <v/>
      </c>
      <c r="E226" s="120"/>
      <c r="F226" s="120"/>
      <c r="G226" s="120"/>
    </row>
    <row r="227" spans="2:7" s="118" customFormat="1">
      <c r="B227" s="94"/>
      <c r="C227" s="119"/>
      <c r="D227" s="120" t="str">
        <f>IF('Notebook Database'!A426="","",'Notebook Database'!A426)</f>
        <v/>
      </c>
      <c r="E227" s="120"/>
      <c r="F227" s="120"/>
      <c r="G227" s="120"/>
    </row>
    <row r="228" spans="2:7" s="118" customFormat="1">
      <c r="B228" s="94"/>
      <c r="C228" s="119"/>
      <c r="D228" s="120" t="str">
        <f>IF('Notebook Database'!A427="","",'Notebook Database'!A427)</f>
        <v/>
      </c>
      <c r="E228" s="120"/>
      <c r="F228" s="120"/>
      <c r="G228" s="120"/>
    </row>
    <row r="229" spans="2:7" s="118" customFormat="1">
      <c r="B229" s="94"/>
      <c r="C229" s="119"/>
      <c r="D229" s="120" t="str">
        <f>IF('Notebook Database'!A428="","",'Notebook Database'!A428)</f>
        <v/>
      </c>
      <c r="E229" s="120"/>
      <c r="F229" s="120"/>
      <c r="G229" s="120"/>
    </row>
    <row r="230" spans="2:7" s="118" customFormat="1">
      <c r="B230" s="94"/>
      <c r="C230" s="119"/>
      <c r="D230" s="120" t="str">
        <f>IF('Notebook Database'!A429="","",'Notebook Database'!A429)</f>
        <v/>
      </c>
      <c r="E230" s="120"/>
      <c r="F230" s="120"/>
      <c r="G230" s="120"/>
    </row>
    <row r="231" spans="2:7" s="118" customFormat="1">
      <c r="B231" s="94"/>
      <c r="C231" s="119"/>
      <c r="D231" s="120" t="str">
        <f>IF('Notebook Database'!A430="","",'Notebook Database'!A430)</f>
        <v/>
      </c>
      <c r="E231" s="120"/>
      <c r="F231" s="120"/>
      <c r="G231" s="120"/>
    </row>
    <row r="232" spans="2:7" s="118" customFormat="1">
      <c r="B232" s="94"/>
      <c r="C232" s="119"/>
      <c r="D232" s="120" t="str">
        <f>IF('Notebook Database'!A431="","",'Notebook Database'!A431)</f>
        <v/>
      </c>
      <c r="E232" s="120"/>
      <c r="F232" s="120"/>
      <c r="G232" s="120"/>
    </row>
    <row r="233" spans="2:7" s="118" customFormat="1">
      <c r="B233" s="94"/>
      <c r="C233" s="119"/>
      <c r="D233" s="120" t="str">
        <f>IF('Notebook Database'!A432="","",'Notebook Database'!A432)</f>
        <v/>
      </c>
      <c r="E233" s="120"/>
      <c r="F233" s="120"/>
      <c r="G233" s="120"/>
    </row>
    <row r="234" spans="2:7" s="118" customFormat="1">
      <c r="B234" s="94"/>
      <c r="C234" s="119"/>
      <c r="D234" s="120" t="str">
        <f>IF('Notebook Database'!A433="","",'Notebook Database'!A433)</f>
        <v/>
      </c>
      <c r="E234" s="120"/>
      <c r="F234" s="120"/>
      <c r="G234" s="120"/>
    </row>
    <row r="235" spans="2:7" s="118" customFormat="1">
      <c r="B235" s="94"/>
      <c r="C235" s="119"/>
      <c r="D235" s="120" t="str">
        <f>IF('Notebook Database'!A434="","",'Notebook Database'!A434)</f>
        <v/>
      </c>
      <c r="E235" s="120"/>
      <c r="F235" s="120"/>
      <c r="G235" s="120"/>
    </row>
    <row r="236" spans="2:7" s="118" customFormat="1">
      <c r="B236" s="94"/>
      <c r="C236" s="119"/>
      <c r="D236" s="120" t="str">
        <f>IF('Notebook Database'!A435="","",'Notebook Database'!A435)</f>
        <v/>
      </c>
      <c r="E236" s="120"/>
      <c r="F236" s="120"/>
      <c r="G236" s="120"/>
    </row>
    <row r="237" spans="2:7" s="118" customFormat="1">
      <c r="B237" s="94"/>
      <c r="C237" s="119"/>
      <c r="D237" s="120" t="str">
        <f>IF('Notebook Database'!A436="","",'Notebook Database'!A436)</f>
        <v/>
      </c>
      <c r="E237" s="120"/>
      <c r="F237" s="120"/>
      <c r="G237" s="120"/>
    </row>
    <row r="238" spans="2:7" s="118" customFormat="1">
      <c r="B238" s="94"/>
      <c r="C238" s="119"/>
      <c r="D238" s="120" t="str">
        <f>IF('Notebook Database'!A437="","",'Notebook Database'!A437)</f>
        <v/>
      </c>
      <c r="E238" s="120"/>
      <c r="F238" s="120"/>
      <c r="G238" s="120"/>
    </row>
    <row r="239" spans="2:7" s="118" customFormat="1">
      <c r="B239" s="94"/>
      <c r="C239" s="119"/>
      <c r="D239" s="120" t="str">
        <f>IF('Notebook Database'!A438="","",'Notebook Database'!A438)</f>
        <v/>
      </c>
      <c r="E239" s="120"/>
      <c r="F239" s="120"/>
      <c r="G239" s="120"/>
    </row>
    <row r="240" spans="2:7" s="118" customFormat="1">
      <c r="B240" s="94"/>
      <c r="C240" s="119"/>
      <c r="D240" s="120" t="str">
        <f>IF('Notebook Database'!A439="","",'Notebook Database'!A439)</f>
        <v/>
      </c>
      <c r="E240" s="120"/>
      <c r="F240" s="120"/>
      <c r="G240" s="120"/>
    </row>
    <row r="241" spans="2:7" s="118" customFormat="1">
      <c r="B241" s="94"/>
      <c r="C241" s="119"/>
      <c r="D241" s="120" t="str">
        <f>IF('Notebook Database'!A440="","",'Notebook Database'!A440)</f>
        <v/>
      </c>
      <c r="E241" s="120"/>
      <c r="F241" s="120"/>
      <c r="G241" s="120"/>
    </row>
    <row r="242" spans="2:7" s="118" customFormat="1">
      <c r="B242" s="94"/>
      <c r="C242" s="119"/>
      <c r="D242" s="120" t="str">
        <f>IF('Notebook Database'!A441="","",'Notebook Database'!A441)</f>
        <v/>
      </c>
      <c r="E242" s="120"/>
      <c r="F242" s="120"/>
      <c r="G242" s="120"/>
    </row>
    <row r="243" spans="2:7" s="118" customFormat="1">
      <c r="B243" s="94"/>
      <c r="C243" s="119"/>
      <c r="D243" s="120" t="str">
        <f>IF('Notebook Database'!A442="","",'Notebook Database'!A442)</f>
        <v/>
      </c>
      <c r="E243" s="120"/>
      <c r="F243" s="120"/>
      <c r="G243" s="120"/>
    </row>
    <row r="244" spans="2:7" s="118" customFormat="1">
      <c r="B244" s="94"/>
      <c r="C244" s="119"/>
      <c r="D244" s="120" t="str">
        <f>IF('Notebook Database'!A443="","",'Notebook Database'!A443)</f>
        <v/>
      </c>
      <c r="E244" s="120"/>
      <c r="F244" s="120"/>
      <c r="G244" s="120"/>
    </row>
    <row r="245" spans="2:7" s="118" customFormat="1">
      <c r="B245" s="94"/>
      <c r="C245" s="119"/>
      <c r="D245" s="120" t="str">
        <f>IF('Notebook Database'!A444="","",'Notebook Database'!A444)</f>
        <v/>
      </c>
      <c r="E245" s="120"/>
      <c r="F245" s="120"/>
      <c r="G245" s="120"/>
    </row>
    <row r="246" spans="2:7" s="118" customFormat="1">
      <c r="B246" s="94"/>
      <c r="C246" s="119"/>
      <c r="D246" s="120" t="str">
        <f>IF('Notebook Database'!A445="","",'Notebook Database'!A445)</f>
        <v/>
      </c>
      <c r="E246" s="120"/>
      <c r="F246" s="120"/>
      <c r="G246" s="120"/>
    </row>
    <row r="247" spans="2:7" s="118" customFormat="1">
      <c r="B247" s="94"/>
      <c r="C247" s="119"/>
      <c r="D247" s="120" t="str">
        <f>IF('Notebook Database'!A446="","",'Notebook Database'!A446)</f>
        <v/>
      </c>
      <c r="E247" s="120"/>
      <c r="F247" s="120"/>
      <c r="G247" s="120"/>
    </row>
    <row r="248" spans="2:7" s="118" customFormat="1">
      <c r="B248" s="94"/>
      <c r="C248" s="119"/>
      <c r="D248" s="120" t="str">
        <f>IF('Notebook Database'!A447="","",'Notebook Database'!A447)</f>
        <v/>
      </c>
      <c r="E248" s="120"/>
      <c r="F248" s="120"/>
      <c r="G248" s="120"/>
    </row>
    <row r="249" spans="2:7" s="118" customFormat="1">
      <c r="B249" s="94"/>
      <c r="C249" s="119"/>
      <c r="D249" s="120" t="str">
        <f>IF('Notebook Database'!A448="","",'Notebook Database'!A448)</f>
        <v/>
      </c>
      <c r="E249" s="120"/>
      <c r="F249" s="120"/>
      <c r="G249" s="120"/>
    </row>
    <row r="250" spans="2:7" s="118" customFormat="1">
      <c r="B250" s="94"/>
      <c r="C250" s="119"/>
      <c r="D250" s="120" t="str">
        <f>IF('Notebook Database'!A449="","",'Notebook Database'!A449)</f>
        <v/>
      </c>
      <c r="E250" s="120"/>
      <c r="F250" s="120"/>
      <c r="G250" s="120"/>
    </row>
    <row r="251" spans="2:7" s="118" customFormat="1">
      <c r="B251" s="94"/>
      <c r="C251" s="119"/>
      <c r="D251" s="120" t="str">
        <f>IF('Notebook Database'!A450="","",'Notebook Database'!A450)</f>
        <v/>
      </c>
      <c r="E251" s="120"/>
      <c r="F251" s="120"/>
      <c r="G251" s="120"/>
    </row>
    <row r="252" spans="2:7" s="118" customFormat="1">
      <c r="B252" s="94"/>
      <c r="C252" s="119"/>
      <c r="D252" s="120" t="str">
        <f>IF('Notebook Database'!A451="","",'Notebook Database'!A451)</f>
        <v/>
      </c>
      <c r="E252" s="120"/>
      <c r="F252" s="120"/>
      <c r="G252" s="120"/>
    </row>
    <row r="253" spans="2:7" s="118" customFormat="1">
      <c r="B253" s="94"/>
      <c r="C253" s="119"/>
      <c r="D253" s="120" t="str">
        <f>IF('Notebook Database'!A452="","",'Notebook Database'!A452)</f>
        <v/>
      </c>
      <c r="E253" s="120"/>
      <c r="F253" s="120"/>
      <c r="G253" s="120"/>
    </row>
    <row r="254" spans="2:7" s="118" customFormat="1">
      <c r="B254" s="94"/>
      <c r="C254" s="119"/>
      <c r="D254" s="120" t="str">
        <f>IF('Notebook Database'!A453="","",'Notebook Database'!A453)</f>
        <v/>
      </c>
      <c r="E254" s="120"/>
      <c r="F254" s="120"/>
      <c r="G254" s="120"/>
    </row>
    <row r="255" spans="2:7" s="118" customFormat="1">
      <c r="B255" s="94"/>
      <c r="C255" s="119"/>
      <c r="D255" s="120" t="str">
        <f>IF('Notebook Database'!A454="","",'Notebook Database'!A454)</f>
        <v/>
      </c>
      <c r="E255" s="120"/>
      <c r="F255" s="120"/>
      <c r="G255" s="120"/>
    </row>
    <row r="256" spans="2:7" s="118" customFormat="1">
      <c r="B256" s="94"/>
      <c r="C256" s="119"/>
      <c r="D256" s="120" t="str">
        <f>IF('Notebook Database'!A455="","",'Notebook Database'!A455)</f>
        <v/>
      </c>
      <c r="E256" s="120"/>
      <c r="F256" s="120"/>
      <c r="G256" s="120"/>
    </row>
    <row r="257" spans="2:7" s="118" customFormat="1">
      <c r="B257" s="94"/>
      <c r="C257" s="119"/>
      <c r="D257" s="120" t="str">
        <f>IF('Notebook Database'!A456="","",'Notebook Database'!A456)</f>
        <v/>
      </c>
      <c r="E257" s="120"/>
      <c r="F257" s="120"/>
      <c r="G257" s="120"/>
    </row>
    <row r="258" spans="2:7" s="118" customFormat="1">
      <c r="B258" s="94"/>
      <c r="C258" s="119"/>
      <c r="D258" s="120" t="str">
        <f>IF('Notebook Database'!A457="","",'Notebook Database'!A457)</f>
        <v/>
      </c>
      <c r="E258" s="120"/>
      <c r="F258" s="120"/>
      <c r="G258" s="120"/>
    </row>
    <row r="259" spans="2:7" s="118" customFormat="1">
      <c r="B259" s="94"/>
      <c r="C259" s="119"/>
      <c r="D259" s="120" t="str">
        <f>IF('Notebook Database'!A458="","",'Notebook Database'!A458)</f>
        <v/>
      </c>
      <c r="E259" s="120"/>
      <c r="F259" s="120"/>
      <c r="G259" s="120"/>
    </row>
    <row r="260" spans="2:7" s="118" customFormat="1">
      <c r="B260" s="94"/>
      <c r="C260" s="119"/>
      <c r="D260" s="120" t="str">
        <f>IF('Notebook Database'!A459="","",'Notebook Database'!A459)</f>
        <v/>
      </c>
      <c r="E260" s="120"/>
      <c r="F260" s="120"/>
      <c r="G260" s="120"/>
    </row>
    <row r="261" spans="2:7" s="118" customFormat="1">
      <c r="B261" s="94"/>
      <c r="C261" s="119"/>
      <c r="D261" s="120" t="str">
        <f>IF('Notebook Database'!A460="","",'Notebook Database'!A460)</f>
        <v/>
      </c>
      <c r="E261" s="120"/>
      <c r="F261" s="120"/>
      <c r="G261" s="120"/>
    </row>
    <row r="262" spans="2:7" s="118" customFormat="1">
      <c r="B262" s="94"/>
      <c r="C262" s="119"/>
      <c r="D262" s="120" t="str">
        <f>IF('Notebook Database'!A461="","",'Notebook Database'!A461)</f>
        <v/>
      </c>
      <c r="E262" s="120"/>
      <c r="F262" s="120"/>
      <c r="G262" s="120"/>
    </row>
    <row r="263" spans="2:7" s="118" customFormat="1">
      <c r="B263" s="94"/>
      <c r="C263" s="119"/>
      <c r="D263" s="120" t="str">
        <f>IF('Notebook Database'!A462="","",'Notebook Database'!A462)</f>
        <v/>
      </c>
      <c r="E263" s="120"/>
      <c r="F263" s="120"/>
      <c r="G263" s="120"/>
    </row>
    <row r="264" spans="2:7" s="118" customFormat="1">
      <c r="B264" s="94"/>
      <c r="C264" s="119"/>
      <c r="D264" s="120" t="str">
        <f>IF('Notebook Database'!A463="","",'Notebook Database'!A463)</f>
        <v/>
      </c>
      <c r="E264" s="120"/>
      <c r="F264" s="120"/>
      <c r="G264" s="120"/>
    </row>
    <row r="265" spans="2:7" s="118" customFormat="1">
      <c r="B265" s="94"/>
      <c r="C265" s="119"/>
      <c r="D265" s="120" t="str">
        <f>IF('Notebook Database'!A464="","",'Notebook Database'!A464)</f>
        <v/>
      </c>
      <c r="E265" s="120"/>
      <c r="F265" s="120"/>
      <c r="G265" s="120"/>
    </row>
    <row r="266" spans="2:7" s="118" customFormat="1">
      <c r="B266" s="94"/>
      <c r="C266" s="119"/>
      <c r="D266" s="120" t="str">
        <f>IF('Notebook Database'!A465="","",'Notebook Database'!A465)</f>
        <v/>
      </c>
      <c r="E266" s="120"/>
      <c r="F266" s="120"/>
      <c r="G266" s="120"/>
    </row>
    <row r="267" spans="2:7" s="118" customFormat="1">
      <c r="B267" s="94"/>
      <c r="C267" s="119"/>
      <c r="D267" s="120" t="str">
        <f>IF('Notebook Database'!A466="","",'Notebook Database'!A466)</f>
        <v/>
      </c>
      <c r="E267" s="120"/>
      <c r="F267" s="120"/>
      <c r="G267" s="120"/>
    </row>
    <row r="268" spans="2:7" s="118" customFormat="1">
      <c r="B268" s="94"/>
      <c r="C268" s="119"/>
      <c r="D268" s="120" t="str">
        <f>IF('Notebook Database'!A467="","",'Notebook Database'!A467)</f>
        <v/>
      </c>
      <c r="E268" s="120"/>
      <c r="F268" s="120"/>
      <c r="G268" s="120"/>
    </row>
    <row r="269" spans="2:7" s="118" customFormat="1">
      <c r="B269" s="94"/>
      <c r="C269" s="119"/>
      <c r="D269" s="120" t="str">
        <f>IF('Notebook Database'!A468="","",'Notebook Database'!A468)</f>
        <v/>
      </c>
      <c r="E269" s="120"/>
      <c r="F269" s="120"/>
      <c r="G269" s="120"/>
    </row>
    <row r="270" spans="2:7" s="118" customFormat="1">
      <c r="B270" s="94"/>
      <c r="C270" s="119"/>
      <c r="D270" s="120" t="str">
        <f>IF('Notebook Database'!A469="","",'Notebook Database'!A469)</f>
        <v/>
      </c>
      <c r="E270" s="120"/>
      <c r="F270" s="120"/>
      <c r="G270" s="120"/>
    </row>
    <row r="271" spans="2:7" s="118" customFormat="1">
      <c r="B271" s="94"/>
      <c r="C271" s="119"/>
      <c r="D271" s="120" t="str">
        <f>IF('Notebook Database'!A470="","",'Notebook Database'!A470)</f>
        <v/>
      </c>
      <c r="E271" s="120"/>
      <c r="F271" s="120"/>
      <c r="G271" s="120"/>
    </row>
    <row r="272" spans="2:7" s="118" customFormat="1">
      <c r="B272" s="94"/>
      <c r="C272" s="119"/>
      <c r="D272" s="120" t="str">
        <f>IF('Notebook Database'!A471="","",'Notebook Database'!A471)</f>
        <v/>
      </c>
      <c r="E272" s="120"/>
      <c r="F272" s="120"/>
      <c r="G272" s="120"/>
    </row>
    <row r="273" spans="2:7" s="118" customFormat="1">
      <c r="B273" s="94"/>
      <c r="C273" s="119"/>
      <c r="D273" s="120" t="str">
        <f>IF('Notebook Database'!A472="","",'Notebook Database'!A472)</f>
        <v/>
      </c>
      <c r="E273" s="120"/>
      <c r="F273" s="120"/>
      <c r="G273" s="120"/>
    </row>
    <row r="274" spans="2:7" s="118" customFormat="1">
      <c r="B274" s="94"/>
      <c r="C274" s="119"/>
      <c r="D274" s="120" t="str">
        <f>IF('Notebook Database'!A473="","",'Notebook Database'!A473)</f>
        <v/>
      </c>
      <c r="E274" s="120"/>
      <c r="F274" s="120"/>
      <c r="G274" s="120"/>
    </row>
    <row r="275" spans="2:7" s="118" customFormat="1">
      <c r="B275" s="94"/>
      <c r="C275" s="119"/>
      <c r="D275" s="120" t="str">
        <f>IF('Notebook Database'!A474="","",'Notebook Database'!A474)</f>
        <v/>
      </c>
      <c r="E275" s="120"/>
      <c r="F275" s="120"/>
      <c r="G275" s="120"/>
    </row>
    <row r="276" spans="2:7" s="118" customFormat="1">
      <c r="B276" s="94"/>
      <c r="C276" s="119"/>
      <c r="D276" s="120" t="str">
        <f>IF('Notebook Database'!A475="","",'Notebook Database'!A475)</f>
        <v/>
      </c>
      <c r="E276" s="120"/>
      <c r="F276" s="120"/>
      <c r="G276" s="120"/>
    </row>
    <row r="277" spans="2:7" s="118" customFormat="1">
      <c r="B277" s="94"/>
      <c r="C277" s="119"/>
      <c r="D277" s="120" t="str">
        <f>IF('Notebook Database'!A476="","",'Notebook Database'!A476)</f>
        <v/>
      </c>
      <c r="E277" s="120"/>
      <c r="F277" s="120"/>
      <c r="G277" s="120"/>
    </row>
    <row r="278" spans="2:7" s="118" customFormat="1">
      <c r="B278" s="94"/>
      <c r="C278" s="119"/>
      <c r="D278" s="120" t="str">
        <f>IF('Notebook Database'!A477="","",'Notebook Database'!A477)</f>
        <v/>
      </c>
      <c r="E278" s="120"/>
      <c r="F278" s="120"/>
      <c r="G278" s="120"/>
    </row>
    <row r="279" spans="2:7" s="118" customFormat="1">
      <c r="B279" s="94"/>
      <c r="C279" s="119"/>
      <c r="D279" s="120" t="str">
        <f>IF('Notebook Database'!A478="","",'Notebook Database'!A478)</f>
        <v/>
      </c>
      <c r="E279" s="120"/>
      <c r="F279" s="120"/>
      <c r="G279" s="120"/>
    </row>
    <row r="280" spans="2:7" s="118" customFormat="1">
      <c r="B280" s="94"/>
      <c r="C280" s="119"/>
      <c r="D280" s="120" t="str">
        <f>IF('Notebook Database'!A479="","",'Notebook Database'!A479)</f>
        <v/>
      </c>
      <c r="E280" s="120"/>
      <c r="F280" s="120"/>
      <c r="G280" s="120"/>
    </row>
    <row r="281" spans="2:7" s="118" customFormat="1">
      <c r="B281" s="94"/>
      <c r="C281" s="119"/>
      <c r="D281" s="120" t="str">
        <f>IF('Notebook Database'!A480="","",'Notebook Database'!A480)</f>
        <v/>
      </c>
      <c r="E281" s="120"/>
      <c r="F281" s="120"/>
      <c r="G281" s="120"/>
    </row>
    <row r="282" spans="2:7" s="118" customFormat="1">
      <c r="B282" s="94"/>
      <c r="C282" s="119"/>
      <c r="D282" s="120" t="str">
        <f>IF('Notebook Database'!A481="","",'Notebook Database'!A481)</f>
        <v/>
      </c>
      <c r="E282" s="120"/>
      <c r="F282" s="120"/>
      <c r="G282" s="120"/>
    </row>
    <row r="283" spans="2:7" s="118" customFormat="1">
      <c r="B283" s="94"/>
      <c r="C283" s="119"/>
      <c r="D283" s="120" t="str">
        <f>IF('Notebook Database'!A482="","",'Notebook Database'!A482)</f>
        <v/>
      </c>
      <c r="E283" s="120"/>
      <c r="F283" s="120"/>
      <c r="G283" s="120"/>
    </row>
    <row r="284" spans="2:7" s="118" customFormat="1">
      <c r="B284" s="94"/>
      <c r="C284" s="119"/>
      <c r="D284" s="120" t="str">
        <f>IF('Notebook Database'!A483="","",'Notebook Database'!A483)</f>
        <v/>
      </c>
      <c r="E284" s="120"/>
      <c r="F284" s="120"/>
      <c r="G284" s="120"/>
    </row>
    <row r="285" spans="2:7" s="118" customFormat="1">
      <c r="B285" s="94"/>
      <c r="C285" s="119"/>
      <c r="D285" s="120" t="str">
        <f>IF('Notebook Database'!A484="","",'Notebook Database'!A484)</f>
        <v/>
      </c>
      <c r="E285" s="120"/>
      <c r="F285" s="120"/>
      <c r="G285" s="120"/>
    </row>
    <row r="286" spans="2:7" s="118" customFormat="1">
      <c r="B286" s="94"/>
      <c r="C286" s="119"/>
      <c r="D286" s="120" t="str">
        <f>IF('Notebook Database'!A485="","",'Notebook Database'!A485)</f>
        <v/>
      </c>
      <c r="E286" s="120"/>
      <c r="F286" s="120"/>
      <c r="G286" s="120"/>
    </row>
    <row r="287" spans="2:7" s="118" customFormat="1">
      <c r="B287" s="94"/>
      <c r="C287" s="119"/>
      <c r="D287" s="120" t="str">
        <f>IF('Notebook Database'!A486="","",'Notebook Database'!A486)</f>
        <v/>
      </c>
      <c r="E287" s="120"/>
      <c r="F287" s="120"/>
      <c r="G287" s="120"/>
    </row>
    <row r="288" spans="2:7" s="118" customFormat="1">
      <c r="B288" s="94"/>
      <c r="C288" s="119"/>
      <c r="D288" s="120" t="str">
        <f>IF('Notebook Database'!A487="","",'Notebook Database'!A487)</f>
        <v/>
      </c>
      <c r="E288" s="120"/>
      <c r="F288" s="120"/>
      <c r="G288" s="120"/>
    </row>
    <row r="289" spans="2:7" s="118" customFormat="1">
      <c r="B289" s="94"/>
      <c r="C289" s="119"/>
      <c r="D289" s="120" t="str">
        <f>IF('Notebook Database'!A488="","",'Notebook Database'!A488)</f>
        <v/>
      </c>
      <c r="E289" s="120"/>
      <c r="F289" s="120"/>
      <c r="G289" s="120"/>
    </row>
    <row r="290" spans="2:7" s="118" customFormat="1">
      <c r="B290" s="94"/>
      <c r="C290" s="119"/>
      <c r="D290" s="120" t="str">
        <f>IF('Notebook Database'!A489="","",'Notebook Database'!A489)</f>
        <v/>
      </c>
      <c r="E290" s="120"/>
      <c r="F290" s="120"/>
      <c r="G290" s="120"/>
    </row>
    <row r="291" spans="2:7" s="118" customFormat="1">
      <c r="B291" s="94"/>
      <c r="C291" s="119"/>
      <c r="D291" s="120" t="str">
        <f>IF('Notebook Database'!A490="","",'Notebook Database'!A490)</f>
        <v/>
      </c>
      <c r="E291" s="120"/>
      <c r="F291" s="120"/>
      <c r="G291" s="120"/>
    </row>
    <row r="292" spans="2:7" s="118" customFormat="1">
      <c r="B292" s="94"/>
      <c r="C292" s="119"/>
      <c r="D292" s="120" t="str">
        <f>IF('Notebook Database'!A491="","",'Notebook Database'!A491)</f>
        <v/>
      </c>
      <c r="E292" s="120"/>
      <c r="F292" s="120"/>
      <c r="G292" s="120"/>
    </row>
    <row r="293" spans="2:7" s="118" customFormat="1">
      <c r="B293" s="94"/>
      <c r="C293" s="119"/>
      <c r="D293" s="120" t="str">
        <f>IF('Notebook Database'!A492="","",'Notebook Database'!A492)</f>
        <v/>
      </c>
      <c r="E293" s="120"/>
      <c r="F293" s="120"/>
      <c r="G293" s="120"/>
    </row>
    <row r="294" spans="2:7" s="118" customFormat="1">
      <c r="B294" s="94"/>
      <c r="C294" s="119"/>
      <c r="D294" s="120" t="str">
        <f>IF('Notebook Database'!A493="","",'Notebook Database'!A493)</f>
        <v/>
      </c>
      <c r="E294" s="120"/>
      <c r="F294" s="120"/>
      <c r="G294" s="120"/>
    </row>
    <row r="295" spans="2:7" s="118" customFormat="1">
      <c r="B295" s="94"/>
      <c r="C295" s="119"/>
      <c r="D295" s="120" t="str">
        <f>IF('Notebook Database'!A494="","",'Notebook Database'!A494)</f>
        <v/>
      </c>
      <c r="E295" s="120"/>
      <c r="F295" s="120"/>
      <c r="G295" s="120"/>
    </row>
    <row r="296" spans="2:7" s="118" customFormat="1">
      <c r="B296" s="94"/>
      <c r="C296" s="119"/>
      <c r="D296" s="120" t="str">
        <f>IF('Notebook Database'!A495="","",'Notebook Database'!A495)</f>
        <v/>
      </c>
      <c r="E296" s="120"/>
      <c r="F296" s="120"/>
      <c r="G296" s="120"/>
    </row>
    <row r="297" spans="2:7" s="118" customFormat="1">
      <c r="B297" s="94"/>
      <c r="C297" s="119"/>
      <c r="D297" s="120" t="str">
        <f>IF('Notebook Database'!A496="","",'Notebook Database'!A496)</f>
        <v/>
      </c>
      <c r="E297" s="120"/>
      <c r="F297" s="120"/>
      <c r="G297" s="120"/>
    </row>
    <row r="298" spans="2:7" s="118" customFormat="1">
      <c r="B298" s="94"/>
      <c r="C298" s="119"/>
      <c r="D298" s="120" t="str">
        <f>IF('Notebook Database'!A497="","",'Notebook Database'!A497)</f>
        <v/>
      </c>
      <c r="E298" s="120"/>
      <c r="F298" s="120"/>
      <c r="G298" s="120"/>
    </row>
    <row r="299" spans="2:7" s="118" customFormat="1">
      <c r="B299" s="94"/>
      <c r="C299" s="119"/>
      <c r="D299" s="120" t="str">
        <f>IF('Notebook Database'!A498="","",'Notebook Database'!A498)</f>
        <v/>
      </c>
      <c r="E299" s="120"/>
      <c r="F299" s="120"/>
      <c r="G299" s="120"/>
    </row>
    <row r="300" spans="2:7" s="118" customFormat="1">
      <c r="B300" s="94"/>
      <c r="C300" s="119"/>
      <c r="D300" s="120" t="str">
        <f>IF('Notebook Database'!A499="","",'Notebook Database'!A499)</f>
        <v/>
      </c>
      <c r="E300" s="120"/>
      <c r="F300" s="120"/>
      <c r="G300" s="120"/>
    </row>
    <row r="301" spans="2:7" s="118" customFormat="1">
      <c r="B301" s="94"/>
      <c r="C301" s="119"/>
      <c r="D301" s="120" t="str">
        <f>IF('Notebook Database'!A500="","",'Notebook Database'!A500)</f>
        <v/>
      </c>
      <c r="E301" s="120"/>
      <c r="F301" s="120"/>
      <c r="G301" s="120"/>
    </row>
    <row r="302" spans="2:7" s="118" customFormat="1">
      <c r="B302" s="94"/>
      <c r="C302" s="119"/>
      <c r="D302" s="120" t="str">
        <f>IF('Notebook Database'!A501="","",'Notebook Database'!A501)</f>
        <v/>
      </c>
      <c r="E302" s="120"/>
      <c r="F302" s="120"/>
      <c r="G302" s="120"/>
    </row>
    <row r="303" spans="2:7" s="118" customFormat="1">
      <c r="B303" s="94"/>
      <c r="C303" s="119"/>
      <c r="D303" s="120" t="str">
        <f>IF('Notebook Database'!A502="","",'Notebook Database'!A502)</f>
        <v/>
      </c>
      <c r="E303" s="120"/>
      <c r="F303" s="120"/>
      <c r="G303" s="120"/>
    </row>
    <row r="304" spans="2:7" s="118" customFormat="1">
      <c r="B304" s="94"/>
      <c r="C304" s="119"/>
      <c r="D304" s="120" t="str">
        <f>IF('Notebook Database'!A503="","",'Notebook Database'!A503)</f>
        <v/>
      </c>
      <c r="E304" s="120"/>
      <c r="F304" s="120"/>
      <c r="G304" s="120"/>
    </row>
    <row r="305" spans="2:7" s="118" customFormat="1">
      <c r="B305" s="94"/>
      <c r="C305" s="119"/>
      <c r="D305" s="120" t="str">
        <f>IF('Notebook Database'!A504="","",'Notebook Database'!A504)</f>
        <v/>
      </c>
      <c r="E305" s="120"/>
      <c r="F305" s="120"/>
      <c r="G305" s="120"/>
    </row>
    <row r="306" spans="2:7" s="118" customFormat="1">
      <c r="B306" s="94"/>
      <c r="C306" s="119"/>
      <c r="D306" s="120" t="str">
        <f>IF('Notebook Database'!A505="","",'Notebook Database'!A505)</f>
        <v/>
      </c>
      <c r="E306" s="120"/>
      <c r="F306" s="120"/>
      <c r="G306" s="120"/>
    </row>
    <row r="307" spans="2:7" s="118" customFormat="1">
      <c r="B307" s="94"/>
      <c r="C307" s="119"/>
      <c r="D307" s="120" t="str">
        <f>IF('Notebook Database'!A506="","",'Notebook Database'!A506)</f>
        <v/>
      </c>
      <c r="E307" s="120"/>
      <c r="F307" s="120"/>
      <c r="G307" s="120"/>
    </row>
    <row r="308" spans="2:7" s="118" customFormat="1">
      <c r="B308" s="94"/>
      <c r="C308" s="119"/>
      <c r="D308" s="120" t="str">
        <f>IF('Notebook Database'!A507="","",'Notebook Database'!A507)</f>
        <v/>
      </c>
      <c r="E308" s="120"/>
      <c r="F308" s="120"/>
      <c r="G308" s="120"/>
    </row>
    <row r="309" spans="2:7" s="118" customFormat="1">
      <c r="B309" s="94"/>
      <c r="C309" s="119"/>
      <c r="D309" s="120" t="str">
        <f>IF('Notebook Database'!A508="","",'Notebook Database'!A508)</f>
        <v/>
      </c>
      <c r="E309" s="120"/>
      <c r="F309" s="120"/>
      <c r="G309" s="120"/>
    </row>
    <row r="310" spans="2:7" s="118" customFormat="1">
      <c r="B310" s="94"/>
      <c r="C310" s="119"/>
      <c r="D310" s="120" t="str">
        <f>IF('Notebook Database'!A509="","",'Notebook Database'!A509)</f>
        <v/>
      </c>
      <c r="E310" s="120"/>
      <c r="F310" s="120"/>
      <c r="G310" s="120"/>
    </row>
    <row r="311" spans="2:7" s="118" customFormat="1">
      <c r="B311" s="94"/>
      <c r="C311" s="119"/>
      <c r="D311" s="120" t="str">
        <f>IF('Notebook Database'!A510="","",'Notebook Database'!A510)</f>
        <v/>
      </c>
      <c r="E311" s="120"/>
      <c r="F311" s="120"/>
      <c r="G311" s="120"/>
    </row>
    <row r="312" spans="2:7" s="118" customFormat="1">
      <c r="B312" s="94"/>
      <c r="C312" s="119"/>
      <c r="D312" s="120" t="str">
        <f>IF('Notebook Database'!A511="","",'Notebook Database'!A511)</f>
        <v/>
      </c>
      <c r="E312" s="120"/>
      <c r="F312" s="120"/>
      <c r="G312" s="120"/>
    </row>
    <row r="313" spans="2:7" s="118" customFormat="1">
      <c r="B313" s="94"/>
      <c r="C313" s="119"/>
      <c r="D313" s="120" t="str">
        <f>IF('Notebook Database'!A512="","",'Notebook Database'!A512)</f>
        <v/>
      </c>
      <c r="E313" s="120"/>
      <c r="F313" s="120"/>
      <c r="G313" s="120"/>
    </row>
    <row r="314" spans="2:7" s="118" customFormat="1">
      <c r="B314" s="94"/>
      <c r="C314" s="119"/>
      <c r="D314" s="120" t="str">
        <f>IF('Notebook Database'!A513="","",'Notebook Database'!A513)</f>
        <v/>
      </c>
      <c r="E314" s="120"/>
      <c r="F314" s="120"/>
      <c r="G314" s="120"/>
    </row>
    <row r="315" spans="2:7" s="118" customFormat="1">
      <c r="B315" s="94"/>
      <c r="C315" s="119"/>
      <c r="D315" s="120" t="str">
        <f>IF('Notebook Database'!A514="","",'Notebook Database'!A514)</f>
        <v/>
      </c>
      <c r="E315" s="120"/>
      <c r="F315" s="120"/>
      <c r="G315" s="120"/>
    </row>
    <row r="316" spans="2:7" s="118" customFormat="1">
      <c r="B316" s="94"/>
      <c r="C316" s="119"/>
      <c r="D316" s="120" t="str">
        <f>IF('Notebook Database'!A515="","",'Notebook Database'!A515)</f>
        <v/>
      </c>
      <c r="E316" s="120"/>
      <c r="F316" s="120"/>
      <c r="G316" s="120"/>
    </row>
    <row r="317" spans="2:7" s="118" customFormat="1">
      <c r="B317" s="94"/>
      <c r="C317" s="119"/>
      <c r="D317" s="120" t="str">
        <f>IF('Notebook Database'!A516="","",'Notebook Database'!A516)</f>
        <v/>
      </c>
      <c r="E317" s="120"/>
      <c r="F317" s="120"/>
      <c r="G317" s="120"/>
    </row>
    <row r="318" spans="2:7" s="118" customFormat="1">
      <c r="B318" s="94"/>
      <c r="C318" s="119"/>
      <c r="D318" s="120" t="str">
        <f>IF('Notebook Database'!A517="","",'Notebook Database'!A517)</f>
        <v/>
      </c>
      <c r="E318" s="120"/>
      <c r="F318" s="120"/>
      <c r="G318" s="120"/>
    </row>
    <row r="319" spans="2:7" s="118" customFormat="1">
      <c r="B319" s="94"/>
      <c r="C319" s="119"/>
      <c r="D319" s="120" t="str">
        <f>IF('Notebook Database'!A518="","",'Notebook Database'!A518)</f>
        <v/>
      </c>
      <c r="E319" s="120"/>
      <c r="F319" s="120"/>
      <c r="G319" s="120"/>
    </row>
    <row r="320" spans="2:7" s="118" customFormat="1">
      <c r="B320" s="94"/>
      <c r="C320" s="119"/>
      <c r="D320" s="120" t="str">
        <f>IF('Notebook Database'!A519="","",'Notebook Database'!A519)</f>
        <v/>
      </c>
      <c r="E320" s="120"/>
      <c r="F320" s="120"/>
      <c r="G320" s="120"/>
    </row>
    <row r="321" spans="2:7" s="118" customFormat="1">
      <c r="B321" s="94"/>
      <c r="C321" s="119"/>
      <c r="D321" s="120" t="str">
        <f>IF('Notebook Database'!A520="","",'Notebook Database'!A520)</f>
        <v/>
      </c>
      <c r="E321" s="120"/>
      <c r="F321" s="120"/>
      <c r="G321" s="120"/>
    </row>
    <row r="322" spans="2:7" s="118" customFormat="1">
      <c r="B322" s="94"/>
      <c r="C322" s="119"/>
      <c r="D322" s="120" t="str">
        <f>IF('Notebook Database'!A521="","",'Notebook Database'!A521)</f>
        <v/>
      </c>
      <c r="E322" s="120"/>
      <c r="F322" s="120"/>
      <c r="G322" s="120"/>
    </row>
    <row r="323" spans="2:7" s="118" customFormat="1">
      <c r="B323" s="94"/>
      <c r="C323" s="119"/>
      <c r="D323" s="120" t="str">
        <f>IF('Notebook Database'!A522="","",'Notebook Database'!A522)</f>
        <v/>
      </c>
      <c r="E323" s="120"/>
      <c r="F323" s="120"/>
      <c r="G323" s="120"/>
    </row>
    <row r="324" spans="2:7" s="118" customFormat="1">
      <c r="B324" s="94"/>
      <c r="C324" s="119"/>
      <c r="D324" s="120" t="str">
        <f>IF('Notebook Database'!A523="","",'Notebook Database'!A523)</f>
        <v/>
      </c>
      <c r="E324" s="120"/>
      <c r="F324" s="120"/>
      <c r="G324" s="120"/>
    </row>
    <row r="325" spans="2:7" s="118" customFormat="1">
      <c r="B325" s="94"/>
      <c r="C325" s="119"/>
      <c r="D325" s="120" t="str">
        <f>IF('Notebook Database'!A524="","",'Notebook Database'!A524)</f>
        <v/>
      </c>
      <c r="E325" s="120"/>
      <c r="F325" s="120"/>
      <c r="G325" s="120"/>
    </row>
    <row r="326" spans="2:7" s="118" customFormat="1">
      <c r="B326" s="94"/>
      <c r="C326" s="119"/>
      <c r="D326" s="120" t="str">
        <f>IF('Notebook Database'!A525="","",'Notebook Database'!A525)</f>
        <v/>
      </c>
      <c r="E326" s="120"/>
      <c r="F326" s="120"/>
      <c r="G326" s="120"/>
    </row>
    <row r="327" spans="2:7" s="118" customFormat="1">
      <c r="B327" s="94"/>
      <c r="C327" s="119"/>
      <c r="D327" s="120" t="str">
        <f>IF('Notebook Database'!A526="","",'Notebook Database'!A526)</f>
        <v/>
      </c>
      <c r="E327" s="120"/>
      <c r="F327" s="120"/>
      <c r="G327" s="120"/>
    </row>
    <row r="328" spans="2:7" s="118" customFormat="1">
      <c r="B328" s="94"/>
      <c r="C328" s="119"/>
      <c r="D328" s="120" t="str">
        <f>IF('Notebook Database'!A527="","",'Notebook Database'!A527)</f>
        <v/>
      </c>
      <c r="E328" s="120"/>
      <c r="F328" s="120"/>
      <c r="G328" s="120"/>
    </row>
    <row r="329" spans="2:7" s="118" customFormat="1">
      <c r="B329" s="94"/>
      <c r="C329" s="119"/>
      <c r="D329" s="120" t="str">
        <f>IF('Notebook Database'!A528="","",'Notebook Database'!A528)</f>
        <v/>
      </c>
      <c r="E329" s="120"/>
      <c r="F329" s="120"/>
      <c r="G329" s="120"/>
    </row>
    <row r="330" spans="2:7" s="118" customFormat="1">
      <c r="B330" s="94"/>
      <c r="C330" s="119"/>
      <c r="D330" s="120" t="str">
        <f>IF('Notebook Database'!A529="","",'Notebook Database'!A529)</f>
        <v/>
      </c>
      <c r="E330" s="120"/>
      <c r="F330" s="120"/>
      <c r="G330" s="120"/>
    </row>
    <row r="331" spans="2:7" s="118" customFormat="1">
      <c r="B331" s="94"/>
      <c r="C331" s="119"/>
      <c r="D331" s="120" t="str">
        <f>IF('Notebook Database'!A530="","",'Notebook Database'!A530)</f>
        <v/>
      </c>
      <c r="E331" s="120"/>
      <c r="F331" s="120"/>
      <c r="G331" s="120"/>
    </row>
    <row r="332" spans="2:7" s="118" customFormat="1">
      <c r="B332" s="94"/>
      <c r="C332" s="119"/>
      <c r="D332" s="120" t="str">
        <f>IF('Notebook Database'!A531="","",'Notebook Database'!A531)</f>
        <v/>
      </c>
      <c r="E332" s="120"/>
      <c r="F332" s="120"/>
      <c r="G332" s="120"/>
    </row>
    <row r="333" spans="2:7" s="118" customFormat="1">
      <c r="B333" s="94"/>
      <c r="C333" s="119"/>
      <c r="D333" s="120" t="str">
        <f>IF('Notebook Database'!A532="","",'Notebook Database'!A532)</f>
        <v/>
      </c>
      <c r="E333" s="120"/>
      <c r="F333" s="120"/>
      <c r="G333" s="120"/>
    </row>
    <row r="334" spans="2:7" s="118" customFormat="1">
      <c r="B334" s="94"/>
      <c r="C334" s="119"/>
      <c r="D334" s="120" t="str">
        <f>IF('Notebook Database'!A533="","",'Notebook Database'!A533)</f>
        <v/>
      </c>
      <c r="E334" s="120"/>
      <c r="F334" s="120"/>
      <c r="G334" s="120"/>
    </row>
    <row r="335" spans="2:7" s="118" customFormat="1">
      <c r="B335" s="94"/>
      <c r="C335" s="119"/>
      <c r="D335" s="120" t="str">
        <f>IF('Notebook Database'!A534="","",'Notebook Database'!A534)</f>
        <v/>
      </c>
      <c r="E335" s="120"/>
      <c r="F335" s="120"/>
      <c r="G335" s="120"/>
    </row>
    <row r="336" spans="2:7" s="118" customFormat="1">
      <c r="B336" s="94"/>
      <c r="C336" s="119"/>
      <c r="D336" s="120" t="str">
        <f>IF('Notebook Database'!A535="","",'Notebook Database'!A535)</f>
        <v/>
      </c>
      <c r="E336" s="120"/>
      <c r="F336" s="120"/>
      <c r="G336" s="120"/>
    </row>
    <row r="337" spans="2:7" s="118" customFormat="1">
      <c r="B337" s="94"/>
      <c r="C337" s="119"/>
      <c r="D337" s="120" t="str">
        <f>IF('Notebook Database'!A536="","",'Notebook Database'!A536)</f>
        <v/>
      </c>
      <c r="E337" s="120"/>
      <c r="F337" s="120"/>
      <c r="G337" s="120"/>
    </row>
    <row r="338" spans="2:7" s="118" customFormat="1">
      <c r="B338" s="94"/>
      <c r="C338" s="119"/>
      <c r="D338" s="120" t="str">
        <f>IF('Notebook Database'!A537="","",'Notebook Database'!A537)</f>
        <v/>
      </c>
      <c r="E338" s="120"/>
      <c r="F338" s="120"/>
      <c r="G338" s="120"/>
    </row>
    <row r="339" spans="2:7" s="118" customFormat="1">
      <c r="B339" s="94"/>
      <c r="C339" s="119"/>
      <c r="D339" s="120" t="str">
        <f>IF('Notebook Database'!A538="","",'Notebook Database'!A538)</f>
        <v/>
      </c>
      <c r="E339" s="120"/>
      <c r="F339" s="120"/>
      <c r="G339" s="120"/>
    </row>
    <row r="340" spans="2:7" s="118" customFormat="1">
      <c r="B340" s="94"/>
      <c r="C340" s="119"/>
      <c r="D340" s="120" t="str">
        <f>IF('Notebook Database'!A539="","",'Notebook Database'!A539)</f>
        <v/>
      </c>
      <c r="E340" s="120"/>
      <c r="F340" s="120"/>
      <c r="G340" s="120"/>
    </row>
    <row r="341" spans="2:7" s="118" customFormat="1">
      <c r="B341" s="94"/>
      <c r="C341" s="119"/>
      <c r="D341" s="120" t="str">
        <f>IF('Notebook Database'!A540="","",'Notebook Database'!A540)</f>
        <v/>
      </c>
      <c r="E341" s="120"/>
      <c r="F341" s="120"/>
      <c r="G341" s="120"/>
    </row>
    <row r="342" spans="2:7" s="118" customFormat="1">
      <c r="B342" s="94"/>
      <c r="C342" s="119"/>
      <c r="D342" s="120" t="str">
        <f>IF('Notebook Database'!A541="","",'Notebook Database'!A541)</f>
        <v/>
      </c>
      <c r="E342" s="120"/>
      <c r="F342" s="120"/>
      <c r="G342" s="120"/>
    </row>
    <row r="343" spans="2:7" s="118" customFormat="1">
      <c r="B343" s="94"/>
      <c r="C343" s="119"/>
      <c r="D343" s="120" t="str">
        <f>IF('Notebook Database'!A542="","",'Notebook Database'!A542)</f>
        <v/>
      </c>
      <c r="E343" s="120"/>
      <c r="F343" s="120"/>
      <c r="G343" s="120"/>
    </row>
    <row r="344" spans="2:7" s="118" customFormat="1">
      <c r="B344" s="94"/>
      <c r="C344" s="119"/>
      <c r="D344" s="120" t="str">
        <f>IF('Notebook Database'!A543="","",'Notebook Database'!A543)</f>
        <v/>
      </c>
      <c r="E344" s="120"/>
      <c r="F344" s="120"/>
      <c r="G344" s="120"/>
    </row>
    <row r="345" spans="2:7" s="118" customFormat="1">
      <c r="B345" s="94"/>
      <c r="C345" s="119"/>
      <c r="D345" s="120" t="str">
        <f>IF('Notebook Database'!A544="","",'Notebook Database'!A544)</f>
        <v/>
      </c>
      <c r="E345" s="120"/>
      <c r="F345" s="120"/>
      <c r="G345" s="120"/>
    </row>
    <row r="346" spans="2:7" s="118" customFormat="1">
      <c r="B346" s="94"/>
      <c r="C346" s="119"/>
      <c r="D346" s="120" t="str">
        <f>IF('Notebook Database'!A545="","",'Notebook Database'!A545)</f>
        <v/>
      </c>
      <c r="E346" s="120"/>
      <c r="F346" s="120"/>
      <c r="G346" s="120"/>
    </row>
    <row r="347" spans="2:7" s="118" customFormat="1">
      <c r="B347" s="94"/>
      <c r="C347" s="119"/>
      <c r="D347" s="120" t="str">
        <f>IF('Notebook Database'!A546="","",'Notebook Database'!A546)</f>
        <v/>
      </c>
      <c r="E347" s="120"/>
      <c r="F347" s="120"/>
      <c r="G347" s="120"/>
    </row>
    <row r="348" spans="2:7" s="118" customFormat="1">
      <c r="B348" s="94"/>
      <c r="C348" s="119"/>
      <c r="D348" s="120" t="str">
        <f>IF('Notebook Database'!A547="","",'Notebook Database'!A547)</f>
        <v/>
      </c>
      <c r="E348" s="120"/>
      <c r="F348" s="120"/>
      <c r="G348" s="120"/>
    </row>
    <row r="349" spans="2:7" s="118" customFormat="1">
      <c r="B349" s="94"/>
      <c r="C349" s="119"/>
      <c r="D349" s="120" t="str">
        <f>IF('Notebook Database'!A548="","",'Notebook Database'!A548)</f>
        <v/>
      </c>
      <c r="E349" s="120"/>
      <c r="F349" s="120"/>
      <c r="G349" s="120"/>
    </row>
    <row r="350" spans="2:7" s="118" customFormat="1">
      <c r="B350" s="94"/>
      <c r="C350" s="119"/>
      <c r="D350" s="120" t="str">
        <f>IF('Notebook Database'!A549="","",'Notebook Database'!A549)</f>
        <v/>
      </c>
      <c r="E350" s="120"/>
      <c r="F350" s="120"/>
      <c r="G350" s="120"/>
    </row>
    <row r="351" spans="2:7" s="118" customFormat="1">
      <c r="B351" s="94"/>
      <c r="C351" s="119"/>
      <c r="D351" s="120" t="str">
        <f>IF('Notebook Database'!A550="","",'Notebook Database'!A550)</f>
        <v/>
      </c>
      <c r="E351" s="120"/>
      <c r="F351" s="120"/>
      <c r="G351" s="120"/>
    </row>
    <row r="352" spans="2:7" s="118" customFormat="1">
      <c r="B352" s="94"/>
      <c r="C352" s="119"/>
      <c r="D352" s="120" t="str">
        <f>IF('Notebook Database'!A551="","",'Notebook Database'!A551)</f>
        <v/>
      </c>
      <c r="E352" s="120"/>
      <c r="F352" s="120"/>
      <c r="G352" s="120"/>
    </row>
    <row r="353" spans="2:7" s="118" customFormat="1">
      <c r="B353" s="94"/>
      <c r="C353" s="119"/>
      <c r="D353" s="120" t="str">
        <f>IF('Notebook Database'!A552="","",'Notebook Database'!A552)</f>
        <v/>
      </c>
      <c r="E353" s="120"/>
      <c r="F353" s="120"/>
      <c r="G353" s="120"/>
    </row>
    <row r="354" spans="2:7" s="118" customFormat="1">
      <c r="B354" s="94"/>
      <c r="C354" s="119"/>
      <c r="D354" s="120" t="str">
        <f>IF('Notebook Database'!A553="","",'Notebook Database'!A553)</f>
        <v/>
      </c>
      <c r="E354" s="120"/>
      <c r="F354" s="120"/>
      <c r="G354" s="120"/>
    </row>
    <row r="355" spans="2:7" s="118" customFormat="1">
      <c r="B355" s="94"/>
      <c r="C355" s="119"/>
      <c r="D355" s="120" t="str">
        <f>IF('Notebook Database'!A554="","",'Notebook Database'!A554)</f>
        <v/>
      </c>
      <c r="E355" s="120"/>
      <c r="F355" s="120"/>
      <c r="G355" s="120"/>
    </row>
    <row r="356" spans="2:7" s="118" customFormat="1">
      <c r="B356" s="94"/>
      <c r="C356" s="119"/>
      <c r="D356" s="120" t="str">
        <f>IF('Notebook Database'!A555="","",'Notebook Database'!A555)</f>
        <v/>
      </c>
      <c r="E356" s="120"/>
      <c r="F356" s="120"/>
      <c r="G356" s="120"/>
    </row>
    <row r="357" spans="2:7" s="118" customFormat="1">
      <c r="B357" s="94"/>
      <c r="C357" s="119"/>
      <c r="D357" s="120" t="str">
        <f>IF('Notebook Database'!A556="","",'Notebook Database'!A556)</f>
        <v/>
      </c>
      <c r="E357" s="120"/>
      <c r="F357" s="120"/>
      <c r="G357" s="120"/>
    </row>
    <row r="358" spans="2:7" s="118" customFormat="1">
      <c r="B358" s="94"/>
      <c r="C358" s="119"/>
      <c r="D358" s="120" t="str">
        <f>IF('Notebook Database'!A557="","",'Notebook Database'!A557)</f>
        <v/>
      </c>
      <c r="E358" s="120"/>
      <c r="F358" s="120"/>
      <c r="G358" s="120"/>
    </row>
    <row r="359" spans="2:7" s="118" customFormat="1">
      <c r="B359" s="94"/>
      <c r="C359" s="119"/>
      <c r="D359" s="120" t="str">
        <f>IF('Notebook Database'!A558="","",'Notebook Database'!A558)</f>
        <v/>
      </c>
      <c r="E359" s="120"/>
      <c r="F359" s="120"/>
      <c r="G359" s="120"/>
    </row>
    <row r="360" spans="2:7" s="118" customFormat="1">
      <c r="B360" s="94"/>
      <c r="C360" s="119"/>
      <c r="D360" s="120" t="str">
        <f>IF('Notebook Database'!A559="","",'Notebook Database'!A559)</f>
        <v/>
      </c>
      <c r="E360" s="120"/>
      <c r="F360" s="120"/>
      <c r="G360" s="120"/>
    </row>
    <row r="361" spans="2:7" s="118" customFormat="1">
      <c r="B361" s="94"/>
      <c r="C361" s="119"/>
      <c r="D361" s="120" t="str">
        <f>IF('Notebook Database'!A560="","",'Notebook Database'!A560)</f>
        <v/>
      </c>
      <c r="E361" s="120"/>
      <c r="F361" s="120"/>
      <c r="G361" s="120"/>
    </row>
    <row r="362" spans="2:7" s="118" customFormat="1">
      <c r="B362" s="94"/>
      <c r="C362" s="119"/>
      <c r="D362" s="120" t="str">
        <f>IF('Notebook Database'!A561="","",'Notebook Database'!A561)</f>
        <v/>
      </c>
      <c r="E362" s="120"/>
      <c r="F362" s="120"/>
      <c r="G362" s="120"/>
    </row>
    <row r="363" spans="2:7" s="118" customFormat="1">
      <c r="B363" s="94"/>
      <c r="C363" s="119"/>
      <c r="D363" s="120" t="str">
        <f>IF('Notebook Database'!A562="","",'Notebook Database'!A562)</f>
        <v/>
      </c>
      <c r="E363" s="120"/>
      <c r="F363" s="120"/>
      <c r="G363" s="120"/>
    </row>
    <row r="364" spans="2:7" s="118" customFormat="1">
      <c r="B364" s="94"/>
      <c r="C364" s="119"/>
      <c r="D364" s="120" t="str">
        <f>IF('Notebook Database'!A563="","",'Notebook Database'!A563)</f>
        <v/>
      </c>
      <c r="E364" s="120"/>
      <c r="F364" s="120"/>
      <c r="G364" s="120"/>
    </row>
    <row r="365" spans="2:7" s="118" customFormat="1">
      <c r="B365" s="94"/>
      <c r="C365" s="119"/>
      <c r="D365" s="120" t="str">
        <f>IF('Notebook Database'!A564="","",'Notebook Database'!A564)</f>
        <v/>
      </c>
      <c r="E365" s="120"/>
      <c r="F365" s="120"/>
      <c r="G365" s="120"/>
    </row>
    <row r="366" spans="2:7" s="118" customFormat="1">
      <c r="B366" s="94"/>
      <c r="C366" s="119"/>
      <c r="D366" s="120" t="str">
        <f>IF('Notebook Database'!A565="","",'Notebook Database'!A565)</f>
        <v/>
      </c>
      <c r="E366" s="120"/>
      <c r="F366" s="120"/>
      <c r="G366" s="120"/>
    </row>
    <row r="367" spans="2:7" s="118" customFormat="1">
      <c r="B367" s="94"/>
      <c r="C367" s="119"/>
      <c r="D367" s="120" t="str">
        <f>IF('Notebook Database'!A566="","",'Notebook Database'!A566)</f>
        <v/>
      </c>
      <c r="E367" s="120"/>
      <c r="F367" s="120"/>
      <c r="G367" s="120"/>
    </row>
    <row r="368" spans="2:7" s="118" customFormat="1">
      <c r="B368" s="94"/>
      <c r="C368" s="119"/>
      <c r="D368" s="120" t="str">
        <f>IF('Notebook Database'!A567="","",'Notebook Database'!A567)</f>
        <v/>
      </c>
      <c r="E368" s="120"/>
      <c r="F368" s="120"/>
      <c r="G368" s="120"/>
    </row>
    <row r="369" spans="2:7" s="118" customFormat="1">
      <c r="B369" s="94"/>
      <c r="C369" s="119"/>
      <c r="D369" s="120" t="str">
        <f>IF('Notebook Database'!A568="","",'Notebook Database'!A568)</f>
        <v/>
      </c>
      <c r="E369" s="120"/>
      <c r="F369" s="120"/>
      <c r="G369" s="120"/>
    </row>
    <row r="370" spans="2:7" s="118" customFormat="1">
      <c r="B370" s="94"/>
      <c r="C370" s="119"/>
      <c r="D370" s="120" t="str">
        <f>IF('Notebook Database'!A569="","",'Notebook Database'!A569)</f>
        <v/>
      </c>
      <c r="E370" s="120"/>
      <c r="F370" s="120"/>
      <c r="G370" s="120"/>
    </row>
    <row r="371" spans="2:7" s="118" customFormat="1">
      <c r="B371" s="94"/>
      <c r="C371" s="119"/>
      <c r="D371" s="120" t="str">
        <f>IF('Notebook Database'!A570="","",'Notebook Database'!A570)</f>
        <v/>
      </c>
      <c r="E371" s="120"/>
      <c r="F371" s="120"/>
      <c r="G371" s="120"/>
    </row>
    <row r="372" spans="2:7" s="118" customFormat="1">
      <c r="B372" s="94"/>
      <c r="C372" s="119"/>
      <c r="D372" s="120" t="str">
        <f>IF('Notebook Database'!A571="","",'Notebook Database'!A571)</f>
        <v/>
      </c>
      <c r="E372" s="120"/>
      <c r="F372" s="120"/>
      <c r="G372" s="120"/>
    </row>
    <row r="373" spans="2:7" s="118" customFormat="1">
      <c r="B373" s="94"/>
      <c r="C373" s="119"/>
      <c r="D373" s="120" t="str">
        <f>IF('Notebook Database'!A572="","",'Notebook Database'!A572)</f>
        <v/>
      </c>
      <c r="E373" s="120"/>
      <c r="F373" s="120"/>
      <c r="G373" s="120"/>
    </row>
    <row r="374" spans="2:7" s="118" customFormat="1">
      <c r="B374" s="94"/>
      <c r="C374" s="119"/>
      <c r="D374" s="120" t="str">
        <f>IF('Notebook Database'!A573="","",'Notebook Database'!A573)</f>
        <v/>
      </c>
      <c r="E374" s="120"/>
      <c r="F374" s="120"/>
      <c r="G374" s="120"/>
    </row>
    <row r="375" spans="2:7" s="118" customFormat="1">
      <c r="B375" s="94"/>
      <c r="C375" s="119"/>
      <c r="D375" s="120" t="str">
        <f>IF('Notebook Database'!A574="","",'Notebook Database'!A574)</f>
        <v/>
      </c>
      <c r="E375" s="120"/>
      <c r="F375" s="120"/>
      <c r="G375" s="120"/>
    </row>
    <row r="376" spans="2:7" s="118" customFormat="1">
      <c r="B376" s="94"/>
      <c r="C376" s="119"/>
      <c r="D376" s="120" t="str">
        <f>IF('Notebook Database'!A575="","",'Notebook Database'!A575)</f>
        <v/>
      </c>
      <c r="E376" s="120"/>
      <c r="F376" s="120"/>
      <c r="G376" s="120"/>
    </row>
    <row r="377" spans="2:7" s="118" customFormat="1">
      <c r="B377" s="94"/>
      <c r="C377" s="119"/>
      <c r="D377" s="120" t="str">
        <f>IF('Notebook Database'!A576="","",'Notebook Database'!A576)</f>
        <v/>
      </c>
      <c r="E377" s="120"/>
      <c r="F377" s="120"/>
      <c r="G377" s="120"/>
    </row>
    <row r="378" spans="2:7" s="118" customFormat="1">
      <c r="B378" s="94"/>
      <c r="C378" s="119"/>
      <c r="D378" s="120" t="str">
        <f>IF('Notebook Database'!A577="","",'Notebook Database'!A577)</f>
        <v/>
      </c>
      <c r="E378" s="120"/>
      <c r="F378" s="120"/>
      <c r="G378" s="120"/>
    </row>
    <row r="379" spans="2:7" s="118" customFormat="1">
      <c r="B379" s="94"/>
      <c r="C379" s="119"/>
      <c r="D379" s="120" t="str">
        <f>IF('Notebook Database'!A578="","",'Notebook Database'!A578)</f>
        <v/>
      </c>
      <c r="E379" s="120"/>
      <c r="F379" s="120"/>
      <c r="G379" s="120"/>
    </row>
    <row r="380" spans="2:7" s="118" customFormat="1">
      <c r="B380" s="94"/>
      <c r="C380" s="119"/>
      <c r="D380" s="120" t="str">
        <f>IF('Notebook Database'!A579="","",'Notebook Database'!A579)</f>
        <v/>
      </c>
      <c r="E380" s="120"/>
      <c r="F380" s="120"/>
      <c r="G380" s="120"/>
    </row>
    <row r="381" spans="2:7" s="118" customFormat="1">
      <c r="B381" s="94"/>
      <c r="C381" s="119"/>
      <c r="D381" s="120" t="str">
        <f>IF('Notebook Database'!A580="","",'Notebook Database'!A580)</f>
        <v/>
      </c>
      <c r="E381" s="120"/>
      <c r="F381" s="120"/>
      <c r="G381" s="120"/>
    </row>
    <row r="382" spans="2:7" s="118" customFormat="1">
      <c r="B382" s="94"/>
      <c r="C382" s="119"/>
      <c r="D382" s="120" t="str">
        <f>IF('Notebook Database'!A581="","",'Notebook Database'!A581)</f>
        <v/>
      </c>
      <c r="E382" s="120"/>
      <c r="F382" s="120"/>
      <c r="G382" s="120"/>
    </row>
    <row r="383" spans="2:7" s="118" customFormat="1">
      <c r="B383" s="94"/>
      <c r="C383" s="119"/>
      <c r="D383" s="120" t="str">
        <f>IF('Notebook Database'!A582="","",'Notebook Database'!A582)</f>
        <v/>
      </c>
      <c r="E383" s="120"/>
      <c r="F383" s="120"/>
      <c r="G383" s="120"/>
    </row>
    <row r="384" spans="2:7" s="118" customFormat="1">
      <c r="B384" s="94"/>
      <c r="C384" s="119"/>
      <c r="D384" s="120" t="str">
        <f>IF('Notebook Database'!A583="","",'Notebook Database'!A583)</f>
        <v/>
      </c>
      <c r="E384" s="120"/>
      <c r="F384" s="120"/>
      <c r="G384" s="120"/>
    </row>
    <row r="385" spans="2:7" s="118" customFormat="1">
      <c r="B385" s="94"/>
      <c r="C385" s="119"/>
      <c r="D385" s="120" t="str">
        <f>IF('Notebook Database'!A584="","",'Notebook Database'!A584)</f>
        <v/>
      </c>
      <c r="E385" s="120"/>
      <c r="F385" s="120"/>
      <c r="G385" s="120"/>
    </row>
    <row r="386" spans="2:7" s="118" customFormat="1">
      <c r="B386" s="94"/>
      <c r="C386" s="119"/>
      <c r="D386" s="120" t="str">
        <f>IF('Notebook Database'!A585="","",'Notebook Database'!A585)</f>
        <v/>
      </c>
      <c r="E386" s="120"/>
      <c r="F386" s="120"/>
      <c r="G386" s="120"/>
    </row>
    <row r="387" spans="2:7" s="118" customFormat="1">
      <c r="B387" s="94"/>
      <c r="C387" s="119"/>
      <c r="D387" s="120" t="str">
        <f>IF('Notebook Database'!A586="","",'Notebook Database'!A586)</f>
        <v/>
      </c>
      <c r="E387" s="120"/>
      <c r="F387" s="120"/>
      <c r="G387" s="120"/>
    </row>
    <row r="388" spans="2:7" s="118" customFormat="1">
      <c r="B388" s="94"/>
      <c r="C388" s="119"/>
      <c r="D388" s="120" t="str">
        <f>IF('Notebook Database'!A587="","",'Notebook Database'!A587)</f>
        <v/>
      </c>
      <c r="E388" s="120"/>
      <c r="F388" s="120"/>
      <c r="G388" s="120"/>
    </row>
    <row r="389" spans="2:7" s="118" customFormat="1">
      <c r="B389" s="94"/>
      <c r="C389" s="119"/>
      <c r="D389" s="120" t="str">
        <f>IF('Notebook Database'!A588="","",'Notebook Database'!A588)</f>
        <v/>
      </c>
      <c r="E389" s="120"/>
      <c r="F389" s="120"/>
      <c r="G389" s="120"/>
    </row>
    <row r="390" spans="2:7" s="118" customFormat="1">
      <c r="B390" s="94"/>
      <c r="C390" s="119"/>
      <c r="D390" s="120" t="str">
        <f>IF('Notebook Database'!A589="","",'Notebook Database'!A589)</f>
        <v/>
      </c>
      <c r="E390" s="120"/>
      <c r="F390" s="120"/>
      <c r="G390" s="120"/>
    </row>
    <row r="391" spans="2:7" s="118" customFormat="1">
      <c r="B391" s="94"/>
      <c r="C391" s="119"/>
      <c r="D391" s="120" t="str">
        <f>IF('Notebook Database'!A590="","",'Notebook Database'!A590)</f>
        <v/>
      </c>
      <c r="E391" s="120"/>
      <c r="F391" s="120"/>
      <c r="G391" s="120"/>
    </row>
    <row r="392" spans="2:7" s="118" customFormat="1">
      <c r="B392" s="94"/>
      <c r="C392" s="119"/>
      <c r="D392" s="120" t="str">
        <f>IF('Notebook Database'!A591="","",'Notebook Database'!A591)</f>
        <v/>
      </c>
      <c r="E392" s="120"/>
      <c r="F392" s="120"/>
      <c r="G392" s="120"/>
    </row>
    <row r="393" spans="2:7" s="118" customFormat="1">
      <c r="B393" s="94"/>
      <c r="C393" s="119"/>
      <c r="D393" s="120" t="str">
        <f>IF('Notebook Database'!A592="","",'Notebook Database'!A592)</f>
        <v/>
      </c>
      <c r="E393" s="120"/>
      <c r="F393" s="120"/>
      <c r="G393" s="120"/>
    </row>
    <row r="394" spans="2:7" s="118" customFormat="1">
      <c r="B394" s="94"/>
      <c r="C394" s="119"/>
      <c r="D394" s="120" t="str">
        <f>IF('Notebook Database'!A593="","",'Notebook Database'!A593)</f>
        <v/>
      </c>
      <c r="E394" s="120"/>
      <c r="F394" s="120"/>
      <c r="G394" s="120"/>
    </row>
    <row r="395" spans="2:7" s="118" customFormat="1">
      <c r="B395" s="94"/>
      <c r="C395" s="119"/>
      <c r="D395" s="120" t="str">
        <f>IF('Notebook Database'!A594="","",'Notebook Database'!A594)</f>
        <v/>
      </c>
      <c r="E395" s="120"/>
      <c r="F395" s="120"/>
      <c r="G395" s="120"/>
    </row>
    <row r="396" spans="2:7" s="118" customFormat="1">
      <c r="B396" s="94"/>
      <c r="C396" s="119"/>
      <c r="D396" s="120" t="str">
        <f>IF('Notebook Database'!A595="","",'Notebook Database'!A595)</f>
        <v/>
      </c>
      <c r="E396" s="120"/>
      <c r="F396" s="120"/>
      <c r="G396" s="120"/>
    </row>
    <row r="397" spans="2:7" s="118" customFormat="1">
      <c r="B397" s="94"/>
      <c r="C397" s="119"/>
      <c r="D397" s="120" t="str">
        <f>IF('Notebook Database'!A596="","",'Notebook Database'!A596)</f>
        <v/>
      </c>
      <c r="E397" s="120"/>
      <c r="F397" s="120"/>
      <c r="G397" s="120"/>
    </row>
    <row r="398" spans="2:7" s="118" customFormat="1">
      <c r="B398" s="94"/>
      <c r="C398" s="119"/>
      <c r="D398" s="120" t="str">
        <f>IF('Notebook Database'!A597="","",'Notebook Database'!A597)</f>
        <v/>
      </c>
      <c r="E398" s="120"/>
      <c r="F398" s="120"/>
      <c r="G398" s="120"/>
    </row>
    <row r="399" spans="2:7" s="118" customFormat="1">
      <c r="B399" s="94"/>
      <c r="C399" s="119"/>
      <c r="D399" s="120" t="str">
        <f>IF('Notebook Database'!A598="","",'Notebook Database'!A598)</f>
        <v/>
      </c>
      <c r="E399" s="120"/>
      <c r="F399" s="120"/>
      <c r="G399" s="120"/>
    </row>
    <row r="400" spans="2:7" s="118" customFormat="1">
      <c r="B400" s="94"/>
      <c r="C400" s="119"/>
      <c r="D400" s="120" t="str">
        <f>IF('Notebook Database'!A599="","",'Notebook Database'!A599)</f>
        <v/>
      </c>
      <c r="E400" s="120"/>
      <c r="F400" s="120"/>
      <c r="G400" s="120"/>
    </row>
    <row r="401" spans="2:7" s="118" customFormat="1">
      <c r="B401" s="94"/>
      <c r="C401" s="119"/>
      <c r="D401" s="120" t="str">
        <f>IF('Notebook Database'!A600="","",'Notebook Database'!A600)</f>
        <v/>
      </c>
      <c r="E401" s="120"/>
      <c r="F401" s="120"/>
      <c r="G401" s="120"/>
    </row>
    <row r="402" spans="2:7" s="118" customFormat="1">
      <c r="B402" s="94"/>
      <c r="C402" s="119"/>
      <c r="D402" s="120" t="str">
        <f>IF('Notebook Database'!A601="","",'Notebook Database'!A601)</f>
        <v/>
      </c>
      <c r="E402" s="120"/>
      <c r="F402" s="120"/>
      <c r="G402" s="120"/>
    </row>
    <row r="403" spans="2:7" s="118" customFormat="1">
      <c r="B403" s="94"/>
      <c r="C403" s="119"/>
      <c r="D403" s="120" t="str">
        <f>IF('Notebook Database'!A602="","",'Notebook Database'!A602)</f>
        <v/>
      </c>
      <c r="E403" s="120"/>
      <c r="F403" s="120"/>
      <c r="G403" s="120"/>
    </row>
    <row r="404" spans="2:7" s="118" customFormat="1">
      <c r="B404" s="94"/>
      <c r="C404" s="119"/>
      <c r="D404" s="120" t="str">
        <f>IF('Notebook Database'!A603="","",'Notebook Database'!A603)</f>
        <v/>
      </c>
      <c r="E404" s="120"/>
      <c r="F404" s="120"/>
      <c r="G404" s="120"/>
    </row>
    <row r="405" spans="2:7" s="118" customFormat="1">
      <c r="B405" s="94"/>
      <c r="C405" s="119"/>
      <c r="D405" s="120" t="str">
        <f>IF('Notebook Database'!A604="","",'Notebook Database'!A604)</f>
        <v/>
      </c>
      <c r="E405" s="120"/>
      <c r="F405" s="120"/>
      <c r="G405" s="120"/>
    </row>
    <row r="406" spans="2:7" s="118" customFormat="1">
      <c r="B406" s="94"/>
      <c r="C406" s="119"/>
      <c r="D406" s="120" t="str">
        <f>IF('Notebook Database'!A605="","",'Notebook Database'!A605)</f>
        <v/>
      </c>
      <c r="E406" s="120"/>
      <c r="F406" s="120"/>
      <c r="G406" s="120"/>
    </row>
    <row r="407" spans="2:7" s="118" customFormat="1">
      <c r="B407" s="94"/>
      <c r="C407" s="119"/>
      <c r="D407" s="120" t="str">
        <f>IF('Notebook Database'!A606="","",'Notebook Database'!A606)</f>
        <v/>
      </c>
      <c r="E407" s="120"/>
      <c r="F407" s="120"/>
      <c r="G407" s="120"/>
    </row>
    <row r="408" spans="2:7" s="118" customFormat="1">
      <c r="B408" s="94"/>
      <c r="C408" s="119"/>
      <c r="D408" s="120" t="str">
        <f>IF('Notebook Database'!A607="","",'Notebook Database'!A607)</f>
        <v/>
      </c>
      <c r="E408" s="120"/>
      <c r="F408" s="120"/>
      <c r="G408" s="120"/>
    </row>
    <row r="409" spans="2:7" s="118" customFormat="1">
      <c r="B409" s="94"/>
      <c r="C409" s="119"/>
      <c r="D409" s="120" t="str">
        <f>IF('Notebook Database'!A608="","",'Notebook Database'!A608)</f>
        <v/>
      </c>
      <c r="E409" s="120"/>
      <c r="F409" s="120"/>
      <c r="G409" s="120"/>
    </row>
    <row r="410" spans="2:7" s="118" customFormat="1">
      <c r="B410" s="94"/>
      <c r="C410" s="119"/>
      <c r="D410" s="120" t="str">
        <f>IF('Notebook Database'!A609="","",'Notebook Database'!A609)</f>
        <v/>
      </c>
      <c r="E410" s="120"/>
      <c r="F410" s="120"/>
      <c r="G410" s="120"/>
    </row>
    <row r="411" spans="2:7" s="118" customFormat="1">
      <c r="B411" s="94"/>
      <c r="C411" s="119"/>
      <c r="D411" s="120" t="str">
        <f>IF('Notebook Database'!A610="","",'Notebook Database'!A610)</f>
        <v/>
      </c>
      <c r="E411" s="120"/>
      <c r="F411" s="120"/>
      <c r="G411" s="120"/>
    </row>
    <row r="412" spans="2:7" s="118" customFormat="1">
      <c r="B412" s="94"/>
      <c r="C412" s="119"/>
      <c r="D412" s="120" t="str">
        <f>IF('Notebook Database'!A611="","",'Notebook Database'!A611)</f>
        <v/>
      </c>
      <c r="E412" s="120"/>
      <c r="F412" s="120"/>
      <c r="G412" s="120"/>
    </row>
    <row r="413" spans="2:7" s="118" customFormat="1">
      <c r="B413" s="94"/>
      <c r="C413" s="119"/>
      <c r="D413" s="120" t="str">
        <f>IF('Notebook Database'!A612="","",'Notebook Database'!A612)</f>
        <v/>
      </c>
      <c r="E413" s="120"/>
      <c r="F413" s="120"/>
      <c r="G413" s="120"/>
    </row>
    <row r="414" spans="2:7" s="118" customFormat="1">
      <c r="B414" s="94"/>
      <c r="C414" s="119"/>
      <c r="D414" s="120" t="str">
        <f>IF('Notebook Database'!A613="","",'Notebook Database'!A613)</f>
        <v/>
      </c>
      <c r="E414" s="120"/>
      <c r="F414" s="120"/>
      <c r="G414" s="120"/>
    </row>
    <row r="415" spans="2:7" s="118" customFormat="1">
      <c r="B415" s="94"/>
      <c r="C415" s="119"/>
      <c r="D415" s="120" t="str">
        <f>IF('Notebook Database'!A614="","",'Notebook Database'!A614)</f>
        <v/>
      </c>
      <c r="E415" s="120"/>
      <c r="F415" s="120"/>
      <c r="G415" s="120"/>
    </row>
    <row r="416" spans="2:7" s="118" customFormat="1">
      <c r="B416" s="94"/>
      <c r="C416" s="119"/>
      <c r="D416" s="120" t="str">
        <f>IF('Notebook Database'!A615="","",'Notebook Database'!A615)</f>
        <v/>
      </c>
      <c r="E416" s="120"/>
      <c r="F416" s="120"/>
      <c r="G416" s="120"/>
    </row>
    <row r="417" spans="2:7" s="118" customFormat="1">
      <c r="B417" s="94"/>
      <c r="C417" s="119"/>
      <c r="D417" s="120" t="str">
        <f>IF('Notebook Database'!A616="","",'Notebook Database'!A616)</f>
        <v/>
      </c>
      <c r="E417" s="120"/>
      <c r="F417" s="120"/>
      <c r="G417" s="120"/>
    </row>
    <row r="418" spans="2:7" s="118" customFormat="1">
      <c r="B418" s="94"/>
      <c r="C418" s="119"/>
      <c r="D418" s="120" t="str">
        <f>IF('Notebook Database'!A617="","",'Notebook Database'!A617)</f>
        <v/>
      </c>
      <c r="E418" s="120"/>
      <c r="F418" s="120"/>
      <c r="G418" s="120"/>
    </row>
    <row r="419" spans="2:7" s="118" customFormat="1">
      <c r="B419" s="94"/>
      <c r="C419" s="119"/>
      <c r="D419" s="120" t="str">
        <f>IF('Notebook Database'!A618="","",'Notebook Database'!A618)</f>
        <v/>
      </c>
      <c r="E419" s="120"/>
      <c r="F419" s="120"/>
      <c r="G419" s="120"/>
    </row>
    <row r="420" spans="2:7" s="118" customFormat="1">
      <c r="B420" s="94"/>
      <c r="C420" s="119"/>
      <c r="D420" s="120" t="str">
        <f>IF('Notebook Database'!A619="","",'Notebook Database'!A619)</f>
        <v/>
      </c>
      <c r="E420" s="120"/>
      <c r="F420" s="120"/>
      <c r="G420" s="120"/>
    </row>
    <row r="421" spans="2:7" s="118" customFormat="1">
      <c r="B421" s="94"/>
      <c r="C421" s="119"/>
      <c r="D421" s="120" t="str">
        <f>IF('Notebook Database'!A620="","",'Notebook Database'!A620)</f>
        <v/>
      </c>
      <c r="E421" s="120"/>
      <c r="F421" s="120"/>
      <c r="G421" s="120"/>
    </row>
    <row r="422" spans="2:7" s="118" customFormat="1">
      <c r="B422" s="94"/>
      <c r="C422" s="119"/>
      <c r="D422" s="120" t="str">
        <f>IF('Notebook Database'!A621="","",'Notebook Database'!A621)</f>
        <v/>
      </c>
      <c r="E422" s="120"/>
      <c r="F422" s="120"/>
      <c r="G422" s="120"/>
    </row>
    <row r="423" spans="2:7" s="118" customFormat="1">
      <c r="B423" s="94"/>
      <c r="C423" s="119"/>
      <c r="D423" s="120" t="str">
        <f>IF('Notebook Database'!A622="","",'Notebook Database'!A622)</f>
        <v/>
      </c>
      <c r="E423" s="120"/>
      <c r="F423" s="120"/>
      <c r="G423" s="120"/>
    </row>
    <row r="424" spans="2:7" s="118" customFormat="1">
      <c r="B424" s="94"/>
      <c r="C424" s="119"/>
      <c r="D424" s="120" t="str">
        <f>IF('Notebook Database'!A623="","",'Notebook Database'!A623)</f>
        <v/>
      </c>
      <c r="E424" s="120"/>
      <c r="F424" s="120"/>
      <c r="G424" s="120"/>
    </row>
    <row r="425" spans="2:7" s="118" customFormat="1">
      <c r="B425" s="94"/>
      <c r="C425" s="119"/>
      <c r="D425" s="120" t="str">
        <f>IF('Notebook Database'!A624="","",'Notebook Database'!A624)</f>
        <v/>
      </c>
      <c r="E425" s="120"/>
      <c r="F425" s="120"/>
      <c r="G425" s="120"/>
    </row>
    <row r="426" spans="2:7" s="118" customFormat="1">
      <c r="B426" s="94"/>
      <c r="C426" s="119"/>
      <c r="D426" s="120" t="str">
        <f>IF('Notebook Database'!A625="","",'Notebook Database'!A625)</f>
        <v/>
      </c>
      <c r="E426" s="120"/>
      <c r="F426" s="120"/>
      <c r="G426" s="120"/>
    </row>
    <row r="427" spans="2:7" s="118" customFormat="1">
      <c r="B427" s="94"/>
      <c r="C427" s="119"/>
      <c r="D427" s="120" t="str">
        <f>IF('Notebook Database'!A626="","",'Notebook Database'!A626)</f>
        <v/>
      </c>
      <c r="E427" s="120"/>
      <c r="F427" s="120"/>
      <c r="G427" s="120"/>
    </row>
    <row r="428" spans="2:7" s="118" customFormat="1">
      <c r="B428" s="94"/>
      <c r="C428" s="119"/>
      <c r="D428" s="120" t="str">
        <f>IF('Notebook Database'!A627="","",'Notebook Database'!A627)</f>
        <v/>
      </c>
      <c r="E428" s="120"/>
      <c r="F428" s="120"/>
      <c r="G428" s="120"/>
    </row>
    <row r="429" spans="2:7" s="118" customFormat="1">
      <c r="B429" s="94"/>
      <c r="C429" s="119"/>
      <c r="D429" s="120" t="str">
        <f>IF('Notebook Database'!A628="","",'Notebook Database'!A628)</f>
        <v/>
      </c>
      <c r="E429" s="120"/>
      <c r="F429" s="120"/>
      <c r="G429" s="120"/>
    </row>
    <row r="430" spans="2:7" s="118" customFormat="1">
      <c r="B430" s="94"/>
      <c r="C430" s="119"/>
      <c r="D430" s="120" t="str">
        <f>IF('Notebook Database'!A629="","",'Notebook Database'!A629)</f>
        <v/>
      </c>
      <c r="E430" s="120"/>
      <c r="F430" s="120"/>
      <c r="G430" s="120"/>
    </row>
    <row r="431" spans="2:7" s="118" customFormat="1">
      <c r="B431" s="94"/>
      <c r="C431" s="119"/>
      <c r="D431" s="120" t="str">
        <f>IF('Notebook Database'!A630="","",'Notebook Database'!A630)</f>
        <v/>
      </c>
      <c r="E431" s="120"/>
      <c r="F431" s="120"/>
      <c r="G431" s="120"/>
    </row>
    <row r="432" spans="2:7" s="118" customFormat="1">
      <c r="B432" s="94"/>
      <c r="C432" s="119"/>
      <c r="D432" s="120" t="str">
        <f>IF('Notebook Database'!A631="","",'Notebook Database'!A631)</f>
        <v/>
      </c>
      <c r="E432" s="120"/>
      <c r="F432" s="120"/>
      <c r="G432" s="120"/>
    </row>
    <row r="433" spans="2:7" s="118" customFormat="1">
      <c r="B433" s="94"/>
      <c r="C433" s="119"/>
      <c r="D433" s="120" t="str">
        <f>IF('Notebook Database'!A632="","",'Notebook Database'!A632)</f>
        <v/>
      </c>
      <c r="E433" s="120"/>
      <c r="F433" s="120"/>
      <c r="G433" s="120"/>
    </row>
    <row r="434" spans="2:7" s="118" customFormat="1">
      <c r="B434" s="94"/>
      <c r="C434" s="119"/>
      <c r="D434" s="120" t="str">
        <f>IF('Notebook Database'!A633="","",'Notebook Database'!A633)</f>
        <v/>
      </c>
      <c r="E434" s="120"/>
      <c r="F434" s="120"/>
      <c r="G434" s="120"/>
    </row>
    <row r="435" spans="2:7" s="118" customFormat="1">
      <c r="B435" s="94"/>
      <c r="C435" s="119"/>
      <c r="D435" s="120" t="str">
        <f>IF('Notebook Database'!A634="","",'Notebook Database'!A634)</f>
        <v/>
      </c>
      <c r="E435" s="120"/>
      <c r="F435" s="120"/>
      <c r="G435" s="120"/>
    </row>
    <row r="436" spans="2:7" s="118" customFormat="1">
      <c r="B436" s="94"/>
      <c r="C436" s="119"/>
      <c r="D436" s="120" t="str">
        <f>IF('Notebook Database'!A635="","",'Notebook Database'!A635)</f>
        <v/>
      </c>
      <c r="E436" s="120"/>
      <c r="F436" s="120"/>
      <c r="G436" s="120"/>
    </row>
    <row r="437" spans="2:7" s="118" customFormat="1">
      <c r="B437" s="94"/>
      <c r="C437" s="119"/>
      <c r="D437" s="120" t="str">
        <f>IF('Notebook Database'!A636="","",'Notebook Database'!A636)</f>
        <v/>
      </c>
      <c r="E437" s="120"/>
      <c r="F437" s="120"/>
      <c r="G437" s="120"/>
    </row>
    <row r="438" spans="2:7" s="118" customFormat="1">
      <c r="B438" s="94"/>
      <c r="C438" s="119"/>
      <c r="D438" s="120" t="str">
        <f>IF('Notebook Database'!A637="","",'Notebook Database'!A637)</f>
        <v/>
      </c>
      <c r="E438" s="120"/>
      <c r="F438" s="120"/>
      <c r="G438" s="120"/>
    </row>
    <row r="439" spans="2:7" s="122" customFormat="1">
      <c r="B439" s="94"/>
      <c r="C439" s="121"/>
    </row>
  </sheetData>
  <sheetProtection password="B48E" sheet="1" objects="1" scenarios="1"/>
  <dataConsolidate function="var"/>
  <mergeCells count="8">
    <mergeCell ref="B46:B52"/>
    <mergeCell ref="B55:B56"/>
    <mergeCell ref="B13:B25"/>
    <mergeCell ref="B26:B27"/>
    <mergeCell ref="B36:B39"/>
    <mergeCell ref="B40:B41"/>
    <mergeCell ref="B42:B45"/>
    <mergeCell ref="B28:B35"/>
  </mergeCells>
  <phoneticPr fontId="6" type="noConversion"/>
  <conditionalFormatting sqref="D13:G56">
    <cfRule type="expression" dxfId="1573" priority="3">
      <formula>MOD(ROW(),2)=1</formula>
    </cfRule>
    <cfRule type="expression" dxfId="1572" priority="4">
      <formula>MOD(ROW(),2)=1</formula>
    </cfRule>
  </conditionalFormatting>
  <dataValidations count="1">
    <dataValidation type="list" allowBlank="1" showInputMessage="1" showErrorMessage="1" sqref="D11:G11">
      <formula1>models1note</formula1>
    </dataValidation>
  </dataValidations>
  <pageMargins left="0.25" right="0.25" top="0.75" bottom="0.75" header="0.3" footer="0.3"/>
  <pageSetup scale="53"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0:G10 D12:G17 E18:G18 D32:G42 D45:G54 D56:G57 D55 F55:G55 D19:G30" unlockedFormula="1"/>
  </ignoredErrors>
  <drawing r:id="rId2"/>
</worksheet>
</file>

<file path=xl/worksheets/sheet3.xml><?xml version="1.0" encoding="utf-8"?>
<worksheet xmlns="http://schemas.openxmlformats.org/spreadsheetml/2006/main" xmlns:r="http://schemas.openxmlformats.org/officeDocument/2006/relationships">
  <sheetPr>
    <tabColor theme="7"/>
  </sheetPr>
  <dimension ref="A1:AW1050"/>
  <sheetViews>
    <sheetView zoomScaleNormal="100" workbookViewId="0">
      <pane xSplit="1" ySplit="1" topLeftCell="B2" activePane="bottomRight" state="frozen"/>
      <selection activeCell="D11" sqref="D11"/>
      <selection pane="topRight" activeCell="D11" sqref="D11"/>
      <selection pane="bottomLeft" activeCell="D11" sqref="D11"/>
      <selection pane="bottomRight" activeCell="C11" sqref="C11"/>
    </sheetView>
  </sheetViews>
  <sheetFormatPr defaultColWidth="59.85546875" defaultRowHeight="12.75"/>
  <cols>
    <col min="1" max="1" width="28.140625" style="439" customWidth="1"/>
    <col min="2" max="2" width="12.28515625" style="439" customWidth="1"/>
    <col min="3" max="3" width="24.5703125" style="439" customWidth="1"/>
    <col min="4" max="4" width="13.42578125" style="439" customWidth="1"/>
    <col min="5" max="5" width="50.7109375" style="298" customWidth="1"/>
    <col min="6" max="6" width="15.7109375" style="595" bestFit="1" customWidth="1"/>
    <col min="7" max="7" width="39.7109375" style="596" customWidth="1"/>
    <col min="8" max="8" width="33.28515625" style="597" customWidth="1"/>
    <col min="9" max="9" width="37.5703125" style="597" customWidth="1"/>
    <col min="10" max="10" width="30.85546875" style="598" customWidth="1"/>
    <col min="11" max="11" width="35.85546875" style="596" customWidth="1"/>
    <col min="12" max="12" width="15.85546875" style="271" customWidth="1"/>
    <col min="13" max="13" width="9.5703125" style="271" customWidth="1"/>
    <col min="14" max="14" width="10.7109375" style="298" customWidth="1"/>
    <col min="15" max="15" width="50.140625" style="271" customWidth="1"/>
    <col min="16" max="16" width="11.7109375" style="271" customWidth="1"/>
    <col min="17" max="17" width="14.42578125" style="271" customWidth="1"/>
    <col min="18" max="18" width="9.7109375" style="271" customWidth="1"/>
    <col min="19" max="19" width="12.140625" style="271" customWidth="1"/>
    <col min="20" max="20" width="20.85546875" style="596" customWidth="1"/>
    <col min="21" max="21" width="8.28515625" style="596" customWidth="1"/>
    <col min="22" max="22" width="20.85546875" style="298" customWidth="1"/>
    <col min="23" max="23" width="12.5703125" style="596" customWidth="1"/>
    <col min="24" max="24" width="9.7109375" style="596" customWidth="1"/>
    <col min="25" max="25" width="11.85546875" style="596" bestFit="1" customWidth="1"/>
    <col min="26" max="26" width="9.28515625" style="596" customWidth="1"/>
    <col min="27" max="27" width="9.85546875" style="596" customWidth="1"/>
    <col min="28" max="28" width="14.42578125" style="596" customWidth="1"/>
    <col min="29" max="29" width="10.28515625" style="596" customWidth="1"/>
    <col min="30" max="30" width="11.140625" style="596" customWidth="1"/>
    <col min="31" max="31" width="11.7109375" style="598" customWidth="1"/>
    <col min="32" max="32" width="14.7109375" style="271" customWidth="1"/>
    <col min="33" max="33" width="21.28515625" style="596" customWidth="1"/>
    <col min="34" max="34" width="27.85546875" style="271" customWidth="1"/>
    <col min="35" max="35" width="19.140625" style="271" customWidth="1"/>
    <col min="36" max="36" width="15.28515625" style="271" customWidth="1"/>
    <col min="37" max="37" width="12.42578125" style="271" customWidth="1"/>
    <col min="38" max="38" width="16.85546875" style="596" customWidth="1"/>
    <col min="39" max="39" width="19" style="298" customWidth="1"/>
    <col min="40" max="40" width="16" style="598" customWidth="1"/>
    <col min="41" max="41" width="40.7109375" style="298" customWidth="1"/>
    <col min="42" max="42" width="10.140625" style="596" customWidth="1"/>
    <col min="43" max="43" width="29.42578125" style="271" customWidth="1"/>
    <col min="44" max="44" width="21.7109375" style="298" customWidth="1"/>
    <col min="45" max="45" width="17.42578125" style="298" customWidth="1"/>
    <col min="46" max="46" width="59.85546875" style="298"/>
    <col min="47" max="47" width="59.85546875" style="271"/>
    <col min="48" max="48" width="113.42578125" style="279" customWidth="1"/>
    <col min="49" max="16384" width="59.85546875" style="1"/>
  </cols>
  <sheetData>
    <row r="1" spans="1:49" ht="38.25">
      <c r="A1" s="431" t="s">
        <v>83</v>
      </c>
      <c r="B1" s="431" t="s">
        <v>124</v>
      </c>
      <c r="C1" s="431" t="s">
        <v>150</v>
      </c>
      <c r="D1" s="431" t="s">
        <v>4475</v>
      </c>
      <c r="E1" s="5" t="s">
        <v>156</v>
      </c>
      <c r="F1" s="592" t="s">
        <v>2401</v>
      </c>
      <c r="G1" s="5" t="s">
        <v>126</v>
      </c>
      <c r="H1" s="5" t="s">
        <v>286</v>
      </c>
      <c r="I1" s="5" t="s">
        <v>239</v>
      </c>
      <c r="J1" s="5" t="s">
        <v>429</v>
      </c>
      <c r="K1" s="5" t="s">
        <v>133</v>
      </c>
      <c r="L1" s="5" t="s">
        <v>84</v>
      </c>
      <c r="M1" s="5" t="s">
        <v>234</v>
      </c>
      <c r="N1" s="5" t="s">
        <v>85</v>
      </c>
      <c r="O1" s="5" t="s">
        <v>131</v>
      </c>
      <c r="P1" s="5" t="s">
        <v>1</v>
      </c>
      <c r="Q1" s="5" t="s">
        <v>266</v>
      </c>
      <c r="R1" s="5" t="s">
        <v>4412</v>
      </c>
      <c r="S1" s="5" t="s">
        <v>128</v>
      </c>
      <c r="T1" s="5" t="s">
        <v>6004</v>
      </c>
      <c r="U1" s="5" t="s">
        <v>6002</v>
      </c>
      <c r="V1" s="5" t="s">
        <v>6003</v>
      </c>
      <c r="W1" s="5" t="s">
        <v>3563</v>
      </c>
      <c r="X1" s="5" t="s">
        <v>16</v>
      </c>
      <c r="Y1" s="5" t="s">
        <v>146</v>
      </c>
      <c r="Z1" s="5" t="s">
        <v>95</v>
      </c>
      <c r="AA1" s="5" t="s">
        <v>92</v>
      </c>
      <c r="AB1" s="5" t="s">
        <v>134</v>
      </c>
      <c r="AC1" s="5" t="s">
        <v>145</v>
      </c>
      <c r="AD1" s="5" t="s">
        <v>6</v>
      </c>
      <c r="AE1" s="5" t="s">
        <v>97</v>
      </c>
      <c r="AF1" s="5" t="s">
        <v>135</v>
      </c>
      <c r="AG1" s="5" t="s">
        <v>855</v>
      </c>
      <c r="AH1" s="5" t="s">
        <v>148</v>
      </c>
      <c r="AI1" s="5" t="s">
        <v>3311</v>
      </c>
      <c r="AJ1" s="5" t="s">
        <v>4413</v>
      </c>
      <c r="AK1" s="5" t="s">
        <v>159</v>
      </c>
      <c r="AL1" s="5" t="s">
        <v>4415</v>
      </c>
      <c r="AM1" s="5" t="s">
        <v>139</v>
      </c>
      <c r="AN1" s="5" t="s">
        <v>141</v>
      </c>
      <c r="AO1" s="5" t="s">
        <v>142</v>
      </c>
      <c r="AP1" s="5" t="s">
        <v>149</v>
      </c>
      <c r="AQ1" s="5" t="s">
        <v>132</v>
      </c>
      <c r="AR1" s="5" t="s">
        <v>236</v>
      </c>
      <c r="AS1" s="5" t="s">
        <v>144</v>
      </c>
      <c r="AT1" s="5" t="s">
        <v>151</v>
      </c>
      <c r="AU1" s="534" t="s">
        <v>152</v>
      </c>
      <c r="AV1" s="559" t="s">
        <v>5411</v>
      </c>
      <c r="AW1" s="268"/>
    </row>
    <row r="2" spans="1:49" s="457" customFormat="1" ht="12.75" customHeight="1">
      <c r="A2" s="456"/>
      <c r="B2" s="320"/>
      <c r="C2" s="320"/>
      <c r="D2" s="320"/>
      <c r="E2" s="280"/>
      <c r="F2" s="593"/>
      <c r="G2" s="279"/>
      <c r="H2" s="279"/>
      <c r="I2" s="279"/>
      <c r="J2" s="280"/>
      <c r="K2" s="279"/>
      <c r="L2" s="279"/>
      <c r="M2" s="279"/>
      <c r="N2" s="280"/>
      <c r="O2" s="279"/>
      <c r="P2" s="279"/>
      <c r="Q2" s="279"/>
      <c r="R2" s="279"/>
      <c r="S2" s="279"/>
      <c r="T2" s="279"/>
      <c r="U2" s="279"/>
      <c r="V2" s="280"/>
      <c r="W2" s="279"/>
      <c r="X2" s="279"/>
      <c r="Y2" s="279"/>
      <c r="Z2" s="279"/>
      <c r="AA2" s="279"/>
      <c r="AB2" s="279"/>
      <c r="AC2" s="279"/>
      <c r="AD2" s="279"/>
      <c r="AE2" s="280"/>
      <c r="AF2" s="279"/>
      <c r="AG2" s="279"/>
      <c r="AH2" s="279"/>
      <c r="AI2" s="279"/>
      <c r="AJ2" s="279"/>
      <c r="AK2" s="279"/>
      <c r="AL2" s="279"/>
      <c r="AM2" s="280"/>
      <c r="AN2" s="280"/>
      <c r="AO2" s="280"/>
      <c r="AP2" s="279"/>
      <c r="AQ2" s="279"/>
      <c r="AR2" s="280"/>
      <c r="AS2" s="280"/>
      <c r="AT2" s="280"/>
      <c r="AU2" s="535"/>
      <c r="AV2" s="279"/>
    </row>
    <row r="3" spans="1:49" ht="12.75" customHeight="1">
      <c r="A3" s="594" t="s">
        <v>6005</v>
      </c>
    </row>
    <row r="4" spans="1:49" s="457" customFormat="1" ht="12.75" customHeight="1">
      <c r="A4" s="456"/>
      <c r="B4" s="320"/>
      <c r="C4" s="320"/>
      <c r="D4" s="320"/>
      <c r="E4" s="280"/>
      <c r="F4" s="593"/>
      <c r="G4" s="279"/>
      <c r="H4" s="279"/>
      <c r="I4" s="279"/>
      <c r="J4" s="280"/>
      <c r="K4" s="279"/>
      <c r="L4" s="279"/>
      <c r="M4" s="279"/>
      <c r="N4" s="280"/>
      <c r="O4" s="279"/>
      <c r="P4" s="279"/>
      <c r="Q4" s="279"/>
      <c r="R4" s="279"/>
      <c r="S4" s="279"/>
      <c r="T4" s="279"/>
      <c r="U4" s="279"/>
      <c r="V4" s="280"/>
      <c r="W4" s="279"/>
      <c r="X4" s="279"/>
      <c r="Y4" s="279"/>
      <c r="Z4" s="279"/>
      <c r="AA4" s="279"/>
      <c r="AB4" s="279"/>
      <c r="AC4" s="279"/>
      <c r="AD4" s="279"/>
      <c r="AE4" s="280"/>
      <c r="AF4" s="279"/>
      <c r="AG4" s="279"/>
      <c r="AH4" s="279"/>
      <c r="AI4" s="279"/>
      <c r="AJ4" s="279"/>
      <c r="AK4" s="279"/>
      <c r="AL4" s="279"/>
      <c r="AM4" s="280"/>
      <c r="AN4" s="280"/>
      <c r="AO4" s="280"/>
      <c r="AP4" s="279"/>
      <c r="AQ4" s="279"/>
      <c r="AR4" s="280"/>
      <c r="AS4" s="280"/>
      <c r="AT4" s="280"/>
      <c r="AU4" s="535"/>
      <c r="AV4" s="279"/>
    </row>
    <row r="5" spans="1:49" s="457" customFormat="1" ht="63.75">
      <c r="A5" s="456" t="s">
        <v>6006</v>
      </c>
      <c r="B5" s="320" t="s">
        <v>0</v>
      </c>
      <c r="C5" s="320" t="s">
        <v>193</v>
      </c>
      <c r="D5" s="320" t="s">
        <v>1801</v>
      </c>
      <c r="E5" s="280" t="s">
        <v>6007</v>
      </c>
      <c r="F5" s="593" t="s">
        <v>49</v>
      </c>
      <c r="G5" s="599" t="s">
        <v>6008</v>
      </c>
      <c r="H5" s="600" t="s">
        <v>6009</v>
      </c>
      <c r="I5" s="599" t="s">
        <v>6010</v>
      </c>
      <c r="J5" s="599" t="s">
        <v>6011</v>
      </c>
      <c r="K5" s="279" t="s">
        <v>6012</v>
      </c>
      <c r="L5" s="279" t="s">
        <v>6013</v>
      </c>
      <c r="M5" s="276" t="s">
        <v>59</v>
      </c>
      <c r="N5" s="280" t="s">
        <v>6014</v>
      </c>
      <c r="O5" s="279" t="s">
        <v>6015</v>
      </c>
      <c r="P5" s="279" t="s">
        <v>193</v>
      </c>
      <c r="Q5" s="279" t="s">
        <v>212</v>
      </c>
      <c r="R5" s="293" t="s">
        <v>49</v>
      </c>
      <c r="S5" s="279" t="s">
        <v>1301</v>
      </c>
      <c r="T5" s="279" t="s">
        <v>6016</v>
      </c>
      <c r="U5" s="279" t="s">
        <v>51</v>
      </c>
      <c r="V5" s="279" t="s">
        <v>49</v>
      </c>
      <c r="W5" s="279" t="s">
        <v>49</v>
      </c>
      <c r="X5" s="279" t="s">
        <v>49</v>
      </c>
      <c r="Y5" s="279" t="s">
        <v>1511</v>
      </c>
      <c r="Z5" s="279" t="s">
        <v>51</v>
      </c>
      <c r="AA5" s="599" t="s">
        <v>51</v>
      </c>
      <c r="AB5" s="599" t="s">
        <v>49</v>
      </c>
      <c r="AC5" s="279" t="s">
        <v>2401</v>
      </c>
      <c r="AD5" s="279" t="s">
        <v>51</v>
      </c>
      <c r="AE5" s="280" t="s">
        <v>51</v>
      </c>
      <c r="AF5" s="279" t="s">
        <v>6017</v>
      </c>
      <c r="AG5" s="600" t="s">
        <v>6018</v>
      </c>
      <c r="AH5" s="280" t="s">
        <v>6019</v>
      </c>
      <c r="AI5" s="279" t="s">
        <v>49</v>
      </c>
      <c r="AJ5" s="279" t="s">
        <v>51</v>
      </c>
      <c r="AK5" s="279" t="s">
        <v>49</v>
      </c>
      <c r="AL5" s="279" t="s">
        <v>51</v>
      </c>
      <c r="AM5" s="525" t="s">
        <v>5332</v>
      </c>
      <c r="AN5" s="280" t="s">
        <v>6020</v>
      </c>
      <c r="AO5" s="280" t="s">
        <v>6021</v>
      </c>
      <c r="AP5" s="293" t="s">
        <v>6385</v>
      </c>
      <c r="AQ5" s="279" t="s">
        <v>6022</v>
      </c>
      <c r="AR5" s="280"/>
      <c r="AS5" s="280"/>
      <c r="AT5" s="280"/>
      <c r="AU5" s="279"/>
      <c r="AV5" s="279"/>
    </row>
    <row r="6" spans="1:49" s="457" customFormat="1" ht="63.75">
      <c r="A6" s="456" t="s">
        <v>6023</v>
      </c>
      <c r="B6" s="320" t="s">
        <v>0</v>
      </c>
      <c r="C6" s="320" t="s">
        <v>193</v>
      </c>
      <c r="D6" s="320" t="s">
        <v>1801</v>
      </c>
      <c r="E6" s="280" t="s">
        <v>6653</v>
      </c>
      <c r="F6" s="593" t="s">
        <v>51</v>
      </c>
      <c r="G6" s="600" t="s">
        <v>6024</v>
      </c>
      <c r="H6" s="600" t="s">
        <v>6025</v>
      </c>
      <c r="I6" s="600" t="s">
        <v>6026</v>
      </c>
      <c r="J6" s="599" t="s">
        <v>6011</v>
      </c>
      <c r="K6" s="279" t="s">
        <v>6012</v>
      </c>
      <c r="L6" s="279" t="s">
        <v>6013</v>
      </c>
      <c r="M6" s="276" t="s">
        <v>59</v>
      </c>
      <c r="N6" s="280" t="s">
        <v>6014</v>
      </c>
      <c r="O6" s="279" t="s">
        <v>6015</v>
      </c>
      <c r="P6" s="279" t="s">
        <v>193</v>
      </c>
      <c r="Q6" s="279" t="s">
        <v>212</v>
      </c>
      <c r="R6" s="293" t="s">
        <v>49</v>
      </c>
      <c r="S6" s="279" t="s">
        <v>1301</v>
      </c>
      <c r="T6" s="279" t="s">
        <v>6016</v>
      </c>
      <c r="U6" s="279" t="s">
        <v>51</v>
      </c>
      <c r="V6" s="279" t="s">
        <v>49</v>
      </c>
      <c r="W6" s="279" t="s">
        <v>49</v>
      </c>
      <c r="X6" s="279" t="s">
        <v>49</v>
      </c>
      <c r="Y6" s="279" t="s">
        <v>1511</v>
      </c>
      <c r="Z6" s="279" t="s">
        <v>51</v>
      </c>
      <c r="AA6" s="599" t="s">
        <v>51</v>
      </c>
      <c r="AB6" s="599" t="s">
        <v>49</v>
      </c>
      <c r="AC6" s="279" t="s">
        <v>2401</v>
      </c>
      <c r="AD6" s="279" t="s">
        <v>51</v>
      </c>
      <c r="AE6" s="280" t="s">
        <v>51</v>
      </c>
      <c r="AF6" s="279" t="s">
        <v>6017</v>
      </c>
      <c r="AG6" s="600" t="s">
        <v>6018</v>
      </c>
      <c r="AH6" s="280" t="s">
        <v>6019</v>
      </c>
      <c r="AI6" s="279" t="s">
        <v>49</v>
      </c>
      <c r="AJ6" s="279" t="s">
        <v>51</v>
      </c>
      <c r="AK6" s="279" t="s">
        <v>49</v>
      </c>
      <c r="AL6" s="279" t="s">
        <v>51</v>
      </c>
      <c r="AM6" s="525" t="s">
        <v>5332</v>
      </c>
      <c r="AN6" s="280" t="s">
        <v>6020</v>
      </c>
      <c r="AO6" s="280" t="s">
        <v>6021</v>
      </c>
      <c r="AP6" s="293" t="s">
        <v>6385</v>
      </c>
      <c r="AQ6" s="279" t="s">
        <v>6022</v>
      </c>
      <c r="AR6" s="280" t="s">
        <v>6027</v>
      </c>
      <c r="AS6" s="280"/>
      <c r="AT6" s="280"/>
      <c r="AU6" s="279"/>
      <c r="AV6" s="279"/>
    </row>
    <row r="7" spans="1:49" s="457" customFormat="1" ht="63.75">
      <c r="A7" s="456" t="s">
        <v>6028</v>
      </c>
      <c r="B7" s="320" t="s">
        <v>0</v>
      </c>
      <c r="C7" s="320" t="s">
        <v>193</v>
      </c>
      <c r="D7" s="320" t="s">
        <v>6029</v>
      </c>
      <c r="E7" s="280" t="s">
        <v>6654</v>
      </c>
      <c r="F7" s="593" t="s">
        <v>51</v>
      </c>
      <c r="G7" s="601" t="s">
        <v>6030</v>
      </c>
      <c r="H7" s="601" t="s">
        <v>6031</v>
      </c>
      <c r="I7" s="601" t="s">
        <v>6032</v>
      </c>
      <c r="J7" s="602" t="s">
        <v>6033</v>
      </c>
      <c r="K7" s="276" t="s">
        <v>6034</v>
      </c>
      <c r="L7" s="276" t="s">
        <v>6013</v>
      </c>
      <c r="M7" s="276" t="s">
        <v>59</v>
      </c>
      <c r="N7" s="280" t="s">
        <v>6014</v>
      </c>
      <c r="O7" s="279" t="s">
        <v>6015</v>
      </c>
      <c r="P7" s="276" t="s">
        <v>193</v>
      </c>
      <c r="Q7" s="276" t="s">
        <v>212</v>
      </c>
      <c r="R7" s="293" t="s">
        <v>49</v>
      </c>
      <c r="S7" s="279" t="s">
        <v>1301</v>
      </c>
      <c r="T7" s="276" t="s">
        <v>6035</v>
      </c>
      <c r="U7" s="276" t="s">
        <v>49</v>
      </c>
      <c r="V7" s="280" t="s">
        <v>6036</v>
      </c>
      <c r="W7" s="276" t="s">
        <v>49</v>
      </c>
      <c r="X7" s="276" t="s">
        <v>49</v>
      </c>
      <c r="Y7" s="276" t="s">
        <v>1511</v>
      </c>
      <c r="Z7" s="276" t="s">
        <v>49</v>
      </c>
      <c r="AA7" s="602" t="s">
        <v>51</v>
      </c>
      <c r="AB7" s="602" t="s">
        <v>6663</v>
      </c>
      <c r="AC7" s="276" t="s">
        <v>2401</v>
      </c>
      <c r="AD7" s="276" t="s">
        <v>51</v>
      </c>
      <c r="AE7" s="293" t="s">
        <v>51</v>
      </c>
      <c r="AF7" s="279" t="s">
        <v>6017</v>
      </c>
      <c r="AG7" s="602" t="s">
        <v>6037</v>
      </c>
      <c r="AH7" s="293" t="s">
        <v>6664</v>
      </c>
      <c r="AI7" s="279" t="s">
        <v>51</v>
      </c>
      <c r="AJ7" s="279" t="s">
        <v>51</v>
      </c>
      <c r="AK7" s="279" t="s">
        <v>49</v>
      </c>
      <c r="AL7" s="279" t="s">
        <v>51</v>
      </c>
      <c r="AM7" s="525" t="s">
        <v>5332</v>
      </c>
      <c r="AN7" s="280" t="s">
        <v>1271</v>
      </c>
      <c r="AO7" s="280" t="s">
        <v>6021</v>
      </c>
      <c r="AP7" s="601" t="s">
        <v>6038</v>
      </c>
      <c r="AQ7" s="279" t="s">
        <v>6022</v>
      </c>
      <c r="AR7" s="280" t="s">
        <v>6039</v>
      </c>
      <c r="AS7" s="280" t="s">
        <v>6040</v>
      </c>
      <c r="AT7" s="280" t="s">
        <v>6041</v>
      </c>
      <c r="AU7" s="279"/>
      <c r="AV7" s="279"/>
    </row>
    <row r="8" spans="1:49" s="457" customFormat="1" ht="63.75">
      <c r="A8" s="456" t="s">
        <v>6042</v>
      </c>
      <c r="B8" s="320" t="s">
        <v>0</v>
      </c>
      <c r="C8" s="320" t="s">
        <v>193</v>
      </c>
      <c r="D8" s="320" t="s">
        <v>1801</v>
      </c>
      <c r="E8" s="280" t="s">
        <v>6655</v>
      </c>
      <c r="F8" s="593" t="s">
        <v>51</v>
      </c>
      <c r="G8" s="603" t="s">
        <v>6043</v>
      </c>
      <c r="H8" s="603" t="s">
        <v>6044</v>
      </c>
      <c r="I8" s="524" t="s">
        <v>6045</v>
      </c>
      <c r="J8" s="280" t="s">
        <v>6046</v>
      </c>
      <c r="K8" s="280" t="s">
        <v>6047</v>
      </c>
      <c r="L8" s="279">
        <v>1</v>
      </c>
      <c r="M8" s="279" t="s">
        <v>1963</v>
      </c>
      <c r="N8" s="280" t="s">
        <v>6048</v>
      </c>
      <c r="O8" s="279" t="s">
        <v>6015</v>
      </c>
      <c r="P8" s="279" t="s">
        <v>193</v>
      </c>
      <c r="Q8" s="279" t="s">
        <v>212</v>
      </c>
      <c r="R8" s="293" t="s">
        <v>49</v>
      </c>
      <c r="S8" s="279" t="s">
        <v>6677</v>
      </c>
      <c r="T8" s="279" t="s">
        <v>6016</v>
      </c>
      <c r="U8" s="279" t="s">
        <v>51</v>
      </c>
      <c r="V8" s="279" t="s">
        <v>49</v>
      </c>
      <c r="W8" s="279" t="s">
        <v>49</v>
      </c>
      <c r="X8" s="279" t="s">
        <v>49</v>
      </c>
      <c r="Y8" s="279" t="s">
        <v>1511</v>
      </c>
      <c r="Z8" s="279" t="s">
        <v>51</v>
      </c>
      <c r="AA8" s="279" t="s">
        <v>51</v>
      </c>
      <c r="AB8" s="524" t="s">
        <v>5423</v>
      </c>
      <c r="AC8" s="279" t="s">
        <v>2401</v>
      </c>
      <c r="AD8" s="279" t="s">
        <v>51</v>
      </c>
      <c r="AE8" s="280" t="s">
        <v>51</v>
      </c>
      <c r="AF8" s="279" t="s">
        <v>6049</v>
      </c>
      <c r="AG8" s="524" t="s">
        <v>6050</v>
      </c>
      <c r="AH8" s="279" t="s">
        <v>6074</v>
      </c>
      <c r="AI8" s="279" t="s">
        <v>49</v>
      </c>
      <c r="AJ8" s="279" t="s">
        <v>51</v>
      </c>
      <c r="AK8" s="279" t="s">
        <v>49</v>
      </c>
      <c r="AL8" s="279" t="s">
        <v>51</v>
      </c>
      <c r="AM8" s="525" t="s">
        <v>5332</v>
      </c>
      <c r="AN8" s="280" t="s">
        <v>6051</v>
      </c>
      <c r="AO8" s="280" t="s">
        <v>6021</v>
      </c>
      <c r="AP8" s="293" t="s">
        <v>6385</v>
      </c>
      <c r="AQ8" s="279" t="s">
        <v>6022</v>
      </c>
      <c r="AR8" s="280"/>
      <c r="AS8" s="280"/>
      <c r="AT8" s="280"/>
      <c r="AU8" s="279"/>
      <c r="AV8" s="279"/>
    </row>
    <row r="9" spans="1:49" s="457" customFormat="1" ht="63.75">
      <c r="A9" s="456" t="s">
        <v>6052</v>
      </c>
      <c r="B9" s="320" t="s">
        <v>0</v>
      </c>
      <c r="C9" s="320" t="s">
        <v>193</v>
      </c>
      <c r="D9" s="320" t="s">
        <v>1801</v>
      </c>
      <c r="E9" s="280" t="s">
        <v>6656</v>
      </c>
      <c r="F9" s="593" t="s">
        <v>51</v>
      </c>
      <c r="G9" s="524" t="s">
        <v>6053</v>
      </c>
      <c r="H9" s="524" t="s">
        <v>4486</v>
      </c>
      <c r="I9" s="526" t="s">
        <v>6054</v>
      </c>
      <c r="J9" s="524" t="s">
        <v>6046</v>
      </c>
      <c r="K9" s="524" t="s">
        <v>6055</v>
      </c>
      <c r="L9" s="279">
        <v>2</v>
      </c>
      <c r="M9" s="279" t="s">
        <v>253</v>
      </c>
      <c r="N9" s="280" t="s">
        <v>6056</v>
      </c>
      <c r="O9" s="525" t="s">
        <v>6057</v>
      </c>
      <c r="P9" s="279" t="s">
        <v>193</v>
      </c>
      <c r="Q9" s="279" t="s">
        <v>212</v>
      </c>
      <c r="R9" s="279" t="s">
        <v>51</v>
      </c>
      <c r="S9" s="279" t="s">
        <v>6677</v>
      </c>
      <c r="T9" s="279" t="s">
        <v>6016</v>
      </c>
      <c r="U9" s="279" t="s">
        <v>51</v>
      </c>
      <c r="V9" s="279" t="s">
        <v>49</v>
      </c>
      <c r="W9" s="279" t="s">
        <v>49</v>
      </c>
      <c r="X9" s="279" t="s">
        <v>49</v>
      </c>
      <c r="Y9" s="279" t="s">
        <v>1511</v>
      </c>
      <c r="Z9" s="279" t="s">
        <v>51</v>
      </c>
      <c r="AA9" s="279" t="s">
        <v>51</v>
      </c>
      <c r="AB9" s="524" t="s">
        <v>5423</v>
      </c>
      <c r="AC9" s="279" t="s">
        <v>6058</v>
      </c>
      <c r="AD9" s="279" t="s">
        <v>51</v>
      </c>
      <c r="AE9" s="280" t="s">
        <v>51</v>
      </c>
      <c r="AF9" s="279" t="s">
        <v>6049</v>
      </c>
      <c r="AG9" s="524" t="s">
        <v>6050</v>
      </c>
      <c r="AH9" s="279" t="s">
        <v>6678</v>
      </c>
      <c r="AI9" s="279" t="s">
        <v>49</v>
      </c>
      <c r="AJ9" s="279" t="s">
        <v>51</v>
      </c>
      <c r="AK9" s="279" t="s">
        <v>49</v>
      </c>
      <c r="AL9" s="279" t="s">
        <v>51</v>
      </c>
      <c r="AM9" s="525" t="s">
        <v>5332</v>
      </c>
      <c r="AN9" s="280" t="s">
        <v>6059</v>
      </c>
      <c r="AO9" s="280" t="s">
        <v>6021</v>
      </c>
      <c r="AP9" s="293" t="s">
        <v>6385</v>
      </c>
      <c r="AQ9" s="279" t="s">
        <v>6060</v>
      </c>
      <c r="AR9" s="280"/>
      <c r="AS9" s="280"/>
      <c r="AT9" s="280"/>
      <c r="AU9" s="279"/>
      <c r="AV9" s="279"/>
    </row>
    <row r="10" spans="1:49" s="457" customFormat="1" ht="63.75">
      <c r="A10" s="456" t="s">
        <v>6061</v>
      </c>
      <c r="B10" s="320" t="s">
        <v>0</v>
      </c>
      <c r="C10" s="320" t="s">
        <v>193</v>
      </c>
      <c r="D10" s="320" t="s">
        <v>1801</v>
      </c>
      <c r="E10" s="280" t="s">
        <v>6062</v>
      </c>
      <c r="F10" s="593" t="s">
        <v>49</v>
      </c>
      <c r="G10" s="524" t="s">
        <v>6063</v>
      </c>
      <c r="H10" s="524" t="s">
        <v>6064</v>
      </c>
      <c r="I10" s="524" t="s">
        <v>6065</v>
      </c>
      <c r="J10" s="524" t="s">
        <v>6066</v>
      </c>
      <c r="K10" s="524" t="s">
        <v>6067</v>
      </c>
      <c r="L10" s="279">
        <v>2</v>
      </c>
      <c r="M10" s="279" t="s">
        <v>253</v>
      </c>
      <c r="N10" s="280" t="s">
        <v>6048</v>
      </c>
      <c r="O10" s="525" t="s">
        <v>6057</v>
      </c>
      <c r="P10" s="279" t="s">
        <v>193</v>
      </c>
      <c r="Q10" s="279" t="s">
        <v>212</v>
      </c>
      <c r="R10" s="279" t="s">
        <v>49</v>
      </c>
      <c r="S10" s="279" t="s">
        <v>6677</v>
      </c>
      <c r="T10" s="279" t="s">
        <v>6016</v>
      </c>
      <c r="U10" s="279" t="s">
        <v>51</v>
      </c>
      <c r="V10" s="279" t="s">
        <v>49</v>
      </c>
      <c r="W10" s="279" t="s">
        <v>49</v>
      </c>
      <c r="X10" s="279" t="s">
        <v>49</v>
      </c>
      <c r="Y10" s="279" t="s">
        <v>1511</v>
      </c>
      <c r="Z10" s="279" t="s">
        <v>51</v>
      </c>
      <c r="AA10" s="279" t="s">
        <v>51</v>
      </c>
      <c r="AB10" s="524" t="s">
        <v>5423</v>
      </c>
      <c r="AC10" s="279" t="s">
        <v>2401</v>
      </c>
      <c r="AD10" s="279" t="s">
        <v>51</v>
      </c>
      <c r="AE10" s="280" t="s">
        <v>51</v>
      </c>
      <c r="AF10" s="279" t="s">
        <v>6049</v>
      </c>
      <c r="AG10" s="524" t="s">
        <v>6050</v>
      </c>
      <c r="AH10" s="279" t="s">
        <v>6678</v>
      </c>
      <c r="AI10" s="279" t="s">
        <v>49</v>
      </c>
      <c r="AJ10" s="279" t="s">
        <v>49</v>
      </c>
      <c r="AK10" s="279" t="s">
        <v>49</v>
      </c>
      <c r="AL10" s="279" t="s">
        <v>51</v>
      </c>
      <c r="AM10" s="525" t="s">
        <v>5332</v>
      </c>
      <c r="AN10" s="280" t="s">
        <v>6068</v>
      </c>
      <c r="AO10" s="280" t="s">
        <v>6021</v>
      </c>
      <c r="AP10" s="293" t="s">
        <v>6385</v>
      </c>
      <c r="AQ10" s="279" t="s">
        <v>6060</v>
      </c>
      <c r="AR10" s="280"/>
      <c r="AS10" s="280"/>
      <c r="AT10" s="280"/>
      <c r="AU10" s="279"/>
      <c r="AV10" s="279"/>
    </row>
    <row r="11" spans="1:49" s="457" customFormat="1" ht="63.75">
      <c r="A11" s="456" t="s">
        <v>6069</v>
      </c>
      <c r="B11" s="320" t="s">
        <v>0</v>
      </c>
      <c r="C11" s="320" t="s">
        <v>193</v>
      </c>
      <c r="D11" s="320" t="s">
        <v>4073</v>
      </c>
      <c r="E11" s="280" t="s">
        <v>6657</v>
      </c>
      <c r="F11" s="593" t="s">
        <v>51</v>
      </c>
      <c r="G11" s="524" t="s">
        <v>6070</v>
      </c>
      <c r="H11" s="524" t="s">
        <v>6071</v>
      </c>
      <c r="I11" s="526" t="s">
        <v>6072</v>
      </c>
      <c r="J11" s="524" t="s">
        <v>6046</v>
      </c>
      <c r="K11" s="524" t="s">
        <v>6073</v>
      </c>
      <c r="L11" s="279">
        <v>2</v>
      </c>
      <c r="M11" s="279" t="s">
        <v>253</v>
      </c>
      <c r="N11" s="280" t="s">
        <v>6056</v>
      </c>
      <c r="O11" s="525" t="s">
        <v>6057</v>
      </c>
      <c r="P11" s="279" t="s">
        <v>193</v>
      </c>
      <c r="Q11" s="279" t="s">
        <v>212</v>
      </c>
      <c r="R11" s="279" t="s">
        <v>51</v>
      </c>
      <c r="S11" s="279" t="s">
        <v>6677</v>
      </c>
      <c r="T11" s="279" t="s">
        <v>6016</v>
      </c>
      <c r="U11" s="279" t="s">
        <v>51</v>
      </c>
      <c r="V11" s="279" t="s">
        <v>49</v>
      </c>
      <c r="W11" s="279" t="s">
        <v>49</v>
      </c>
      <c r="X11" s="279" t="s">
        <v>49</v>
      </c>
      <c r="Y11" s="279" t="s">
        <v>1511</v>
      </c>
      <c r="Z11" s="279" t="s">
        <v>51</v>
      </c>
      <c r="AA11" s="279" t="s">
        <v>51</v>
      </c>
      <c r="AB11" s="524" t="s">
        <v>5423</v>
      </c>
      <c r="AC11" s="279" t="s">
        <v>6058</v>
      </c>
      <c r="AD11" s="279" t="s">
        <v>51</v>
      </c>
      <c r="AE11" s="280" t="s">
        <v>51</v>
      </c>
      <c r="AF11" s="279" t="s">
        <v>6049</v>
      </c>
      <c r="AG11" s="524" t="s">
        <v>6050</v>
      </c>
      <c r="AH11" s="279" t="s">
        <v>6074</v>
      </c>
      <c r="AI11" s="279" t="s">
        <v>49</v>
      </c>
      <c r="AJ11" s="279" t="s">
        <v>49</v>
      </c>
      <c r="AK11" s="279" t="s">
        <v>51</v>
      </c>
      <c r="AL11" s="279" t="s">
        <v>51</v>
      </c>
      <c r="AM11" s="525" t="s">
        <v>5332</v>
      </c>
      <c r="AN11" s="280" t="s">
        <v>6075</v>
      </c>
      <c r="AO11" s="280" t="s">
        <v>6021</v>
      </c>
      <c r="AP11" s="293" t="s">
        <v>6385</v>
      </c>
      <c r="AQ11" s="279" t="s">
        <v>6060</v>
      </c>
      <c r="AR11" s="280"/>
      <c r="AS11" s="280"/>
      <c r="AT11" s="280"/>
      <c r="AU11" s="279"/>
      <c r="AV11" s="279"/>
    </row>
    <row r="12" spans="1:49" s="457" customFormat="1" ht="63.75">
      <c r="A12" s="456" t="s">
        <v>6076</v>
      </c>
      <c r="B12" s="320" t="s">
        <v>0</v>
      </c>
      <c r="C12" s="320" t="s">
        <v>193</v>
      </c>
      <c r="D12" s="320" t="s">
        <v>4513</v>
      </c>
      <c r="E12" s="280" t="s">
        <v>6077</v>
      </c>
      <c r="F12" s="593" t="s">
        <v>49</v>
      </c>
      <c r="G12" s="526" t="s">
        <v>6078</v>
      </c>
      <c r="H12" s="600" t="s">
        <v>6079</v>
      </c>
      <c r="I12" s="526" t="s">
        <v>6080</v>
      </c>
      <c r="J12" s="599" t="s">
        <v>6081</v>
      </c>
      <c r="K12" s="279" t="s">
        <v>6012</v>
      </c>
      <c r="L12" s="279">
        <v>1</v>
      </c>
      <c r="M12" s="279" t="s">
        <v>59</v>
      </c>
      <c r="N12" s="280" t="s">
        <v>6048</v>
      </c>
      <c r="O12" s="525" t="s">
        <v>6057</v>
      </c>
      <c r="P12" s="279" t="s">
        <v>193</v>
      </c>
      <c r="Q12" s="279" t="s">
        <v>212</v>
      </c>
      <c r="R12" s="279" t="s">
        <v>51</v>
      </c>
      <c r="S12" s="279" t="s">
        <v>6677</v>
      </c>
      <c r="T12" s="279" t="s">
        <v>6016</v>
      </c>
      <c r="U12" s="279" t="s">
        <v>51</v>
      </c>
      <c r="V12" s="604" t="s">
        <v>49</v>
      </c>
      <c r="W12" s="604" t="s">
        <v>49</v>
      </c>
      <c r="X12" s="604" t="s">
        <v>49</v>
      </c>
      <c r="Y12" s="604" t="s">
        <v>1511</v>
      </c>
      <c r="Z12" s="604" t="s">
        <v>51</v>
      </c>
      <c r="AA12" s="599" t="s">
        <v>51</v>
      </c>
      <c r="AB12" s="599" t="s">
        <v>5423</v>
      </c>
      <c r="AC12" s="279" t="s">
        <v>6058</v>
      </c>
      <c r="AD12" s="279" t="s">
        <v>51</v>
      </c>
      <c r="AE12" s="280" t="s">
        <v>51</v>
      </c>
      <c r="AF12" s="279" t="s">
        <v>6049</v>
      </c>
      <c r="AG12" s="600" t="s">
        <v>6050</v>
      </c>
      <c r="AH12" s="279" t="s">
        <v>6074</v>
      </c>
      <c r="AI12" s="279" t="s">
        <v>49</v>
      </c>
      <c r="AJ12" s="279" t="s">
        <v>51</v>
      </c>
      <c r="AK12" s="279" t="s">
        <v>49</v>
      </c>
      <c r="AL12" s="279" t="s">
        <v>51</v>
      </c>
      <c r="AM12" s="525" t="s">
        <v>5332</v>
      </c>
      <c r="AN12" s="280" t="s">
        <v>6059</v>
      </c>
      <c r="AO12" s="280" t="s">
        <v>6021</v>
      </c>
      <c r="AP12" s="293" t="s">
        <v>6385</v>
      </c>
      <c r="AQ12" s="279" t="s">
        <v>6060</v>
      </c>
      <c r="AR12" s="280"/>
      <c r="AS12" s="280"/>
      <c r="AT12" s="280"/>
      <c r="AU12" s="279"/>
      <c r="AV12" s="279"/>
    </row>
    <row r="13" spans="1:49" s="457" customFormat="1" ht="63.75">
      <c r="A13" s="456" t="s">
        <v>6082</v>
      </c>
      <c r="B13" s="320" t="s">
        <v>0</v>
      </c>
      <c r="C13" s="320" t="s">
        <v>193</v>
      </c>
      <c r="D13" s="320" t="s">
        <v>4513</v>
      </c>
      <c r="E13" s="280" t="s">
        <v>6658</v>
      </c>
      <c r="F13" s="593" t="s">
        <v>51</v>
      </c>
      <c r="G13" s="599" t="s">
        <v>6083</v>
      </c>
      <c r="H13" s="600" t="s">
        <v>6084</v>
      </c>
      <c r="I13" s="599" t="s">
        <v>6085</v>
      </c>
      <c r="J13" s="599" t="s">
        <v>6081</v>
      </c>
      <c r="K13" s="279" t="s">
        <v>6012</v>
      </c>
      <c r="L13" s="279">
        <v>1</v>
      </c>
      <c r="M13" s="279" t="s">
        <v>59</v>
      </c>
      <c r="N13" s="280" t="s">
        <v>6048</v>
      </c>
      <c r="O13" s="279" t="s">
        <v>6015</v>
      </c>
      <c r="P13" s="279" t="s">
        <v>193</v>
      </c>
      <c r="Q13" s="279" t="s">
        <v>212</v>
      </c>
      <c r="R13" s="279" t="s">
        <v>49</v>
      </c>
      <c r="S13" s="279" t="s">
        <v>6677</v>
      </c>
      <c r="T13" s="279" t="s">
        <v>6086</v>
      </c>
      <c r="U13" s="279" t="s">
        <v>51</v>
      </c>
      <c r="V13" s="279" t="s">
        <v>49</v>
      </c>
      <c r="W13" s="279" t="s">
        <v>49</v>
      </c>
      <c r="X13" s="279" t="s">
        <v>49</v>
      </c>
      <c r="Y13" s="279" t="s">
        <v>1511</v>
      </c>
      <c r="Z13" s="279" t="s">
        <v>51</v>
      </c>
      <c r="AA13" s="599" t="s">
        <v>51</v>
      </c>
      <c r="AB13" s="599" t="s">
        <v>5423</v>
      </c>
      <c r="AC13" s="279" t="s">
        <v>2401</v>
      </c>
      <c r="AD13" s="279" t="s">
        <v>51</v>
      </c>
      <c r="AE13" s="280" t="s">
        <v>51</v>
      </c>
      <c r="AF13" s="279" t="s">
        <v>6017</v>
      </c>
      <c r="AG13" s="600" t="s">
        <v>6050</v>
      </c>
      <c r="AH13" s="279" t="s">
        <v>6087</v>
      </c>
      <c r="AI13" s="279" t="s">
        <v>51</v>
      </c>
      <c r="AJ13" s="279" t="s">
        <v>51</v>
      </c>
      <c r="AK13" s="279" t="s">
        <v>49</v>
      </c>
      <c r="AL13" s="599" t="s">
        <v>51</v>
      </c>
      <c r="AM13" s="525" t="s">
        <v>5332</v>
      </c>
      <c r="AN13" s="280" t="s">
        <v>6088</v>
      </c>
      <c r="AO13" s="280" t="s">
        <v>6021</v>
      </c>
      <c r="AP13" s="293" t="s">
        <v>6385</v>
      </c>
      <c r="AQ13" s="279" t="s">
        <v>6060</v>
      </c>
      <c r="AR13" s="280" t="s">
        <v>6027</v>
      </c>
      <c r="AS13" s="280"/>
      <c r="AT13" s="280"/>
      <c r="AU13" s="279"/>
      <c r="AV13" s="279"/>
    </row>
    <row r="14" spans="1:49" s="279" customFormat="1" ht="63.75">
      <c r="A14" s="456" t="s">
        <v>6089</v>
      </c>
      <c r="B14" s="320" t="s">
        <v>0</v>
      </c>
      <c r="C14" s="320" t="s">
        <v>193</v>
      </c>
      <c r="D14" s="605" t="s">
        <v>1801</v>
      </c>
      <c r="E14" s="606" t="s">
        <v>6659</v>
      </c>
      <c r="F14" s="593" t="s">
        <v>51</v>
      </c>
      <c r="G14" s="607" t="s">
        <v>6090</v>
      </c>
      <c r="H14" s="606" t="s">
        <v>6091</v>
      </c>
      <c r="I14" s="607" t="s">
        <v>6092</v>
      </c>
      <c r="J14" s="607" t="s">
        <v>6011</v>
      </c>
      <c r="K14" s="606" t="s">
        <v>6093</v>
      </c>
      <c r="L14" s="607">
        <v>1</v>
      </c>
      <c r="M14" s="607" t="s">
        <v>59</v>
      </c>
      <c r="N14" s="280" t="s">
        <v>6056</v>
      </c>
      <c r="O14" s="280" t="s">
        <v>6094</v>
      </c>
      <c r="P14" s="607" t="s">
        <v>193</v>
      </c>
      <c r="Q14" s="607" t="s">
        <v>212</v>
      </c>
      <c r="R14" s="607" t="s">
        <v>49</v>
      </c>
      <c r="S14" s="607" t="s">
        <v>314</v>
      </c>
      <c r="T14" s="279" t="s">
        <v>6016</v>
      </c>
      <c r="U14" s="279" t="s">
        <v>51</v>
      </c>
      <c r="V14" s="607" t="s">
        <v>49</v>
      </c>
      <c r="W14" s="607" t="s">
        <v>49</v>
      </c>
      <c r="X14" s="607" t="s">
        <v>49</v>
      </c>
      <c r="Y14" s="607" t="s">
        <v>6095</v>
      </c>
      <c r="Z14" s="607" t="s">
        <v>51</v>
      </c>
      <c r="AA14" s="607" t="s">
        <v>51</v>
      </c>
      <c r="AB14" s="607" t="s">
        <v>49</v>
      </c>
      <c r="AC14" s="607" t="s">
        <v>6058</v>
      </c>
      <c r="AD14" s="607" t="s">
        <v>51</v>
      </c>
      <c r="AE14" s="607" t="s">
        <v>51</v>
      </c>
      <c r="AF14" s="279" t="s">
        <v>6017</v>
      </c>
      <c r="AG14" s="606" t="s">
        <v>6050</v>
      </c>
      <c r="AH14" s="279" t="s">
        <v>6074</v>
      </c>
      <c r="AI14" s="607" t="s">
        <v>49</v>
      </c>
      <c r="AJ14" s="607" t="s">
        <v>49</v>
      </c>
      <c r="AK14" s="607" t="s">
        <v>49</v>
      </c>
      <c r="AL14" s="607" t="s">
        <v>51</v>
      </c>
      <c r="AM14" s="606" t="s">
        <v>5332</v>
      </c>
      <c r="AN14" s="606" t="s">
        <v>6096</v>
      </c>
      <c r="AO14" s="280" t="s">
        <v>6021</v>
      </c>
      <c r="AP14" s="293" t="s">
        <v>6385</v>
      </c>
      <c r="AQ14" s="607" t="s">
        <v>6060</v>
      </c>
      <c r="AR14" s="606" t="s">
        <v>6027</v>
      </c>
      <c r="AS14" s="606"/>
      <c r="AT14" s="280"/>
    </row>
    <row r="15" spans="1:49" s="457" customFormat="1" ht="63.75">
      <c r="A15" s="456" t="s">
        <v>6097</v>
      </c>
      <c r="B15" s="320" t="s">
        <v>0</v>
      </c>
      <c r="C15" s="320" t="s">
        <v>193</v>
      </c>
      <c r="D15" s="320" t="s">
        <v>1801</v>
      </c>
      <c r="E15" s="280" t="s">
        <v>6098</v>
      </c>
      <c r="F15" s="593" t="s">
        <v>49</v>
      </c>
      <c r="G15" s="608" t="s">
        <v>6099</v>
      </c>
      <c r="H15" s="608" t="s">
        <v>5382</v>
      </c>
      <c r="I15" s="608" t="s">
        <v>6100</v>
      </c>
      <c r="J15" s="280" t="s">
        <v>6679</v>
      </c>
      <c r="K15" s="280" t="s">
        <v>6101</v>
      </c>
      <c r="L15" s="279">
        <v>2</v>
      </c>
      <c r="M15" s="279" t="s">
        <v>253</v>
      </c>
      <c r="N15" s="280" t="s">
        <v>6056</v>
      </c>
      <c r="O15" s="525" t="s">
        <v>6102</v>
      </c>
      <c r="P15" s="279" t="s">
        <v>193</v>
      </c>
      <c r="Q15" s="279" t="s">
        <v>212</v>
      </c>
      <c r="R15" s="279" t="s">
        <v>49</v>
      </c>
      <c r="S15" s="279" t="s">
        <v>6680</v>
      </c>
      <c r="T15" s="279" t="s">
        <v>6016</v>
      </c>
      <c r="U15" s="279" t="s">
        <v>51</v>
      </c>
      <c r="V15" s="279" t="s">
        <v>49</v>
      </c>
      <c r="W15" s="279" t="s">
        <v>49</v>
      </c>
      <c r="X15" s="279" t="s">
        <v>51</v>
      </c>
      <c r="Y15" s="279" t="s">
        <v>6095</v>
      </c>
      <c r="Z15" s="279" t="s">
        <v>49</v>
      </c>
      <c r="AA15" s="279" t="s">
        <v>51</v>
      </c>
      <c r="AB15" s="524" t="s">
        <v>5423</v>
      </c>
      <c r="AC15" s="279" t="s">
        <v>6058</v>
      </c>
      <c r="AD15" s="279" t="s">
        <v>51</v>
      </c>
      <c r="AE15" s="280" t="s">
        <v>51</v>
      </c>
      <c r="AF15" s="279" t="s">
        <v>6049</v>
      </c>
      <c r="AG15" s="524" t="s">
        <v>6681</v>
      </c>
      <c r="AH15" s="279" t="s">
        <v>6678</v>
      </c>
      <c r="AI15" s="279" t="s">
        <v>49</v>
      </c>
      <c r="AJ15" s="279" t="s">
        <v>49</v>
      </c>
      <c r="AK15" s="279" t="s">
        <v>49</v>
      </c>
      <c r="AL15" s="279" t="s">
        <v>49</v>
      </c>
      <c r="AM15" s="525" t="s">
        <v>5332</v>
      </c>
      <c r="AN15" s="280" t="s">
        <v>6103</v>
      </c>
      <c r="AO15" s="280" t="s">
        <v>6021</v>
      </c>
      <c r="AP15" s="293" t="s">
        <v>6385</v>
      </c>
      <c r="AQ15" s="279" t="s">
        <v>6060</v>
      </c>
      <c r="AR15" s="280"/>
      <c r="AS15" s="280"/>
      <c r="AT15" s="280"/>
      <c r="AU15" s="279"/>
      <c r="AV15" s="279"/>
    </row>
    <row r="16" spans="1:49" s="457" customFormat="1" ht="63.75">
      <c r="A16" s="456" t="s">
        <v>6104</v>
      </c>
      <c r="B16" s="320" t="s">
        <v>0</v>
      </c>
      <c r="C16" s="320" t="s">
        <v>193</v>
      </c>
      <c r="D16" s="320" t="s">
        <v>4073</v>
      </c>
      <c r="E16" s="280" t="s">
        <v>6098</v>
      </c>
      <c r="F16" s="593" t="s">
        <v>49</v>
      </c>
      <c r="G16" s="609" t="s">
        <v>6105</v>
      </c>
      <c r="H16" s="608" t="s">
        <v>6106</v>
      </c>
      <c r="I16" s="609" t="s">
        <v>6107</v>
      </c>
      <c r="J16" s="280" t="s">
        <v>6682</v>
      </c>
      <c r="K16" s="280" t="s">
        <v>6108</v>
      </c>
      <c r="L16" s="279">
        <v>2</v>
      </c>
      <c r="M16" s="279" t="s">
        <v>59</v>
      </c>
      <c r="N16" s="280" t="s">
        <v>6056</v>
      </c>
      <c r="O16" s="525" t="s">
        <v>6102</v>
      </c>
      <c r="P16" s="279" t="s">
        <v>193</v>
      </c>
      <c r="Q16" s="279" t="s">
        <v>249</v>
      </c>
      <c r="R16" s="279" t="s">
        <v>49</v>
      </c>
      <c r="S16" s="279" t="s">
        <v>6680</v>
      </c>
      <c r="T16" s="279" t="s">
        <v>6109</v>
      </c>
      <c r="U16" s="279" t="s">
        <v>51</v>
      </c>
      <c r="V16" s="279" t="s">
        <v>49</v>
      </c>
      <c r="W16" s="279" t="s">
        <v>49</v>
      </c>
      <c r="X16" s="279" t="s">
        <v>51</v>
      </c>
      <c r="Y16" s="279" t="s">
        <v>1511</v>
      </c>
      <c r="Z16" s="279" t="s">
        <v>49</v>
      </c>
      <c r="AA16" s="279" t="s">
        <v>51</v>
      </c>
      <c r="AB16" s="524" t="s">
        <v>5423</v>
      </c>
      <c r="AC16" s="279" t="s">
        <v>6058</v>
      </c>
      <c r="AD16" s="279" t="s">
        <v>51</v>
      </c>
      <c r="AE16" s="280" t="s">
        <v>51</v>
      </c>
      <c r="AF16" s="279" t="s">
        <v>6049</v>
      </c>
      <c r="AG16" s="524" t="s">
        <v>6050</v>
      </c>
      <c r="AH16" s="279" t="s">
        <v>6678</v>
      </c>
      <c r="AI16" s="279" t="s">
        <v>49</v>
      </c>
      <c r="AJ16" s="279" t="s">
        <v>49</v>
      </c>
      <c r="AK16" s="279" t="s">
        <v>49</v>
      </c>
      <c r="AL16" s="279" t="s">
        <v>49</v>
      </c>
      <c r="AM16" s="525" t="s">
        <v>5332</v>
      </c>
      <c r="AN16" s="280" t="s">
        <v>6103</v>
      </c>
      <c r="AO16" s="280" t="s">
        <v>6021</v>
      </c>
      <c r="AP16" s="293" t="s">
        <v>6385</v>
      </c>
      <c r="AQ16" s="279" t="s">
        <v>6060</v>
      </c>
      <c r="AR16" s="280"/>
      <c r="AS16" s="280"/>
      <c r="AT16" s="280"/>
      <c r="AU16" s="279"/>
      <c r="AV16" s="279"/>
    </row>
    <row r="17" spans="1:48" s="457" customFormat="1" ht="56.25" customHeight="1">
      <c r="A17" s="456" t="s">
        <v>6110</v>
      </c>
      <c r="B17" s="320" t="s">
        <v>0</v>
      </c>
      <c r="C17" s="320" t="s">
        <v>193</v>
      </c>
      <c r="D17" s="320" t="s">
        <v>1801</v>
      </c>
      <c r="E17" s="280" t="s">
        <v>6098</v>
      </c>
      <c r="F17" s="593" t="s">
        <v>49</v>
      </c>
      <c r="G17" s="599" t="s">
        <v>6111</v>
      </c>
      <c r="H17" s="600" t="s">
        <v>6112</v>
      </c>
      <c r="I17" s="599" t="s">
        <v>6113</v>
      </c>
      <c r="J17" s="599" t="s">
        <v>6081</v>
      </c>
      <c r="K17" s="280" t="s">
        <v>6114</v>
      </c>
      <c r="L17" s="279">
        <v>2</v>
      </c>
      <c r="M17" s="279" t="s">
        <v>59</v>
      </c>
      <c r="N17" s="280" t="s">
        <v>6056</v>
      </c>
      <c r="O17" s="525" t="s">
        <v>6102</v>
      </c>
      <c r="P17" s="279" t="s">
        <v>193</v>
      </c>
      <c r="Q17" s="279" t="s">
        <v>212</v>
      </c>
      <c r="R17" s="279" t="s">
        <v>49</v>
      </c>
      <c r="S17" s="279" t="s">
        <v>6680</v>
      </c>
      <c r="T17" s="279" t="s">
        <v>6016</v>
      </c>
      <c r="U17" s="279" t="s">
        <v>51</v>
      </c>
      <c r="V17" s="279" t="s">
        <v>49</v>
      </c>
      <c r="W17" s="279" t="s">
        <v>49</v>
      </c>
      <c r="X17" s="276" t="s">
        <v>49</v>
      </c>
      <c r="Y17" s="662" t="s">
        <v>49</v>
      </c>
      <c r="Z17" s="276" t="s">
        <v>51</v>
      </c>
      <c r="AA17" s="599" t="s">
        <v>51</v>
      </c>
      <c r="AB17" s="599" t="s">
        <v>49</v>
      </c>
      <c r="AC17" s="279" t="s">
        <v>6058</v>
      </c>
      <c r="AD17" s="279" t="s">
        <v>51</v>
      </c>
      <c r="AE17" s="599" t="s">
        <v>49</v>
      </c>
      <c r="AF17" s="279" t="s">
        <v>6115</v>
      </c>
      <c r="AG17" s="600" t="s">
        <v>6116</v>
      </c>
      <c r="AH17" s="279" t="s">
        <v>49</v>
      </c>
      <c r="AI17" s="279" t="s">
        <v>49</v>
      </c>
      <c r="AJ17" s="279" t="s">
        <v>49</v>
      </c>
      <c r="AK17" s="279" t="s">
        <v>49</v>
      </c>
      <c r="AL17" s="599" t="s">
        <v>49</v>
      </c>
      <c r="AM17" s="525" t="s">
        <v>5332</v>
      </c>
      <c r="AN17" s="280" t="s">
        <v>6117</v>
      </c>
      <c r="AO17" s="280" t="s">
        <v>212</v>
      </c>
      <c r="AP17" s="293" t="s">
        <v>6385</v>
      </c>
      <c r="AQ17" s="279" t="s">
        <v>6060</v>
      </c>
      <c r="AR17" s="280"/>
      <c r="AS17" s="280"/>
      <c r="AT17" s="280"/>
      <c r="AU17" s="279"/>
      <c r="AV17" s="279"/>
    </row>
    <row r="18" spans="1:48" s="457" customFormat="1" ht="52.5" customHeight="1">
      <c r="A18" s="456" t="s">
        <v>6118</v>
      </c>
      <c r="B18" s="320" t="s">
        <v>0</v>
      </c>
      <c r="C18" s="320" t="s">
        <v>193</v>
      </c>
      <c r="D18" s="320" t="s">
        <v>4073</v>
      </c>
      <c r="E18" s="280" t="s">
        <v>6098</v>
      </c>
      <c r="F18" s="593" t="s">
        <v>49</v>
      </c>
      <c r="G18" s="599" t="s">
        <v>6119</v>
      </c>
      <c r="H18" s="600" t="s">
        <v>6120</v>
      </c>
      <c r="I18" s="599" t="s">
        <v>6121</v>
      </c>
      <c r="J18" s="280" t="s">
        <v>6682</v>
      </c>
      <c r="K18" s="280" t="s">
        <v>6122</v>
      </c>
      <c r="L18" s="279">
        <v>2</v>
      </c>
      <c r="M18" s="279" t="s">
        <v>59</v>
      </c>
      <c r="N18" s="280" t="s">
        <v>6056</v>
      </c>
      <c r="O18" s="525" t="s">
        <v>6102</v>
      </c>
      <c r="P18" s="279" t="s">
        <v>193</v>
      </c>
      <c r="Q18" s="279" t="s">
        <v>249</v>
      </c>
      <c r="R18" s="279" t="s">
        <v>49</v>
      </c>
      <c r="S18" s="279" t="s">
        <v>6680</v>
      </c>
      <c r="T18" s="279" t="s">
        <v>6016</v>
      </c>
      <c r="U18" s="279" t="s">
        <v>51</v>
      </c>
      <c r="V18" s="279" t="s">
        <v>49</v>
      </c>
      <c r="W18" s="279" t="s">
        <v>49</v>
      </c>
      <c r="X18" s="276" t="s">
        <v>51</v>
      </c>
      <c r="Y18" s="662" t="s">
        <v>49</v>
      </c>
      <c r="Z18" s="662" t="s">
        <v>51</v>
      </c>
      <c r="AA18" s="599" t="s">
        <v>51</v>
      </c>
      <c r="AB18" s="599" t="s">
        <v>49</v>
      </c>
      <c r="AC18" s="279" t="s">
        <v>6058</v>
      </c>
      <c r="AD18" s="279" t="s">
        <v>51</v>
      </c>
      <c r="AE18" s="599" t="s">
        <v>49</v>
      </c>
      <c r="AF18" s="279" t="s">
        <v>6115</v>
      </c>
      <c r="AG18" s="600" t="s">
        <v>6116</v>
      </c>
      <c r="AH18" s="279" t="s">
        <v>49</v>
      </c>
      <c r="AI18" s="279" t="s">
        <v>49</v>
      </c>
      <c r="AJ18" s="279" t="s">
        <v>49</v>
      </c>
      <c r="AK18" s="279" t="s">
        <v>51</v>
      </c>
      <c r="AL18" s="599" t="s">
        <v>49</v>
      </c>
      <c r="AM18" s="525" t="s">
        <v>5332</v>
      </c>
      <c r="AN18" s="280" t="s">
        <v>6103</v>
      </c>
      <c r="AO18" s="280" t="s">
        <v>212</v>
      </c>
      <c r="AP18" s="293" t="s">
        <v>6385</v>
      </c>
      <c r="AQ18" s="279" t="s">
        <v>6060</v>
      </c>
      <c r="AR18" s="280"/>
      <c r="AS18" s="280"/>
      <c r="AT18" s="280"/>
      <c r="AU18" s="279"/>
      <c r="AV18" s="279"/>
    </row>
    <row r="19" spans="1:48" s="457" customFormat="1" ht="63.75">
      <c r="A19" s="456" t="s">
        <v>6123</v>
      </c>
      <c r="B19" s="320" t="s">
        <v>0</v>
      </c>
      <c r="C19" s="320" t="s">
        <v>193</v>
      </c>
      <c r="D19" s="320" t="s">
        <v>4080</v>
      </c>
      <c r="E19" s="663" t="s">
        <v>6683</v>
      </c>
      <c r="F19" s="593" t="s">
        <v>51</v>
      </c>
      <c r="G19" s="601" t="s">
        <v>6124</v>
      </c>
      <c r="H19" s="601" t="s">
        <v>6125</v>
      </c>
      <c r="I19" s="602" t="s">
        <v>6126</v>
      </c>
      <c r="J19" s="602" t="s">
        <v>6127</v>
      </c>
      <c r="K19" s="664" t="s">
        <v>6684</v>
      </c>
      <c r="L19" s="279">
        <v>4</v>
      </c>
      <c r="M19" s="279" t="s">
        <v>2932</v>
      </c>
      <c r="N19" s="280" t="s">
        <v>6048</v>
      </c>
      <c r="O19" s="663" t="s">
        <v>6685</v>
      </c>
      <c r="P19" s="602" t="s">
        <v>6129</v>
      </c>
      <c r="Q19" s="279" t="s">
        <v>202</v>
      </c>
      <c r="R19" s="279" t="s">
        <v>49</v>
      </c>
      <c r="S19" s="279" t="s">
        <v>6130</v>
      </c>
      <c r="T19" s="279" t="s">
        <v>6109</v>
      </c>
      <c r="U19" s="279" t="s">
        <v>51</v>
      </c>
      <c r="V19" s="280" t="s">
        <v>6131</v>
      </c>
      <c r="W19" s="279" t="s">
        <v>6132</v>
      </c>
      <c r="X19" s="279" t="s">
        <v>49</v>
      </c>
      <c r="Y19" s="279" t="s">
        <v>1511</v>
      </c>
      <c r="Z19" s="279" t="s">
        <v>51</v>
      </c>
      <c r="AA19" s="279" t="s">
        <v>51</v>
      </c>
      <c r="AB19" s="524" t="s">
        <v>5423</v>
      </c>
      <c r="AC19" s="279" t="s">
        <v>2401</v>
      </c>
      <c r="AD19" s="279" t="s">
        <v>51</v>
      </c>
      <c r="AE19" s="280" t="s">
        <v>51</v>
      </c>
      <c r="AF19" s="279" t="s">
        <v>6049</v>
      </c>
      <c r="AG19" s="602" t="s">
        <v>5420</v>
      </c>
      <c r="AH19" s="279" t="s">
        <v>6087</v>
      </c>
      <c r="AI19" s="279" t="s">
        <v>49</v>
      </c>
      <c r="AJ19" s="279" t="s">
        <v>49</v>
      </c>
      <c r="AK19" s="279" t="s">
        <v>51</v>
      </c>
      <c r="AL19" s="279" t="s">
        <v>51</v>
      </c>
      <c r="AM19" s="525" t="s">
        <v>6133</v>
      </c>
      <c r="AN19" s="601" t="s">
        <v>6134</v>
      </c>
      <c r="AO19" s="280" t="s">
        <v>6021</v>
      </c>
      <c r="AP19" s="293" t="s">
        <v>6385</v>
      </c>
      <c r="AQ19" s="279" t="s">
        <v>6060</v>
      </c>
      <c r="AR19" s="280"/>
      <c r="AS19" s="280" t="s">
        <v>6135</v>
      </c>
      <c r="AT19" s="280"/>
      <c r="AU19" s="279"/>
      <c r="AV19" s="279"/>
    </row>
    <row r="20" spans="1:48" s="457" customFormat="1" ht="63.75">
      <c r="A20" s="456" t="s">
        <v>6136</v>
      </c>
      <c r="B20" s="320" t="s">
        <v>0</v>
      </c>
      <c r="C20" s="320" t="s">
        <v>193</v>
      </c>
      <c r="D20" s="320" t="s">
        <v>4073</v>
      </c>
      <c r="E20" s="663" t="s">
        <v>6686</v>
      </c>
      <c r="F20" s="593" t="s">
        <v>51</v>
      </c>
      <c r="G20" s="601" t="s">
        <v>6137</v>
      </c>
      <c r="H20" s="601" t="s">
        <v>6138</v>
      </c>
      <c r="I20" s="601" t="s">
        <v>6139</v>
      </c>
      <c r="J20" s="602" t="s">
        <v>6127</v>
      </c>
      <c r="K20" s="601" t="s">
        <v>6687</v>
      </c>
      <c r="L20" s="279">
        <v>4</v>
      </c>
      <c r="M20" s="279" t="s">
        <v>2932</v>
      </c>
      <c r="N20" s="280" t="s">
        <v>6048</v>
      </c>
      <c r="O20" s="663" t="s">
        <v>6685</v>
      </c>
      <c r="P20" s="602" t="s">
        <v>6129</v>
      </c>
      <c r="Q20" s="279" t="s">
        <v>212</v>
      </c>
      <c r="R20" s="279" t="s">
        <v>49</v>
      </c>
      <c r="S20" s="279" t="s">
        <v>6130</v>
      </c>
      <c r="T20" s="279" t="s">
        <v>6109</v>
      </c>
      <c r="U20" s="279" t="s">
        <v>51</v>
      </c>
      <c r="V20" s="280" t="s">
        <v>6140</v>
      </c>
      <c r="W20" s="279" t="s">
        <v>6141</v>
      </c>
      <c r="X20" s="279" t="s">
        <v>49</v>
      </c>
      <c r="Y20" s="279" t="s">
        <v>1511</v>
      </c>
      <c r="Z20" s="279" t="s">
        <v>51</v>
      </c>
      <c r="AA20" s="279" t="s">
        <v>51</v>
      </c>
      <c r="AB20" s="524" t="s">
        <v>5423</v>
      </c>
      <c r="AC20" s="279" t="s">
        <v>2401</v>
      </c>
      <c r="AD20" s="279" t="s">
        <v>51</v>
      </c>
      <c r="AE20" s="280" t="s">
        <v>51</v>
      </c>
      <c r="AF20" s="279" t="s">
        <v>6049</v>
      </c>
      <c r="AG20" s="602" t="s">
        <v>5420</v>
      </c>
      <c r="AH20" s="279" t="s">
        <v>6087</v>
      </c>
      <c r="AI20" s="279" t="s">
        <v>49</v>
      </c>
      <c r="AJ20" s="279" t="s">
        <v>49</v>
      </c>
      <c r="AK20" s="279" t="s">
        <v>51</v>
      </c>
      <c r="AL20" s="279" t="s">
        <v>51</v>
      </c>
      <c r="AM20" s="525" t="s">
        <v>6133</v>
      </c>
      <c r="AN20" s="601" t="s">
        <v>6134</v>
      </c>
      <c r="AO20" s="280" t="s">
        <v>6021</v>
      </c>
      <c r="AP20" s="293" t="s">
        <v>6385</v>
      </c>
      <c r="AQ20" s="279" t="s">
        <v>6060</v>
      </c>
      <c r="AR20" s="280"/>
      <c r="AS20" s="280" t="s">
        <v>6135</v>
      </c>
      <c r="AT20" s="280"/>
      <c r="AU20" s="279"/>
      <c r="AV20" s="279"/>
    </row>
    <row r="21" spans="1:48" s="457" customFormat="1" ht="63.75">
      <c r="A21" s="456" t="s">
        <v>6142</v>
      </c>
      <c r="B21" s="320" t="s">
        <v>0</v>
      </c>
      <c r="C21" s="320" t="s">
        <v>193</v>
      </c>
      <c r="D21" s="320" t="s">
        <v>4073</v>
      </c>
      <c r="E21" s="280" t="s">
        <v>6660</v>
      </c>
      <c r="F21" s="593" t="s">
        <v>51</v>
      </c>
      <c r="G21" s="601" t="s">
        <v>6143</v>
      </c>
      <c r="H21" s="601" t="s">
        <v>6071</v>
      </c>
      <c r="I21" s="293" t="s">
        <v>6144</v>
      </c>
      <c r="J21" s="602" t="s">
        <v>6145</v>
      </c>
      <c r="K21" s="601" t="s">
        <v>6146</v>
      </c>
      <c r="L21" s="279">
        <v>2</v>
      </c>
      <c r="M21" s="279" t="s">
        <v>253</v>
      </c>
      <c r="N21" s="280" t="s">
        <v>6056</v>
      </c>
      <c r="O21" s="525" t="s">
        <v>6057</v>
      </c>
      <c r="P21" s="602" t="s">
        <v>193</v>
      </c>
      <c r="Q21" s="279" t="s">
        <v>212</v>
      </c>
      <c r="R21" s="279" t="s">
        <v>51</v>
      </c>
      <c r="S21" s="279" t="s">
        <v>6130</v>
      </c>
      <c r="T21" s="279" t="s">
        <v>6016</v>
      </c>
      <c r="U21" s="279" t="s">
        <v>51</v>
      </c>
      <c r="V21" s="279" t="s">
        <v>49</v>
      </c>
      <c r="W21" s="279" t="s">
        <v>49</v>
      </c>
      <c r="X21" s="279" t="s">
        <v>49</v>
      </c>
      <c r="Y21" s="279" t="s">
        <v>1511</v>
      </c>
      <c r="Z21" s="279" t="s">
        <v>51</v>
      </c>
      <c r="AA21" s="279" t="s">
        <v>51</v>
      </c>
      <c r="AB21" s="524" t="s">
        <v>5423</v>
      </c>
      <c r="AC21" s="279" t="s">
        <v>6058</v>
      </c>
      <c r="AD21" s="279" t="s">
        <v>51</v>
      </c>
      <c r="AE21" s="280" t="s">
        <v>51</v>
      </c>
      <c r="AF21" s="279" t="s">
        <v>6049</v>
      </c>
      <c r="AG21" s="601" t="s">
        <v>6116</v>
      </c>
      <c r="AH21" s="279" t="s">
        <v>6678</v>
      </c>
      <c r="AI21" s="279" t="s">
        <v>49</v>
      </c>
      <c r="AJ21" s="279" t="s">
        <v>49</v>
      </c>
      <c r="AK21" s="279" t="s">
        <v>51</v>
      </c>
      <c r="AL21" s="279" t="s">
        <v>51</v>
      </c>
      <c r="AM21" s="525" t="s">
        <v>5332</v>
      </c>
      <c r="AN21" s="280" t="s">
        <v>6147</v>
      </c>
      <c r="AO21" s="280" t="s">
        <v>6021</v>
      </c>
      <c r="AP21" s="293" t="s">
        <v>6385</v>
      </c>
      <c r="AQ21" s="279" t="s">
        <v>6060</v>
      </c>
      <c r="AR21" s="280"/>
      <c r="AS21" s="280"/>
      <c r="AT21" s="280"/>
      <c r="AU21" s="279"/>
      <c r="AV21" s="279"/>
    </row>
    <row r="22" spans="1:48" s="457" customFormat="1" ht="63.75">
      <c r="A22" s="456" t="s">
        <v>6148</v>
      </c>
      <c r="B22" s="320" t="s">
        <v>0</v>
      </c>
      <c r="C22" s="320" t="s">
        <v>193</v>
      </c>
      <c r="D22" s="320" t="s">
        <v>1801</v>
      </c>
      <c r="E22" s="280" t="s">
        <v>6659</v>
      </c>
      <c r="F22" s="593" t="s">
        <v>51</v>
      </c>
      <c r="G22" s="602" t="s">
        <v>6149</v>
      </c>
      <c r="H22" s="601" t="s">
        <v>6150</v>
      </c>
      <c r="I22" s="602" t="s">
        <v>6151</v>
      </c>
      <c r="J22" s="602" t="s">
        <v>6145</v>
      </c>
      <c r="K22" s="601" t="s">
        <v>6146</v>
      </c>
      <c r="L22" s="279">
        <v>1</v>
      </c>
      <c r="M22" s="279" t="s">
        <v>59</v>
      </c>
      <c r="N22" s="280" t="s">
        <v>6056</v>
      </c>
      <c r="O22" s="525" t="s">
        <v>6152</v>
      </c>
      <c r="P22" s="279" t="s">
        <v>193</v>
      </c>
      <c r="Q22" s="279" t="s">
        <v>212</v>
      </c>
      <c r="R22" s="279" t="s">
        <v>49</v>
      </c>
      <c r="S22" s="279" t="s">
        <v>6130</v>
      </c>
      <c r="T22" s="279" t="s">
        <v>6016</v>
      </c>
      <c r="U22" s="279" t="s">
        <v>51</v>
      </c>
      <c r="V22" s="279" t="s">
        <v>49</v>
      </c>
      <c r="W22" s="279" t="s">
        <v>49</v>
      </c>
      <c r="X22" s="279" t="s">
        <v>49</v>
      </c>
      <c r="Y22" s="279" t="s">
        <v>1511</v>
      </c>
      <c r="Z22" s="279" t="s">
        <v>51</v>
      </c>
      <c r="AA22" s="279" t="s">
        <v>51</v>
      </c>
      <c r="AB22" s="602" t="s">
        <v>49</v>
      </c>
      <c r="AC22" s="279" t="s">
        <v>6058</v>
      </c>
      <c r="AD22" s="279" t="s">
        <v>51</v>
      </c>
      <c r="AE22" s="280" t="s">
        <v>51</v>
      </c>
      <c r="AF22" s="279" t="s">
        <v>51</v>
      </c>
      <c r="AG22" s="602" t="s">
        <v>5420</v>
      </c>
      <c r="AH22" s="279" t="s">
        <v>6087</v>
      </c>
      <c r="AI22" s="279" t="s">
        <v>49</v>
      </c>
      <c r="AJ22" s="279" t="s">
        <v>49</v>
      </c>
      <c r="AK22" s="279" t="s">
        <v>49</v>
      </c>
      <c r="AL22" s="279" t="s">
        <v>51</v>
      </c>
      <c r="AM22" s="525" t="s">
        <v>5332</v>
      </c>
      <c r="AN22" s="280" t="s">
        <v>6153</v>
      </c>
      <c r="AO22" s="280" t="s">
        <v>6021</v>
      </c>
      <c r="AP22" s="293" t="s">
        <v>6385</v>
      </c>
      <c r="AQ22" s="279" t="s">
        <v>6060</v>
      </c>
      <c r="AR22" s="280" t="s">
        <v>6027</v>
      </c>
      <c r="AS22" s="280"/>
      <c r="AT22" s="280"/>
      <c r="AU22" s="279"/>
      <c r="AV22" s="279"/>
    </row>
    <row r="23" spans="1:48" s="457" customFormat="1" ht="63.75">
      <c r="A23" s="456" t="s">
        <v>6154</v>
      </c>
      <c r="B23" s="320" t="s">
        <v>0</v>
      </c>
      <c r="C23" s="320" t="s">
        <v>193</v>
      </c>
      <c r="D23" s="320">
        <v>13.3</v>
      </c>
      <c r="E23" s="663" t="s">
        <v>6688</v>
      </c>
      <c r="F23" s="593" t="s">
        <v>51</v>
      </c>
      <c r="G23" s="602" t="s">
        <v>6155</v>
      </c>
      <c r="H23" s="601" t="s">
        <v>6156</v>
      </c>
      <c r="I23" s="665" t="s">
        <v>6689</v>
      </c>
      <c r="J23" s="280" t="s">
        <v>6682</v>
      </c>
      <c r="K23" s="279" t="s">
        <v>6012</v>
      </c>
      <c r="L23" s="279">
        <v>2</v>
      </c>
      <c r="M23" s="279" t="s">
        <v>59</v>
      </c>
      <c r="N23" s="280" t="s">
        <v>6048</v>
      </c>
      <c r="O23" s="525" t="s">
        <v>6152</v>
      </c>
      <c r="P23" s="279" t="s">
        <v>193</v>
      </c>
      <c r="Q23" s="279" t="s">
        <v>212</v>
      </c>
      <c r="R23" s="279" t="s">
        <v>49</v>
      </c>
      <c r="S23" s="279" t="s">
        <v>6680</v>
      </c>
      <c r="T23" s="279" t="s">
        <v>6016</v>
      </c>
      <c r="U23" s="602" t="s">
        <v>51</v>
      </c>
      <c r="V23" s="663" t="s">
        <v>6036</v>
      </c>
      <c r="W23" s="279" t="s">
        <v>49</v>
      </c>
      <c r="X23" s="279" t="s">
        <v>49</v>
      </c>
      <c r="Y23" s="279" t="s">
        <v>49</v>
      </c>
      <c r="Z23" s="279" t="s">
        <v>51</v>
      </c>
      <c r="AA23" s="602" t="s">
        <v>51</v>
      </c>
      <c r="AB23" s="602" t="s">
        <v>49</v>
      </c>
      <c r="AC23" s="279" t="s">
        <v>6058</v>
      </c>
      <c r="AD23" s="279" t="s">
        <v>51</v>
      </c>
      <c r="AE23" s="280" t="s">
        <v>51</v>
      </c>
      <c r="AF23" s="279" t="s">
        <v>6017</v>
      </c>
      <c r="AG23" s="602" t="s">
        <v>5420</v>
      </c>
      <c r="AH23" s="279" t="s">
        <v>49</v>
      </c>
      <c r="AI23" s="279" t="s">
        <v>49</v>
      </c>
      <c r="AJ23" s="279" t="s">
        <v>49</v>
      </c>
      <c r="AK23" s="279" t="s">
        <v>49</v>
      </c>
      <c r="AL23" s="602" t="s">
        <v>49</v>
      </c>
      <c r="AM23" s="525" t="s">
        <v>5332</v>
      </c>
      <c r="AN23" s="601" t="s">
        <v>6157</v>
      </c>
      <c r="AO23" s="280" t="s">
        <v>6021</v>
      </c>
      <c r="AP23" s="293" t="s">
        <v>6385</v>
      </c>
      <c r="AQ23" s="279" t="s">
        <v>6060</v>
      </c>
      <c r="AR23" s="280"/>
      <c r="AS23" s="280"/>
      <c r="AT23" s="280"/>
      <c r="AU23" s="279"/>
      <c r="AV23" s="279"/>
    </row>
    <row r="24" spans="1:48" s="457" customFormat="1" ht="63.75">
      <c r="A24" s="456" t="s">
        <v>6158</v>
      </c>
      <c r="B24" s="320" t="s">
        <v>0</v>
      </c>
      <c r="C24" s="320" t="s">
        <v>193</v>
      </c>
      <c r="D24" s="320">
        <v>13.3</v>
      </c>
      <c r="E24" s="663" t="s">
        <v>6690</v>
      </c>
      <c r="F24" s="593" t="s">
        <v>51</v>
      </c>
      <c r="G24" s="602" t="s">
        <v>6155</v>
      </c>
      <c r="H24" s="601" t="s">
        <v>6156</v>
      </c>
      <c r="I24" s="602" t="s">
        <v>6159</v>
      </c>
      <c r="J24" s="280" t="s">
        <v>6160</v>
      </c>
      <c r="K24" s="279" t="s">
        <v>6012</v>
      </c>
      <c r="L24" s="279">
        <v>0</v>
      </c>
      <c r="M24" s="279" t="s">
        <v>3</v>
      </c>
      <c r="N24" s="280" t="s">
        <v>6161</v>
      </c>
      <c r="O24" s="293" t="s">
        <v>6162</v>
      </c>
      <c r="P24" s="279" t="s">
        <v>193</v>
      </c>
      <c r="Q24" s="279" t="s">
        <v>212</v>
      </c>
      <c r="R24" s="279" t="s">
        <v>49</v>
      </c>
      <c r="S24" s="279" t="s">
        <v>6680</v>
      </c>
      <c r="T24" s="279" t="s">
        <v>6086</v>
      </c>
      <c r="U24" s="602" t="s">
        <v>51</v>
      </c>
      <c r="V24" s="663" t="s">
        <v>6691</v>
      </c>
      <c r="W24" s="279" t="s">
        <v>49</v>
      </c>
      <c r="X24" s="279" t="s">
        <v>49</v>
      </c>
      <c r="Y24" s="279" t="s">
        <v>49</v>
      </c>
      <c r="Z24" s="279" t="s">
        <v>49</v>
      </c>
      <c r="AA24" s="602" t="s">
        <v>51</v>
      </c>
      <c r="AB24" s="602" t="s">
        <v>49</v>
      </c>
      <c r="AC24" s="279" t="s">
        <v>212</v>
      </c>
      <c r="AD24" s="279" t="s">
        <v>51</v>
      </c>
      <c r="AE24" s="280" t="s">
        <v>49</v>
      </c>
      <c r="AF24" s="279" t="s">
        <v>49</v>
      </c>
      <c r="AG24" s="602" t="s">
        <v>5420</v>
      </c>
      <c r="AH24" s="279" t="s">
        <v>49</v>
      </c>
      <c r="AI24" s="279" t="s">
        <v>49</v>
      </c>
      <c r="AJ24" s="279" t="s">
        <v>49</v>
      </c>
      <c r="AK24" s="279" t="s">
        <v>49</v>
      </c>
      <c r="AL24" s="602" t="s">
        <v>49</v>
      </c>
      <c r="AM24" s="525" t="s">
        <v>6163</v>
      </c>
      <c r="AN24" s="601" t="s">
        <v>6164</v>
      </c>
      <c r="AO24" s="280" t="s">
        <v>6021</v>
      </c>
      <c r="AP24" s="293" t="s">
        <v>6385</v>
      </c>
      <c r="AQ24" s="279" t="s">
        <v>6060</v>
      </c>
      <c r="AR24" s="280"/>
      <c r="AS24" s="280"/>
      <c r="AT24" s="280"/>
      <c r="AU24" s="279"/>
      <c r="AV24" s="279"/>
    </row>
    <row r="25" spans="1:48" s="457" customFormat="1" ht="63.75">
      <c r="A25" s="456" t="s">
        <v>6165</v>
      </c>
      <c r="B25" s="320" t="s">
        <v>0</v>
      </c>
      <c r="C25" s="320" t="s">
        <v>193</v>
      </c>
      <c r="D25" s="320" t="s">
        <v>1787</v>
      </c>
      <c r="E25" s="280" t="s">
        <v>6661</v>
      </c>
      <c r="F25" s="593" t="s">
        <v>51</v>
      </c>
      <c r="G25" s="610" t="s">
        <v>6166</v>
      </c>
      <c r="H25" s="611" t="s">
        <v>6167</v>
      </c>
      <c r="I25" s="609" t="s">
        <v>6168</v>
      </c>
      <c r="J25" s="280" t="s">
        <v>6692</v>
      </c>
      <c r="K25" s="280" t="s">
        <v>6169</v>
      </c>
      <c r="L25" s="279">
        <v>1</v>
      </c>
      <c r="M25" s="279" t="s">
        <v>3</v>
      </c>
      <c r="N25" s="280" t="s">
        <v>6056</v>
      </c>
      <c r="O25" s="525" t="s">
        <v>6152</v>
      </c>
      <c r="P25" s="279" t="s">
        <v>193</v>
      </c>
      <c r="Q25" s="279" t="s">
        <v>212</v>
      </c>
      <c r="R25" s="279" t="s">
        <v>49</v>
      </c>
      <c r="S25" s="279" t="s">
        <v>6680</v>
      </c>
      <c r="T25" s="279" t="s">
        <v>6170</v>
      </c>
      <c r="U25" s="609" t="s">
        <v>49</v>
      </c>
      <c r="V25" s="279" t="s">
        <v>49</v>
      </c>
      <c r="W25" s="279" t="s">
        <v>49</v>
      </c>
      <c r="X25" s="279" t="s">
        <v>49</v>
      </c>
      <c r="Y25" s="279" t="s">
        <v>49</v>
      </c>
      <c r="Z25" s="279" t="s">
        <v>51</v>
      </c>
      <c r="AA25" s="279" t="s">
        <v>51</v>
      </c>
      <c r="AB25" s="279" t="s">
        <v>49</v>
      </c>
      <c r="AC25" s="279" t="s">
        <v>212</v>
      </c>
      <c r="AD25" s="279" t="s">
        <v>51</v>
      </c>
      <c r="AE25" s="279" t="s">
        <v>49</v>
      </c>
      <c r="AF25" s="279" t="s">
        <v>49</v>
      </c>
      <c r="AG25" s="524" t="s">
        <v>5420</v>
      </c>
      <c r="AH25" s="279" t="s">
        <v>49</v>
      </c>
      <c r="AI25" s="279" t="s">
        <v>49</v>
      </c>
      <c r="AJ25" s="279" t="s">
        <v>49</v>
      </c>
      <c r="AK25" s="279" t="s">
        <v>49</v>
      </c>
      <c r="AL25" s="279" t="s">
        <v>6693</v>
      </c>
      <c r="AM25" s="525" t="s">
        <v>6694</v>
      </c>
      <c r="AN25" s="280" t="s">
        <v>6171</v>
      </c>
      <c r="AO25" s="280" t="s">
        <v>6021</v>
      </c>
      <c r="AP25" s="293" t="s">
        <v>6385</v>
      </c>
      <c r="AQ25" s="279" t="s">
        <v>6060</v>
      </c>
      <c r="AR25" s="280" t="s">
        <v>6027</v>
      </c>
      <c r="AS25" s="280"/>
      <c r="AT25" s="280"/>
      <c r="AU25" s="279"/>
      <c r="AV25" s="279"/>
    </row>
    <row r="26" spans="1:48" s="457" customFormat="1" ht="63.75">
      <c r="A26" s="456" t="s">
        <v>6172</v>
      </c>
      <c r="B26" s="320" t="s">
        <v>0</v>
      </c>
      <c r="C26" s="320" t="s">
        <v>193</v>
      </c>
      <c r="D26" s="320" t="s">
        <v>1787</v>
      </c>
      <c r="E26" s="280" t="s">
        <v>6662</v>
      </c>
      <c r="F26" s="593" t="s">
        <v>51</v>
      </c>
      <c r="G26" s="610" t="s">
        <v>6173</v>
      </c>
      <c r="H26" s="611" t="s">
        <v>6167</v>
      </c>
      <c r="I26" s="609" t="s">
        <v>6174</v>
      </c>
      <c r="J26" s="280" t="s">
        <v>6695</v>
      </c>
      <c r="K26" s="279" t="s">
        <v>6696</v>
      </c>
      <c r="L26" s="279">
        <v>0</v>
      </c>
      <c r="M26" s="279" t="s">
        <v>44</v>
      </c>
      <c r="N26" s="280" t="s">
        <v>6175</v>
      </c>
      <c r="O26" s="525" t="s">
        <v>6152</v>
      </c>
      <c r="P26" s="279" t="s">
        <v>193</v>
      </c>
      <c r="Q26" s="279" t="s">
        <v>212</v>
      </c>
      <c r="R26" s="279" t="s">
        <v>49</v>
      </c>
      <c r="S26" s="279" t="s">
        <v>6680</v>
      </c>
      <c r="T26" s="608" t="s">
        <v>6176</v>
      </c>
      <c r="U26" s="609" t="s">
        <v>49</v>
      </c>
      <c r="V26" s="279" t="s">
        <v>49</v>
      </c>
      <c r="W26" s="279" t="s">
        <v>49</v>
      </c>
      <c r="X26" s="279" t="s">
        <v>49</v>
      </c>
      <c r="Y26" s="279" t="s">
        <v>49</v>
      </c>
      <c r="Z26" s="279" t="s">
        <v>51</v>
      </c>
      <c r="AA26" s="279" t="s">
        <v>51</v>
      </c>
      <c r="AB26" s="279" t="s">
        <v>49</v>
      </c>
      <c r="AC26" s="279" t="s">
        <v>212</v>
      </c>
      <c r="AD26" s="279" t="s">
        <v>51</v>
      </c>
      <c r="AE26" s="279" t="s">
        <v>49</v>
      </c>
      <c r="AF26" s="279" t="s">
        <v>49</v>
      </c>
      <c r="AG26" s="524" t="s">
        <v>6177</v>
      </c>
      <c r="AH26" s="279" t="s">
        <v>49</v>
      </c>
      <c r="AI26" s="279" t="s">
        <v>49</v>
      </c>
      <c r="AJ26" s="279" t="s">
        <v>49</v>
      </c>
      <c r="AK26" s="279" t="s">
        <v>49</v>
      </c>
      <c r="AL26" s="279" t="s">
        <v>6693</v>
      </c>
      <c r="AM26" s="525" t="s">
        <v>6694</v>
      </c>
      <c r="AN26" s="280" t="s">
        <v>6171</v>
      </c>
      <c r="AO26" s="280" t="s">
        <v>6021</v>
      </c>
      <c r="AP26" s="293" t="s">
        <v>6385</v>
      </c>
      <c r="AQ26" s="279" t="s">
        <v>6697</v>
      </c>
      <c r="AR26" s="280"/>
      <c r="AS26" s="280"/>
      <c r="AT26" s="280"/>
      <c r="AU26" s="279"/>
      <c r="AV26" s="279"/>
    </row>
    <row r="27" spans="1:48" s="457" customFormat="1" ht="34.5" customHeight="1">
      <c r="A27" s="456"/>
      <c r="B27" s="320"/>
      <c r="C27" s="320"/>
      <c r="D27" s="320"/>
      <c r="E27" s="280"/>
      <c r="F27" s="593"/>
      <c r="G27" s="279"/>
      <c r="H27" s="279"/>
      <c r="I27" s="279"/>
      <c r="J27" s="280"/>
      <c r="K27" s="279"/>
      <c r="L27" s="279"/>
      <c r="M27" s="279"/>
      <c r="N27" s="280"/>
      <c r="O27" s="279"/>
      <c r="P27" s="279"/>
      <c r="Q27" s="279"/>
      <c r="R27" s="279"/>
      <c r="S27" s="279"/>
      <c r="T27" s="279"/>
      <c r="U27" s="279"/>
      <c r="V27" s="280"/>
      <c r="W27" s="279"/>
      <c r="X27" s="279"/>
      <c r="Y27" s="279"/>
      <c r="Z27" s="279"/>
      <c r="AA27" s="279"/>
      <c r="AB27" s="279"/>
      <c r="AC27" s="279"/>
      <c r="AD27" s="279"/>
      <c r="AE27" s="280"/>
      <c r="AF27" s="279"/>
      <c r="AG27" s="279"/>
      <c r="AH27" s="279"/>
      <c r="AI27" s="279"/>
      <c r="AJ27" s="279"/>
      <c r="AK27" s="279"/>
      <c r="AL27" s="279"/>
      <c r="AM27" s="280"/>
      <c r="AN27" s="280"/>
      <c r="AO27" s="280"/>
      <c r="AP27" s="279"/>
      <c r="AQ27" s="279"/>
      <c r="AR27" s="280"/>
      <c r="AS27" s="280"/>
      <c r="AT27" s="280"/>
      <c r="AU27" s="535"/>
      <c r="AV27" s="279"/>
    </row>
    <row r="28" spans="1:48" s="457" customFormat="1" ht="34.5" customHeight="1">
      <c r="A28" s="456"/>
      <c r="B28" s="320"/>
      <c r="C28" s="320"/>
      <c r="D28" s="320"/>
      <c r="E28" s="280"/>
      <c r="F28" s="593"/>
      <c r="G28" s="279"/>
      <c r="H28" s="279"/>
      <c r="I28" s="279"/>
      <c r="J28" s="280"/>
      <c r="K28" s="279"/>
      <c r="L28" s="279"/>
      <c r="M28" s="279"/>
      <c r="N28" s="280"/>
      <c r="O28" s="279"/>
      <c r="P28" s="279"/>
      <c r="Q28" s="279"/>
      <c r="R28" s="279"/>
      <c r="S28" s="279"/>
      <c r="T28" s="279"/>
      <c r="U28" s="279"/>
      <c r="V28" s="280"/>
      <c r="W28" s="279"/>
      <c r="X28" s="279"/>
      <c r="Y28" s="279"/>
      <c r="Z28" s="279"/>
      <c r="AA28" s="279"/>
      <c r="AB28" s="279"/>
      <c r="AC28" s="279"/>
      <c r="AD28" s="279"/>
      <c r="AE28" s="280"/>
      <c r="AF28" s="279"/>
      <c r="AG28" s="279"/>
      <c r="AH28" s="279"/>
      <c r="AI28" s="279"/>
      <c r="AJ28" s="279"/>
      <c r="AK28" s="279"/>
      <c r="AL28" s="279"/>
      <c r="AM28" s="280"/>
      <c r="AN28" s="280"/>
      <c r="AO28" s="280"/>
      <c r="AP28" s="279"/>
      <c r="AQ28" s="279"/>
      <c r="AR28" s="280"/>
      <c r="AS28" s="280"/>
      <c r="AT28" s="280"/>
      <c r="AU28" s="535"/>
      <c r="AV28" s="279"/>
    </row>
    <row r="29" spans="1:48" s="457" customFormat="1" ht="51">
      <c r="A29" s="456" t="s">
        <v>6178</v>
      </c>
      <c r="B29" s="320" t="s">
        <v>53</v>
      </c>
      <c r="C29" s="320" t="s">
        <v>6006</v>
      </c>
      <c r="D29" s="320" t="s">
        <v>1779</v>
      </c>
      <c r="E29" s="280" t="s">
        <v>6179</v>
      </c>
      <c r="F29" s="593" t="s">
        <v>51</v>
      </c>
      <c r="G29" s="280" t="s">
        <v>6180</v>
      </c>
      <c r="H29" s="280" t="s">
        <v>6181</v>
      </c>
      <c r="I29" s="279" t="s">
        <v>6182</v>
      </c>
      <c r="J29" s="280" t="s">
        <v>6183</v>
      </c>
      <c r="K29" s="280" t="s">
        <v>6184</v>
      </c>
      <c r="L29" s="279" t="s">
        <v>5342</v>
      </c>
      <c r="M29" s="279" t="s">
        <v>59</v>
      </c>
      <c r="N29" s="280" t="s">
        <v>6185</v>
      </c>
      <c r="O29" s="279" t="s">
        <v>6186</v>
      </c>
      <c r="P29" s="279" t="s">
        <v>193</v>
      </c>
      <c r="Q29" s="279" t="s">
        <v>212</v>
      </c>
      <c r="R29" s="279" t="s">
        <v>49</v>
      </c>
      <c r="S29" s="279" t="s">
        <v>6187</v>
      </c>
      <c r="T29" s="279" t="s">
        <v>4489</v>
      </c>
      <c r="U29" s="279" t="s">
        <v>51</v>
      </c>
      <c r="V29" s="280" t="s">
        <v>6188</v>
      </c>
      <c r="W29" s="279" t="s">
        <v>6141</v>
      </c>
      <c r="X29" s="279" t="s">
        <v>49</v>
      </c>
      <c r="Y29" s="279" t="s">
        <v>49</v>
      </c>
      <c r="Z29" s="279" t="s">
        <v>49</v>
      </c>
      <c r="AA29" s="279" t="s">
        <v>51</v>
      </c>
      <c r="AB29" s="279" t="s">
        <v>49</v>
      </c>
      <c r="AC29" s="279" t="s">
        <v>49</v>
      </c>
      <c r="AD29" s="279" t="s">
        <v>51</v>
      </c>
      <c r="AE29" s="280" t="s">
        <v>954</v>
      </c>
      <c r="AF29" s="279" t="s">
        <v>3563</v>
      </c>
      <c r="AG29" s="280" t="s">
        <v>5389</v>
      </c>
      <c r="AH29" s="279" t="s">
        <v>49</v>
      </c>
      <c r="AI29" s="279" t="s">
        <v>49</v>
      </c>
      <c r="AJ29" s="279" t="s">
        <v>49</v>
      </c>
      <c r="AK29" s="279" t="s">
        <v>49</v>
      </c>
      <c r="AL29" s="279" t="s">
        <v>51</v>
      </c>
      <c r="AM29" s="280" t="s">
        <v>6189</v>
      </c>
      <c r="AN29" s="280" t="s">
        <v>5604</v>
      </c>
      <c r="AO29" s="280" t="s">
        <v>1531</v>
      </c>
      <c r="AP29" s="279" t="s">
        <v>210</v>
      </c>
      <c r="AQ29" s="279" t="s">
        <v>211</v>
      </c>
      <c r="AR29" s="280" t="s">
        <v>193</v>
      </c>
      <c r="AS29" s="280" t="s">
        <v>6190</v>
      </c>
      <c r="AT29" s="280" t="s">
        <v>6384</v>
      </c>
      <c r="AU29" s="535"/>
      <c r="AV29" s="580" t="s">
        <v>6191</v>
      </c>
    </row>
    <row r="30" spans="1:48" s="457" customFormat="1" ht="38.25">
      <c r="A30" s="456" t="s">
        <v>6192</v>
      </c>
      <c r="B30" s="320" t="s">
        <v>53</v>
      </c>
      <c r="C30" s="451" t="s">
        <v>6193</v>
      </c>
      <c r="D30" s="320" t="s">
        <v>1779</v>
      </c>
      <c r="E30" s="280" t="s">
        <v>6194</v>
      </c>
      <c r="F30" s="593" t="s">
        <v>51</v>
      </c>
      <c r="G30" s="279" t="s">
        <v>6195</v>
      </c>
      <c r="H30" s="279" t="s">
        <v>6196</v>
      </c>
      <c r="I30" s="280" t="s">
        <v>6197</v>
      </c>
      <c r="J30" s="280" t="s">
        <v>6198</v>
      </c>
      <c r="K30" s="279" t="s">
        <v>6199</v>
      </c>
      <c r="L30" s="279" t="s">
        <v>5342</v>
      </c>
      <c r="M30" s="279" t="s">
        <v>59</v>
      </c>
      <c r="N30" s="280" t="s">
        <v>6185</v>
      </c>
      <c r="O30" s="279" t="s">
        <v>6015</v>
      </c>
      <c r="P30" s="279" t="s">
        <v>193</v>
      </c>
      <c r="Q30" s="279" t="s">
        <v>212</v>
      </c>
      <c r="R30" s="279" t="s">
        <v>49</v>
      </c>
      <c r="S30" s="279" t="s">
        <v>1301</v>
      </c>
      <c r="T30" s="279" t="s">
        <v>6200</v>
      </c>
      <c r="U30" s="279" t="s">
        <v>51</v>
      </c>
      <c r="V30" s="280" t="s">
        <v>6201</v>
      </c>
      <c r="W30" s="279" t="s">
        <v>6141</v>
      </c>
      <c r="X30" s="279" t="s">
        <v>49</v>
      </c>
      <c r="Y30" s="279" t="s">
        <v>49</v>
      </c>
      <c r="Z30" s="279" t="s">
        <v>1816</v>
      </c>
      <c r="AA30" s="279" t="s">
        <v>51</v>
      </c>
      <c r="AB30" s="279" t="s">
        <v>51</v>
      </c>
      <c r="AC30" s="279" t="s">
        <v>51</v>
      </c>
      <c r="AD30" s="279" t="s">
        <v>51</v>
      </c>
      <c r="AE30" s="280" t="s">
        <v>51</v>
      </c>
      <c r="AF30" s="279" t="s">
        <v>3563</v>
      </c>
      <c r="AG30" s="280" t="s">
        <v>6202</v>
      </c>
      <c r="AH30" s="279" t="s">
        <v>51</v>
      </c>
      <c r="AI30" s="279" t="s">
        <v>6203</v>
      </c>
      <c r="AJ30" s="279" t="s">
        <v>51</v>
      </c>
      <c r="AK30" s="279" t="s">
        <v>49</v>
      </c>
      <c r="AL30" s="279" t="s">
        <v>51</v>
      </c>
      <c r="AM30" s="280" t="s">
        <v>6189</v>
      </c>
      <c r="AN30" s="280" t="s">
        <v>6204</v>
      </c>
      <c r="AO30" s="280" t="s">
        <v>1531</v>
      </c>
      <c r="AP30" s="279" t="s">
        <v>210</v>
      </c>
      <c r="AQ30" s="279" t="s">
        <v>211</v>
      </c>
      <c r="AR30" s="280"/>
      <c r="AS30" s="280" t="s">
        <v>6205</v>
      </c>
      <c r="AT30" s="280" t="s">
        <v>6206</v>
      </c>
      <c r="AU30" s="535"/>
      <c r="AV30" s="279"/>
    </row>
    <row r="31" spans="1:48" s="457" customFormat="1" ht="54" customHeight="1">
      <c r="A31" s="456" t="s">
        <v>6207</v>
      </c>
      <c r="B31" s="320" t="s">
        <v>53</v>
      </c>
      <c r="C31" s="320" t="s">
        <v>6028</v>
      </c>
      <c r="D31" s="320" t="s">
        <v>4513</v>
      </c>
      <c r="E31" s="280" t="s">
        <v>6208</v>
      </c>
      <c r="F31" s="593" t="s">
        <v>51</v>
      </c>
      <c r="G31" s="280" t="s">
        <v>6209</v>
      </c>
      <c r="H31" s="280" t="s">
        <v>6210</v>
      </c>
      <c r="I31" s="279" t="s">
        <v>6211</v>
      </c>
      <c r="J31" s="280" t="s">
        <v>6198</v>
      </c>
      <c r="K31" s="279" t="s">
        <v>6199</v>
      </c>
      <c r="L31" s="279" t="s">
        <v>5342</v>
      </c>
      <c r="M31" s="279" t="s">
        <v>3</v>
      </c>
      <c r="N31" s="280" t="s">
        <v>6161</v>
      </c>
      <c r="O31" s="279" t="s">
        <v>6015</v>
      </c>
      <c r="P31" s="279" t="s">
        <v>193</v>
      </c>
      <c r="Q31" s="279" t="s">
        <v>212</v>
      </c>
      <c r="R31" s="279" t="s">
        <v>49</v>
      </c>
      <c r="S31" s="279" t="s">
        <v>1301</v>
      </c>
      <c r="T31" s="279" t="s">
        <v>212</v>
      </c>
      <c r="U31" s="279" t="s">
        <v>49</v>
      </c>
      <c r="V31" s="280" t="s">
        <v>6212</v>
      </c>
      <c r="W31" s="279" t="s">
        <v>6141</v>
      </c>
      <c r="X31" s="279" t="s">
        <v>49</v>
      </c>
      <c r="Y31" s="279" t="s">
        <v>49</v>
      </c>
      <c r="Z31" s="279" t="s">
        <v>49</v>
      </c>
      <c r="AA31" s="279" t="s">
        <v>51</v>
      </c>
      <c r="AB31" s="279" t="s">
        <v>51</v>
      </c>
      <c r="AC31" s="279" t="s">
        <v>49</v>
      </c>
      <c r="AD31" s="279" t="s">
        <v>51</v>
      </c>
      <c r="AE31" s="280" t="s">
        <v>51</v>
      </c>
      <c r="AF31" s="279" t="s">
        <v>3563</v>
      </c>
      <c r="AG31" s="279" t="s">
        <v>5420</v>
      </c>
      <c r="AH31" s="279" t="s">
        <v>51</v>
      </c>
      <c r="AI31" s="279" t="s">
        <v>49</v>
      </c>
      <c r="AJ31" s="279" t="s">
        <v>49</v>
      </c>
      <c r="AK31" s="279" t="s">
        <v>49</v>
      </c>
      <c r="AL31" s="279" t="s">
        <v>6213</v>
      </c>
      <c r="AM31" s="280" t="s">
        <v>6189</v>
      </c>
      <c r="AN31" s="280" t="s">
        <v>4566</v>
      </c>
      <c r="AO31" s="280" t="s">
        <v>1531</v>
      </c>
      <c r="AP31" s="533" t="s">
        <v>6214</v>
      </c>
      <c r="AQ31" s="279" t="s">
        <v>211</v>
      </c>
      <c r="AR31" s="280" t="s">
        <v>6215</v>
      </c>
      <c r="AS31" s="280"/>
      <c r="AT31" s="280" t="s">
        <v>6216</v>
      </c>
      <c r="AU31" s="535"/>
      <c r="AV31" s="612" t="s">
        <v>6217</v>
      </c>
    </row>
    <row r="32" spans="1:48" s="457" customFormat="1" ht="51">
      <c r="A32" s="456" t="s">
        <v>6218</v>
      </c>
      <c r="B32" s="320" t="s">
        <v>53</v>
      </c>
      <c r="C32" s="451" t="s">
        <v>6219</v>
      </c>
      <c r="D32" s="320" t="s">
        <v>4513</v>
      </c>
      <c r="E32" s="280" t="s">
        <v>6220</v>
      </c>
      <c r="F32" s="593" t="s">
        <v>51</v>
      </c>
      <c r="G32" s="279" t="s">
        <v>6221</v>
      </c>
      <c r="H32" s="280" t="s">
        <v>6222</v>
      </c>
      <c r="I32" s="280" t="s">
        <v>6223</v>
      </c>
      <c r="J32" s="280" t="s">
        <v>6183</v>
      </c>
      <c r="K32" s="280" t="s">
        <v>6184</v>
      </c>
      <c r="L32" s="279">
        <v>2</v>
      </c>
      <c r="M32" s="279" t="s">
        <v>59</v>
      </c>
      <c r="N32" s="280" t="s">
        <v>6048</v>
      </c>
      <c r="O32" s="279" t="s">
        <v>6015</v>
      </c>
      <c r="P32" s="279" t="s">
        <v>193</v>
      </c>
      <c r="Q32" s="279" t="s">
        <v>212</v>
      </c>
      <c r="R32" s="279" t="s">
        <v>49</v>
      </c>
      <c r="S32" s="279" t="s">
        <v>51</v>
      </c>
      <c r="T32" s="279" t="s">
        <v>4422</v>
      </c>
      <c r="U32" s="279" t="s">
        <v>51</v>
      </c>
      <c r="V32" s="280" t="s">
        <v>49</v>
      </c>
      <c r="W32" s="279" t="s">
        <v>49</v>
      </c>
      <c r="X32" s="279" t="s">
        <v>49</v>
      </c>
      <c r="Y32" s="279" t="s">
        <v>1511</v>
      </c>
      <c r="Z32" s="279" t="s">
        <v>51</v>
      </c>
      <c r="AA32" s="279" t="s">
        <v>51</v>
      </c>
      <c r="AB32" s="279" t="s">
        <v>51</v>
      </c>
      <c r="AC32" s="279" t="s">
        <v>51</v>
      </c>
      <c r="AD32" s="279" t="s">
        <v>51</v>
      </c>
      <c r="AE32" s="280" t="s">
        <v>51</v>
      </c>
      <c r="AF32" s="279" t="s">
        <v>51</v>
      </c>
      <c r="AG32" s="280" t="s">
        <v>6224</v>
      </c>
      <c r="AH32" s="280" t="s">
        <v>4529</v>
      </c>
      <c r="AI32" s="279" t="s">
        <v>6203</v>
      </c>
      <c r="AJ32" s="279" t="s">
        <v>51</v>
      </c>
      <c r="AK32" s="279" t="s">
        <v>49</v>
      </c>
      <c r="AL32" s="279" t="s">
        <v>51</v>
      </c>
      <c r="AM32" s="280" t="s">
        <v>4532</v>
      </c>
      <c r="AN32" s="3" t="s">
        <v>5397</v>
      </c>
      <c r="AO32" s="280" t="s">
        <v>4302</v>
      </c>
      <c r="AP32" s="280" t="s">
        <v>6225</v>
      </c>
      <c r="AQ32" s="279" t="s">
        <v>211</v>
      </c>
      <c r="AR32" s="280"/>
      <c r="AS32" s="280"/>
      <c r="AT32" s="280"/>
      <c r="AU32" s="535"/>
      <c r="AV32" s="580" t="s">
        <v>6226</v>
      </c>
    </row>
    <row r="33" spans="1:48" s="457" customFormat="1" ht="51">
      <c r="A33" s="456" t="s">
        <v>6227</v>
      </c>
      <c r="B33" s="320" t="s">
        <v>53</v>
      </c>
      <c r="C33" s="451" t="s">
        <v>6228</v>
      </c>
      <c r="D33" s="320" t="s">
        <v>4063</v>
      </c>
      <c r="E33" s="280" t="s">
        <v>6229</v>
      </c>
      <c r="F33" s="593" t="s">
        <v>51</v>
      </c>
      <c r="G33" s="280" t="s">
        <v>6230</v>
      </c>
      <c r="H33" s="280" t="s">
        <v>6231</v>
      </c>
      <c r="I33" s="280" t="s">
        <v>6232</v>
      </c>
      <c r="J33" s="280" t="s">
        <v>6183</v>
      </c>
      <c r="K33" s="280" t="s">
        <v>6184</v>
      </c>
      <c r="L33" s="279">
        <v>2</v>
      </c>
      <c r="M33" s="279" t="s">
        <v>59</v>
      </c>
      <c r="N33" s="280" t="s">
        <v>6048</v>
      </c>
      <c r="O33" s="279" t="s">
        <v>6015</v>
      </c>
      <c r="P33" s="279" t="s">
        <v>193</v>
      </c>
      <c r="Q33" s="279" t="s">
        <v>212</v>
      </c>
      <c r="R33" s="279" t="s">
        <v>49</v>
      </c>
      <c r="S33" s="279" t="s">
        <v>51</v>
      </c>
      <c r="T33" s="279" t="s">
        <v>4422</v>
      </c>
      <c r="U33" s="279" t="s">
        <v>51</v>
      </c>
      <c r="V33" s="280" t="s">
        <v>49</v>
      </c>
      <c r="W33" s="279" t="s">
        <v>49</v>
      </c>
      <c r="X33" s="279" t="s">
        <v>49</v>
      </c>
      <c r="Y33" s="279" t="s">
        <v>1511</v>
      </c>
      <c r="Z33" s="279" t="s">
        <v>51</v>
      </c>
      <c r="AA33" s="279" t="s">
        <v>51</v>
      </c>
      <c r="AB33" s="279" t="s">
        <v>51</v>
      </c>
      <c r="AC33" s="279" t="s">
        <v>51</v>
      </c>
      <c r="AD33" s="279" t="s">
        <v>51</v>
      </c>
      <c r="AE33" s="280" t="s">
        <v>51</v>
      </c>
      <c r="AF33" s="279" t="s">
        <v>51</v>
      </c>
      <c r="AG33" s="280" t="s">
        <v>6224</v>
      </c>
      <c r="AH33" s="280" t="s">
        <v>4529</v>
      </c>
      <c r="AI33" s="279" t="s">
        <v>6203</v>
      </c>
      <c r="AJ33" s="279" t="s">
        <v>51</v>
      </c>
      <c r="AK33" s="279" t="s">
        <v>49</v>
      </c>
      <c r="AL33" s="279" t="s">
        <v>51</v>
      </c>
      <c r="AM33" s="505" t="s">
        <v>260</v>
      </c>
      <c r="AN33" s="3" t="s">
        <v>5397</v>
      </c>
      <c r="AO33" s="280" t="s">
        <v>4302</v>
      </c>
      <c r="AP33" s="280" t="s">
        <v>6225</v>
      </c>
      <c r="AQ33" s="279" t="s">
        <v>211</v>
      </c>
      <c r="AR33" s="280"/>
      <c r="AS33" s="280"/>
      <c r="AT33" s="280" t="s">
        <v>6233</v>
      </c>
      <c r="AU33" s="535"/>
      <c r="AV33" s="580" t="s">
        <v>6226</v>
      </c>
    </row>
    <row r="34" spans="1:48" s="457" customFormat="1" ht="57" customHeight="1">
      <c r="A34" s="456" t="s">
        <v>6234</v>
      </c>
      <c r="B34" s="320" t="s">
        <v>53</v>
      </c>
      <c r="C34" s="451" t="s">
        <v>6076</v>
      </c>
      <c r="D34" s="320" t="s">
        <v>6029</v>
      </c>
      <c r="E34" s="280" t="s">
        <v>6235</v>
      </c>
      <c r="F34" s="593" t="s">
        <v>51</v>
      </c>
      <c r="G34" s="280" t="s">
        <v>6236</v>
      </c>
      <c r="H34" s="280" t="s">
        <v>6237</v>
      </c>
      <c r="I34" s="280" t="s">
        <v>6238</v>
      </c>
      <c r="J34" s="280" t="s">
        <v>6183</v>
      </c>
      <c r="K34" s="280" t="s">
        <v>6239</v>
      </c>
      <c r="L34" s="279">
        <v>2</v>
      </c>
      <c r="M34" s="279" t="s">
        <v>59</v>
      </c>
      <c r="N34" s="280" t="s">
        <v>6048</v>
      </c>
      <c r="O34" s="280" t="s">
        <v>6240</v>
      </c>
      <c r="P34" s="279" t="s">
        <v>193</v>
      </c>
      <c r="Q34" s="279" t="s">
        <v>212</v>
      </c>
      <c r="R34" s="279" t="s">
        <v>49</v>
      </c>
      <c r="S34" s="279" t="s">
        <v>51</v>
      </c>
      <c r="T34" s="279" t="s">
        <v>4422</v>
      </c>
      <c r="U34" s="279" t="s">
        <v>51</v>
      </c>
      <c r="V34" s="280" t="s">
        <v>49</v>
      </c>
      <c r="W34" s="279" t="s">
        <v>49</v>
      </c>
      <c r="X34" s="279" t="s">
        <v>51</v>
      </c>
      <c r="Y34" s="279" t="s">
        <v>49</v>
      </c>
      <c r="Z34" s="279" t="s">
        <v>51</v>
      </c>
      <c r="AA34" s="279" t="s">
        <v>51</v>
      </c>
      <c r="AB34" s="279" t="s">
        <v>51</v>
      </c>
      <c r="AC34" s="279" t="s">
        <v>51</v>
      </c>
      <c r="AD34" s="279" t="s">
        <v>51</v>
      </c>
      <c r="AE34" s="280" t="s">
        <v>51</v>
      </c>
      <c r="AF34" s="279" t="s">
        <v>51</v>
      </c>
      <c r="AG34" s="280" t="s">
        <v>6202</v>
      </c>
      <c r="AH34" s="280" t="s">
        <v>4529</v>
      </c>
      <c r="AI34" s="279" t="s">
        <v>6203</v>
      </c>
      <c r="AJ34" s="279" t="s">
        <v>51</v>
      </c>
      <c r="AK34" s="279" t="s">
        <v>49</v>
      </c>
      <c r="AL34" s="279" t="s">
        <v>51</v>
      </c>
      <c r="AM34" s="280" t="s">
        <v>4532</v>
      </c>
      <c r="AN34" s="280" t="s">
        <v>6241</v>
      </c>
      <c r="AO34" s="280" t="s">
        <v>1531</v>
      </c>
      <c r="AP34" s="280" t="s">
        <v>6225</v>
      </c>
      <c r="AQ34" s="279" t="s">
        <v>211</v>
      </c>
      <c r="AR34" s="280"/>
      <c r="AS34" s="280"/>
      <c r="AT34" s="280"/>
      <c r="AU34" s="535"/>
      <c r="AV34" s="580" t="s">
        <v>6242</v>
      </c>
    </row>
    <row r="35" spans="1:48" s="457" customFormat="1" ht="57" customHeight="1">
      <c r="A35" s="456" t="s">
        <v>6243</v>
      </c>
      <c r="B35" s="320" t="s">
        <v>53</v>
      </c>
      <c r="C35" s="451" t="s">
        <v>6244</v>
      </c>
      <c r="D35" s="320" t="s">
        <v>4063</v>
      </c>
      <c r="E35" s="280" t="s">
        <v>6245</v>
      </c>
      <c r="F35" s="593" t="s">
        <v>51</v>
      </c>
      <c r="G35" s="280" t="s">
        <v>6246</v>
      </c>
      <c r="H35" s="280" t="s">
        <v>6247</v>
      </c>
      <c r="I35" s="280" t="s">
        <v>6248</v>
      </c>
      <c r="J35" s="280" t="s">
        <v>6249</v>
      </c>
      <c r="K35" s="280" t="s">
        <v>6250</v>
      </c>
      <c r="L35" s="279">
        <v>2</v>
      </c>
      <c r="M35" s="279" t="s">
        <v>59</v>
      </c>
      <c r="N35" s="280" t="s">
        <v>6048</v>
      </c>
      <c r="O35" s="280" t="s">
        <v>6240</v>
      </c>
      <c r="P35" s="279" t="s">
        <v>193</v>
      </c>
      <c r="Q35" s="279" t="s">
        <v>212</v>
      </c>
      <c r="R35" s="279" t="s">
        <v>49</v>
      </c>
      <c r="S35" s="279" t="s">
        <v>51</v>
      </c>
      <c r="T35" s="279" t="s">
        <v>4422</v>
      </c>
      <c r="U35" s="279" t="s">
        <v>51</v>
      </c>
      <c r="V35" s="280" t="s">
        <v>49</v>
      </c>
      <c r="W35" s="279" t="s">
        <v>49</v>
      </c>
      <c r="X35" s="279" t="s">
        <v>51</v>
      </c>
      <c r="Y35" s="279" t="s">
        <v>49</v>
      </c>
      <c r="Z35" s="279" t="s">
        <v>51</v>
      </c>
      <c r="AA35" s="279" t="s">
        <v>51</v>
      </c>
      <c r="AB35" s="279" t="s">
        <v>51</v>
      </c>
      <c r="AC35" s="279" t="s">
        <v>51</v>
      </c>
      <c r="AD35" s="279" t="s">
        <v>51</v>
      </c>
      <c r="AE35" s="280" t="s">
        <v>51</v>
      </c>
      <c r="AF35" s="279" t="s">
        <v>51</v>
      </c>
      <c r="AG35" s="280" t="s">
        <v>6202</v>
      </c>
      <c r="AH35" s="280" t="s">
        <v>4529</v>
      </c>
      <c r="AI35" s="279" t="s">
        <v>6203</v>
      </c>
      <c r="AJ35" s="279" t="s">
        <v>51</v>
      </c>
      <c r="AK35" s="279" t="s">
        <v>49</v>
      </c>
      <c r="AL35" s="279" t="s">
        <v>51</v>
      </c>
      <c r="AM35" s="505" t="s">
        <v>260</v>
      </c>
      <c r="AN35" s="280" t="s">
        <v>6241</v>
      </c>
      <c r="AO35" s="280" t="s">
        <v>1531</v>
      </c>
      <c r="AP35" s="280" t="s">
        <v>6225</v>
      </c>
      <c r="AQ35" s="279" t="s">
        <v>211</v>
      </c>
      <c r="AR35" s="280"/>
      <c r="AS35" s="280"/>
      <c r="AT35" s="280"/>
      <c r="AU35" s="535"/>
      <c r="AV35" s="580" t="s">
        <v>6251</v>
      </c>
    </row>
    <row r="36" spans="1:48" s="457" customFormat="1" ht="59.25" customHeight="1">
      <c r="A36" s="456" t="s">
        <v>6252</v>
      </c>
      <c r="B36" s="320" t="s">
        <v>53</v>
      </c>
      <c r="C36" s="451" t="s">
        <v>6253</v>
      </c>
      <c r="D36" s="320" t="s">
        <v>4073</v>
      </c>
      <c r="E36" s="280" t="s">
        <v>6254</v>
      </c>
      <c r="F36" s="593" t="s">
        <v>51</v>
      </c>
      <c r="G36" s="280" t="s">
        <v>6255</v>
      </c>
      <c r="H36" s="280" t="s">
        <v>6256</v>
      </c>
      <c r="I36" s="280" t="s">
        <v>6257</v>
      </c>
      <c r="J36" s="280" t="s">
        <v>6249</v>
      </c>
      <c r="K36" s="280" t="s">
        <v>6258</v>
      </c>
      <c r="L36" s="279">
        <v>2</v>
      </c>
      <c r="M36" s="279" t="s">
        <v>59</v>
      </c>
      <c r="N36" s="280" t="s">
        <v>6048</v>
      </c>
      <c r="O36" s="280" t="s">
        <v>6240</v>
      </c>
      <c r="P36" s="279" t="s">
        <v>193</v>
      </c>
      <c r="Q36" s="279" t="s">
        <v>212</v>
      </c>
      <c r="R36" s="279" t="s">
        <v>49</v>
      </c>
      <c r="S36" s="279" t="s">
        <v>51</v>
      </c>
      <c r="T36" s="279" t="s">
        <v>4422</v>
      </c>
      <c r="U36" s="279" t="s">
        <v>51</v>
      </c>
      <c r="V36" s="280" t="s">
        <v>6259</v>
      </c>
      <c r="W36" s="279" t="s">
        <v>51</v>
      </c>
      <c r="X36" s="279" t="s">
        <v>51</v>
      </c>
      <c r="Y36" s="279" t="s">
        <v>49</v>
      </c>
      <c r="Z36" s="279" t="s">
        <v>51</v>
      </c>
      <c r="AA36" s="279" t="s">
        <v>51</v>
      </c>
      <c r="AB36" s="279" t="s">
        <v>51</v>
      </c>
      <c r="AC36" s="279" t="s">
        <v>51</v>
      </c>
      <c r="AD36" s="279" t="s">
        <v>51</v>
      </c>
      <c r="AE36" s="280" t="s">
        <v>51</v>
      </c>
      <c r="AF36" s="279" t="s">
        <v>51</v>
      </c>
      <c r="AG36" s="280" t="s">
        <v>6202</v>
      </c>
      <c r="AH36" s="280" t="s">
        <v>4529</v>
      </c>
      <c r="AI36" s="279" t="s">
        <v>6203</v>
      </c>
      <c r="AJ36" s="279" t="s">
        <v>51</v>
      </c>
      <c r="AK36" s="279" t="s">
        <v>51</v>
      </c>
      <c r="AL36" s="279" t="s">
        <v>51</v>
      </c>
      <c r="AM36" s="505" t="s">
        <v>260</v>
      </c>
      <c r="AN36" s="280" t="s">
        <v>6241</v>
      </c>
      <c r="AO36" s="280" t="s">
        <v>1531</v>
      </c>
      <c r="AP36" s="280" t="s">
        <v>6225</v>
      </c>
      <c r="AQ36" s="279" t="s">
        <v>211</v>
      </c>
      <c r="AR36" s="280"/>
      <c r="AS36" s="280"/>
      <c r="AT36" s="280"/>
      <c r="AU36" s="535"/>
      <c r="AV36" s="580" t="s">
        <v>6260</v>
      </c>
    </row>
    <row r="37" spans="1:48" s="457" customFormat="1" ht="39.75" customHeight="1">
      <c r="A37" s="456" t="s">
        <v>6261</v>
      </c>
      <c r="B37" s="320" t="s">
        <v>53</v>
      </c>
      <c r="C37" s="320" t="s">
        <v>6110</v>
      </c>
      <c r="D37" s="320" t="s">
        <v>4063</v>
      </c>
      <c r="E37" s="280" t="s">
        <v>6262</v>
      </c>
      <c r="F37" s="593" t="s">
        <v>51</v>
      </c>
      <c r="G37" s="280" t="s">
        <v>6263</v>
      </c>
      <c r="H37" s="280" t="s">
        <v>6264</v>
      </c>
      <c r="I37" s="280" t="s">
        <v>6265</v>
      </c>
      <c r="J37" s="280" t="s">
        <v>6183</v>
      </c>
      <c r="K37" s="280" t="s">
        <v>6266</v>
      </c>
      <c r="L37" s="279">
        <v>2</v>
      </c>
      <c r="M37" s="279" t="s">
        <v>59</v>
      </c>
      <c r="N37" s="280" t="s">
        <v>6056</v>
      </c>
      <c r="O37" s="279" t="s">
        <v>6267</v>
      </c>
      <c r="P37" s="279" t="s">
        <v>193</v>
      </c>
      <c r="Q37" s="279" t="s">
        <v>212</v>
      </c>
      <c r="R37" s="279" t="s">
        <v>49</v>
      </c>
      <c r="S37" s="279" t="s">
        <v>51</v>
      </c>
      <c r="T37" s="280" t="s">
        <v>5555</v>
      </c>
      <c r="U37" s="279" t="s">
        <v>51</v>
      </c>
      <c r="V37" s="280" t="s">
        <v>49</v>
      </c>
      <c r="W37" s="279" t="s">
        <v>49</v>
      </c>
      <c r="X37" s="279" t="s">
        <v>51</v>
      </c>
      <c r="Y37" s="279" t="s">
        <v>49</v>
      </c>
      <c r="Z37" s="279" t="s">
        <v>51</v>
      </c>
      <c r="AA37" s="279" t="s">
        <v>51</v>
      </c>
      <c r="AB37" s="279" t="s">
        <v>49</v>
      </c>
      <c r="AC37" s="279" t="s">
        <v>51</v>
      </c>
      <c r="AD37" s="279" t="s">
        <v>51</v>
      </c>
      <c r="AE37" s="280" t="s">
        <v>49</v>
      </c>
      <c r="AF37" s="279" t="s">
        <v>49</v>
      </c>
      <c r="AG37" s="280" t="s">
        <v>6268</v>
      </c>
      <c r="AH37" s="279" t="s">
        <v>212</v>
      </c>
      <c r="AI37" s="279" t="s">
        <v>49</v>
      </c>
      <c r="AJ37" s="279" t="s">
        <v>49</v>
      </c>
      <c r="AK37" s="279" t="s">
        <v>49</v>
      </c>
      <c r="AL37" s="279" t="s">
        <v>51</v>
      </c>
      <c r="AM37" s="280" t="s">
        <v>6189</v>
      </c>
      <c r="AN37" s="280" t="s">
        <v>6383</v>
      </c>
      <c r="AO37" s="280" t="s">
        <v>1531</v>
      </c>
      <c r="AP37" s="280" t="s">
        <v>9</v>
      </c>
      <c r="AQ37" s="279" t="s">
        <v>211</v>
      </c>
      <c r="AR37" s="280"/>
      <c r="AS37" s="280"/>
      <c r="AT37" s="280"/>
      <c r="AU37" s="535"/>
      <c r="AV37" s="580" t="s">
        <v>6269</v>
      </c>
    </row>
    <row r="38" spans="1:48" s="457" customFormat="1" ht="39.75" customHeight="1">
      <c r="A38" s="456" t="s">
        <v>6270</v>
      </c>
      <c r="B38" s="320" t="s">
        <v>53</v>
      </c>
      <c r="C38" s="320" t="s">
        <v>6118</v>
      </c>
      <c r="D38" s="320" t="s">
        <v>4073</v>
      </c>
      <c r="E38" s="280" t="s">
        <v>6262</v>
      </c>
      <c r="F38" s="593" t="s">
        <v>51</v>
      </c>
      <c r="G38" s="279" t="s">
        <v>6271</v>
      </c>
      <c r="H38" s="280" t="s">
        <v>6272</v>
      </c>
      <c r="I38" s="280" t="s">
        <v>6273</v>
      </c>
      <c r="J38" s="280" t="s">
        <v>6183</v>
      </c>
      <c r="K38" s="280" t="s">
        <v>6266</v>
      </c>
      <c r="L38" s="279">
        <v>2</v>
      </c>
      <c r="M38" s="279" t="s">
        <v>59</v>
      </c>
      <c r="N38" s="280" t="s">
        <v>6056</v>
      </c>
      <c r="O38" s="279" t="s">
        <v>6267</v>
      </c>
      <c r="P38" s="279" t="s">
        <v>193</v>
      </c>
      <c r="Q38" s="279" t="s">
        <v>212</v>
      </c>
      <c r="R38" s="279" t="s">
        <v>49</v>
      </c>
      <c r="S38" s="279" t="s">
        <v>51</v>
      </c>
      <c r="T38" s="280" t="s">
        <v>5555</v>
      </c>
      <c r="U38" s="279" t="s">
        <v>51</v>
      </c>
      <c r="V38" s="280" t="s">
        <v>49</v>
      </c>
      <c r="W38" s="279" t="s">
        <v>49</v>
      </c>
      <c r="X38" s="279" t="s">
        <v>51</v>
      </c>
      <c r="Y38" s="279" t="s">
        <v>49</v>
      </c>
      <c r="Z38" s="279" t="s">
        <v>51</v>
      </c>
      <c r="AA38" s="279" t="s">
        <v>51</v>
      </c>
      <c r="AB38" s="279" t="s">
        <v>49</v>
      </c>
      <c r="AC38" s="279" t="s">
        <v>51</v>
      </c>
      <c r="AD38" s="279" t="s">
        <v>51</v>
      </c>
      <c r="AE38" s="280" t="s">
        <v>49</v>
      </c>
      <c r="AF38" s="279" t="s">
        <v>49</v>
      </c>
      <c r="AG38" s="280" t="s">
        <v>6268</v>
      </c>
      <c r="AH38" s="279" t="s">
        <v>212</v>
      </c>
      <c r="AI38" s="279" t="s">
        <v>49</v>
      </c>
      <c r="AJ38" s="279" t="s">
        <v>49</v>
      </c>
      <c r="AK38" s="279" t="s">
        <v>51</v>
      </c>
      <c r="AL38" s="279" t="s">
        <v>51</v>
      </c>
      <c r="AM38" s="280" t="s">
        <v>6189</v>
      </c>
      <c r="AN38" s="280" t="s">
        <v>6383</v>
      </c>
      <c r="AO38" s="280" t="s">
        <v>1531</v>
      </c>
      <c r="AP38" s="280" t="s">
        <v>9</v>
      </c>
      <c r="AQ38" s="279" t="s">
        <v>211</v>
      </c>
      <c r="AR38" s="280"/>
      <c r="AS38" s="280"/>
      <c r="AT38" s="280"/>
      <c r="AU38" s="535"/>
      <c r="AV38" s="580" t="s">
        <v>6274</v>
      </c>
    </row>
    <row r="39" spans="1:48" s="457" customFormat="1" ht="63.75">
      <c r="A39" s="456" t="s">
        <v>6665</v>
      </c>
      <c r="B39" s="320" t="s">
        <v>53</v>
      </c>
      <c r="C39" s="320" t="s">
        <v>6123</v>
      </c>
      <c r="D39" s="320" t="s">
        <v>4080</v>
      </c>
      <c r="E39" s="280" t="s">
        <v>6698</v>
      </c>
      <c r="F39" s="593" t="s">
        <v>51</v>
      </c>
      <c r="G39" s="279" t="s">
        <v>6668</v>
      </c>
      <c r="H39" s="280" t="s">
        <v>6669</v>
      </c>
      <c r="I39" s="280" t="s">
        <v>6699</v>
      </c>
      <c r="J39" s="602" t="s">
        <v>6666</v>
      </c>
      <c r="K39" s="280" t="s">
        <v>6667</v>
      </c>
      <c r="L39" s="279">
        <v>4</v>
      </c>
      <c r="M39" s="279" t="s">
        <v>2932</v>
      </c>
      <c r="N39" s="280" t="s">
        <v>6048</v>
      </c>
      <c r="O39" s="280" t="s">
        <v>6670</v>
      </c>
      <c r="P39" s="602" t="s">
        <v>6671</v>
      </c>
      <c r="Q39" s="279" t="s">
        <v>212</v>
      </c>
      <c r="R39" s="279" t="s">
        <v>49</v>
      </c>
      <c r="S39" s="279" t="s">
        <v>51</v>
      </c>
      <c r="T39" s="279" t="s">
        <v>6700</v>
      </c>
      <c r="U39" s="279" t="s">
        <v>51</v>
      </c>
      <c r="V39" s="280" t="s">
        <v>6672</v>
      </c>
      <c r="W39" s="279" t="s">
        <v>6141</v>
      </c>
      <c r="X39" s="279" t="s">
        <v>49</v>
      </c>
      <c r="Y39" s="279" t="s">
        <v>1511</v>
      </c>
      <c r="Z39" s="279" t="s">
        <v>51</v>
      </c>
      <c r="AA39" s="279" t="s">
        <v>51</v>
      </c>
      <c r="AB39" s="279" t="s">
        <v>51</v>
      </c>
      <c r="AC39" s="279" t="s">
        <v>51</v>
      </c>
      <c r="AD39" s="279" t="s">
        <v>51</v>
      </c>
      <c r="AE39" s="280" t="s">
        <v>51</v>
      </c>
      <c r="AF39" s="280" t="s">
        <v>6673</v>
      </c>
      <c r="AG39" s="280" t="s">
        <v>6202</v>
      </c>
      <c r="AH39" s="280" t="s">
        <v>4529</v>
      </c>
      <c r="AI39" s="279" t="s">
        <v>6203</v>
      </c>
      <c r="AJ39" s="279" t="s">
        <v>49</v>
      </c>
      <c r="AK39" s="279" t="s">
        <v>51</v>
      </c>
      <c r="AL39" s="279" t="s">
        <v>51</v>
      </c>
      <c r="AM39" s="505" t="s">
        <v>260</v>
      </c>
      <c r="AN39" s="280" t="s">
        <v>6674</v>
      </c>
      <c r="AO39" s="280" t="s">
        <v>1531</v>
      </c>
      <c r="AP39" s="280" t="s">
        <v>9</v>
      </c>
      <c r="AQ39" s="279" t="s">
        <v>211</v>
      </c>
      <c r="AR39" s="280"/>
      <c r="AS39" s="280"/>
      <c r="AT39" s="280"/>
      <c r="AU39" s="535"/>
      <c r="AV39" s="580" t="s">
        <v>6675</v>
      </c>
    </row>
    <row r="40" spans="1:48" s="457" customFormat="1" ht="69.75" customHeight="1">
      <c r="A40" s="456" t="s">
        <v>6701</v>
      </c>
      <c r="B40" s="320" t="s">
        <v>53</v>
      </c>
      <c r="C40" s="320" t="s">
        <v>6136</v>
      </c>
      <c r="D40" s="320" t="s">
        <v>4073</v>
      </c>
      <c r="E40" s="280" t="s">
        <v>6702</v>
      </c>
      <c r="F40" s="593" t="s">
        <v>51</v>
      </c>
      <c r="G40" s="279" t="s">
        <v>6703</v>
      </c>
      <c r="H40" s="280" t="s">
        <v>6704</v>
      </c>
      <c r="I40" s="280" t="s">
        <v>6699</v>
      </c>
      <c r="J40" s="602" t="s">
        <v>6666</v>
      </c>
      <c r="K40" s="280" t="s">
        <v>6705</v>
      </c>
      <c r="L40" s="279">
        <v>4</v>
      </c>
      <c r="M40" s="279" t="s">
        <v>2932</v>
      </c>
      <c r="N40" s="280" t="s">
        <v>6048</v>
      </c>
      <c r="O40" s="280" t="s">
        <v>6670</v>
      </c>
      <c r="P40" s="602" t="s">
        <v>6671</v>
      </c>
      <c r="Q40" s="279" t="s">
        <v>212</v>
      </c>
      <c r="R40" s="279" t="s">
        <v>49</v>
      </c>
      <c r="S40" s="279" t="s">
        <v>51</v>
      </c>
      <c r="T40" s="279" t="s">
        <v>6700</v>
      </c>
      <c r="U40" s="279" t="s">
        <v>51</v>
      </c>
      <c r="V40" s="280" t="s">
        <v>6672</v>
      </c>
      <c r="W40" s="279" t="s">
        <v>6141</v>
      </c>
      <c r="X40" s="279" t="s">
        <v>49</v>
      </c>
      <c r="Y40" s="279" t="s">
        <v>1511</v>
      </c>
      <c r="Z40" s="279" t="s">
        <v>51</v>
      </c>
      <c r="AA40" s="279" t="s">
        <v>51</v>
      </c>
      <c r="AB40" s="279" t="s">
        <v>51</v>
      </c>
      <c r="AC40" s="279" t="s">
        <v>51</v>
      </c>
      <c r="AD40" s="279" t="s">
        <v>51</v>
      </c>
      <c r="AE40" s="280" t="s">
        <v>51</v>
      </c>
      <c r="AF40" s="280" t="s">
        <v>6673</v>
      </c>
      <c r="AG40" s="280" t="s">
        <v>6202</v>
      </c>
      <c r="AH40" s="280" t="s">
        <v>4529</v>
      </c>
      <c r="AI40" s="279" t="s">
        <v>6203</v>
      </c>
      <c r="AJ40" s="279" t="s">
        <v>49</v>
      </c>
      <c r="AK40" s="279" t="s">
        <v>51</v>
      </c>
      <c r="AL40" s="279" t="s">
        <v>51</v>
      </c>
      <c r="AM40" s="505" t="s">
        <v>260</v>
      </c>
      <c r="AN40" s="280" t="s">
        <v>6674</v>
      </c>
      <c r="AO40" s="280" t="s">
        <v>1531</v>
      </c>
      <c r="AP40" s="280" t="s">
        <v>9</v>
      </c>
      <c r="AQ40" s="279" t="s">
        <v>211</v>
      </c>
      <c r="AR40" s="280"/>
      <c r="AS40" s="280"/>
      <c r="AT40" s="280"/>
      <c r="AU40" s="535"/>
      <c r="AV40" s="580" t="s">
        <v>6706</v>
      </c>
    </row>
    <row r="41" spans="1:48" s="457" customFormat="1" ht="39.75" customHeight="1">
      <c r="A41" s="456" t="s">
        <v>6707</v>
      </c>
      <c r="B41" s="320" t="s">
        <v>53</v>
      </c>
      <c r="C41" s="320" t="s">
        <v>6142</v>
      </c>
      <c r="D41" s="320" t="s">
        <v>4073</v>
      </c>
      <c r="E41" s="280" t="s">
        <v>6708</v>
      </c>
      <c r="F41" s="593" t="s">
        <v>51</v>
      </c>
      <c r="G41" s="279" t="s">
        <v>6709</v>
      </c>
      <c r="H41" s="280" t="s">
        <v>6710</v>
      </c>
      <c r="I41" s="280" t="s">
        <v>6711</v>
      </c>
      <c r="J41" s="602" t="s">
        <v>6666</v>
      </c>
      <c r="K41" s="280" t="s">
        <v>6712</v>
      </c>
      <c r="L41" s="279">
        <v>2</v>
      </c>
      <c r="M41" s="279" t="s">
        <v>253</v>
      </c>
      <c r="N41" s="280" t="s">
        <v>6048</v>
      </c>
      <c r="O41" s="280" t="s">
        <v>6128</v>
      </c>
      <c r="P41" s="602" t="s">
        <v>6671</v>
      </c>
      <c r="Q41" s="279" t="s">
        <v>212</v>
      </c>
      <c r="R41" s="279" t="s">
        <v>49</v>
      </c>
      <c r="S41" s="279" t="s">
        <v>51</v>
      </c>
      <c r="T41" s="279" t="s">
        <v>6713</v>
      </c>
      <c r="U41" s="279" t="s">
        <v>51</v>
      </c>
      <c r="V41" s="280" t="s">
        <v>6672</v>
      </c>
      <c r="W41" s="279" t="s">
        <v>6141</v>
      </c>
      <c r="X41" s="279" t="s">
        <v>49</v>
      </c>
      <c r="Y41" s="279" t="s">
        <v>49</v>
      </c>
      <c r="Z41" s="279" t="s">
        <v>51</v>
      </c>
      <c r="AA41" s="279" t="s">
        <v>51</v>
      </c>
      <c r="AB41" s="279" t="s">
        <v>49</v>
      </c>
      <c r="AC41" s="279" t="s">
        <v>49</v>
      </c>
      <c r="AD41" s="279" t="s">
        <v>51</v>
      </c>
      <c r="AE41" s="280" t="s">
        <v>51</v>
      </c>
      <c r="AF41" s="279" t="s">
        <v>3563</v>
      </c>
      <c r="AG41" s="280" t="s">
        <v>6202</v>
      </c>
      <c r="AH41" s="279" t="s">
        <v>212</v>
      </c>
      <c r="AI41" s="279" t="s">
        <v>49</v>
      </c>
      <c r="AJ41" s="279" t="s">
        <v>49</v>
      </c>
      <c r="AK41" s="279" t="s">
        <v>49</v>
      </c>
      <c r="AL41" s="279" t="s">
        <v>51</v>
      </c>
      <c r="AM41" s="280" t="s">
        <v>6189</v>
      </c>
      <c r="AN41" s="280" t="s">
        <v>1205</v>
      </c>
      <c r="AO41" s="280" t="s">
        <v>1531</v>
      </c>
      <c r="AP41" s="280" t="s">
        <v>9</v>
      </c>
      <c r="AQ41" s="279" t="s">
        <v>211</v>
      </c>
      <c r="AR41" s="280"/>
      <c r="AS41" s="280"/>
      <c r="AT41" s="280"/>
      <c r="AU41" s="535"/>
      <c r="AV41" s="580" t="s">
        <v>6714</v>
      </c>
    </row>
    <row r="42" spans="1:48" s="457" customFormat="1" ht="34.5" customHeight="1">
      <c r="A42" s="456"/>
      <c r="B42" s="320"/>
      <c r="C42" s="320"/>
      <c r="D42" s="320"/>
      <c r="E42" s="280"/>
      <c r="F42" s="593"/>
      <c r="G42" s="279"/>
      <c r="H42" s="279"/>
      <c r="I42" s="279"/>
      <c r="J42" s="280"/>
      <c r="K42" s="279"/>
      <c r="L42" s="279"/>
      <c r="M42" s="279"/>
      <c r="N42" s="280"/>
      <c r="O42" s="279"/>
      <c r="P42" s="279"/>
      <c r="Q42" s="279"/>
      <c r="R42" s="279"/>
      <c r="S42" s="279"/>
      <c r="T42" s="279"/>
      <c r="U42" s="279"/>
      <c r="V42" s="280"/>
      <c r="W42" s="279"/>
      <c r="X42" s="279"/>
      <c r="Y42" s="279"/>
      <c r="Z42" s="279"/>
      <c r="AA42" s="279"/>
      <c r="AB42" s="279"/>
      <c r="AC42" s="279"/>
      <c r="AD42" s="279"/>
      <c r="AE42" s="280"/>
      <c r="AF42" s="279"/>
      <c r="AG42" s="279"/>
      <c r="AH42" s="279"/>
      <c r="AI42" s="279"/>
      <c r="AJ42" s="279"/>
      <c r="AK42" s="279"/>
      <c r="AL42" s="279"/>
      <c r="AM42" s="280"/>
      <c r="AN42" s="280"/>
      <c r="AO42" s="280"/>
      <c r="AP42" s="279"/>
      <c r="AQ42" s="279"/>
      <c r="AR42" s="280"/>
      <c r="AS42" s="280"/>
      <c r="AT42" s="280"/>
      <c r="AU42" s="535"/>
      <c r="AV42" s="279"/>
    </row>
    <row r="43" spans="1:48" s="457" customFormat="1" ht="38.25">
      <c r="A43" s="456" t="s">
        <v>6275</v>
      </c>
      <c r="B43" s="320" t="s">
        <v>52</v>
      </c>
      <c r="C43" s="320" t="s">
        <v>6082</v>
      </c>
      <c r="D43" s="320" t="s">
        <v>4513</v>
      </c>
      <c r="E43" s="280" t="s">
        <v>6276</v>
      </c>
      <c r="F43" s="593" t="s">
        <v>51</v>
      </c>
      <c r="G43" s="280" t="s">
        <v>6277</v>
      </c>
      <c r="H43" s="280" t="s">
        <v>6278</v>
      </c>
      <c r="I43" s="279" t="s">
        <v>6279</v>
      </c>
      <c r="J43" s="280" t="s">
        <v>6198</v>
      </c>
      <c r="K43" s="279" t="s">
        <v>6199</v>
      </c>
      <c r="L43" s="279" t="s">
        <v>5342</v>
      </c>
      <c r="M43" s="279" t="s">
        <v>3</v>
      </c>
      <c r="N43" s="280" t="s">
        <v>6280</v>
      </c>
      <c r="O43" s="279" t="s">
        <v>6281</v>
      </c>
      <c r="P43" s="279" t="s">
        <v>193</v>
      </c>
      <c r="Q43" s="279" t="s">
        <v>212</v>
      </c>
      <c r="R43" s="279" t="s">
        <v>49</v>
      </c>
      <c r="S43" s="279" t="s">
        <v>49</v>
      </c>
      <c r="T43" s="279" t="s">
        <v>212</v>
      </c>
      <c r="U43" s="279" t="s">
        <v>49</v>
      </c>
      <c r="V43" s="280" t="s">
        <v>6188</v>
      </c>
      <c r="W43" s="279" t="s">
        <v>6141</v>
      </c>
      <c r="X43" s="279" t="s">
        <v>49</v>
      </c>
      <c r="Y43" s="279" t="s">
        <v>49</v>
      </c>
      <c r="Z43" s="279" t="s">
        <v>49</v>
      </c>
      <c r="AA43" s="279" t="s">
        <v>49</v>
      </c>
      <c r="AB43" s="279" t="s">
        <v>49</v>
      </c>
      <c r="AC43" s="279" t="s">
        <v>49</v>
      </c>
      <c r="AD43" s="279" t="s">
        <v>51</v>
      </c>
      <c r="AE43" s="280" t="s">
        <v>51</v>
      </c>
      <c r="AF43" s="279" t="s">
        <v>3563</v>
      </c>
      <c r="AG43" s="279" t="s">
        <v>5420</v>
      </c>
      <c r="AH43" s="279" t="s">
        <v>212</v>
      </c>
      <c r="AI43" s="279" t="s">
        <v>49</v>
      </c>
      <c r="AJ43" s="279" t="s">
        <v>49</v>
      </c>
      <c r="AK43" s="279" t="s">
        <v>49</v>
      </c>
      <c r="AL43" s="279" t="s">
        <v>51</v>
      </c>
      <c r="AM43" s="280" t="s">
        <v>6189</v>
      </c>
      <c r="AN43" s="280" t="s">
        <v>6282</v>
      </c>
      <c r="AO43" s="280" t="s">
        <v>4302</v>
      </c>
      <c r="AP43" s="279" t="s">
        <v>9</v>
      </c>
      <c r="AQ43" s="279" t="s">
        <v>6283</v>
      </c>
      <c r="AR43" s="280"/>
      <c r="AS43" s="280" t="s">
        <v>6284</v>
      </c>
      <c r="AT43" s="280" t="s">
        <v>6285</v>
      </c>
      <c r="AU43" s="535"/>
      <c r="AV43" s="279"/>
    </row>
    <row r="44" spans="1:48" s="457" customFormat="1" ht="41.25" customHeight="1">
      <c r="A44" s="456" t="s">
        <v>6286</v>
      </c>
      <c r="B44" s="320" t="s">
        <v>52</v>
      </c>
      <c r="C44" s="451" t="s">
        <v>6287</v>
      </c>
      <c r="D44" s="320" t="s">
        <v>4063</v>
      </c>
      <c r="E44" s="280" t="s">
        <v>6288</v>
      </c>
      <c r="F44" s="593" t="s">
        <v>51</v>
      </c>
      <c r="G44" s="280" t="s">
        <v>6289</v>
      </c>
      <c r="H44" s="280" t="s">
        <v>6290</v>
      </c>
      <c r="I44" s="279" t="s">
        <v>6291</v>
      </c>
      <c r="J44" s="280" t="s">
        <v>6046</v>
      </c>
      <c r="K44" s="279" t="s">
        <v>6239</v>
      </c>
      <c r="L44" s="279" t="s">
        <v>5342</v>
      </c>
      <c r="M44" s="279" t="s">
        <v>59</v>
      </c>
      <c r="N44" s="280" t="s">
        <v>6048</v>
      </c>
      <c r="O44" s="279" t="s">
        <v>6015</v>
      </c>
      <c r="P44" s="279" t="s">
        <v>193</v>
      </c>
      <c r="Q44" s="279" t="s">
        <v>212</v>
      </c>
      <c r="R44" s="279" t="s">
        <v>49</v>
      </c>
      <c r="S44" s="279" t="s">
        <v>49</v>
      </c>
      <c r="T44" s="279" t="s">
        <v>5493</v>
      </c>
      <c r="U44" s="279" t="s">
        <v>51</v>
      </c>
      <c r="V44" s="280" t="s">
        <v>6292</v>
      </c>
      <c r="W44" s="279" t="s">
        <v>49</v>
      </c>
      <c r="X44" s="279" t="s">
        <v>49</v>
      </c>
      <c r="Y44" s="279" t="s">
        <v>49</v>
      </c>
      <c r="Z44" s="279" t="s">
        <v>51</v>
      </c>
      <c r="AA44" s="279" t="s">
        <v>51</v>
      </c>
      <c r="AB44" s="279" t="s">
        <v>5423</v>
      </c>
      <c r="AC44" s="279" t="s">
        <v>51</v>
      </c>
      <c r="AD44" s="279" t="s">
        <v>51</v>
      </c>
      <c r="AE44" s="280" t="s">
        <v>51</v>
      </c>
      <c r="AF44" s="279" t="s">
        <v>51</v>
      </c>
      <c r="AG44" s="279" t="s">
        <v>5420</v>
      </c>
      <c r="AH44" s="280" t="s">
        <v>6293</v>
      </c>
      <c r="AI44" s="279" t="s">
        <v>51</v>
      </c>
      <c r="AJ44" s="279" t="s">
        <v>49</v>
      </c>
      <c r="AK44" s="279" t="s">
        <v>49</v>
      </c>
      <c r="AL44" s="279" t="s">
        <v>51</v>
      </c>
      <c r="AM44" s="280" t="s">
        <v>6189</v>
      </c>
      <c r="AN44" s="280" t="s">
        <v>6282</v>
      </c>
      <c r="AO44" s="280" t="s">
        <v>4302</v>
      </c>
      <c r="AP44" s="279" t="s">
        <v>9</v>
      </c>
      <c r="AQ44" s="279" t="s">
        <v>211</v>
      </c>
      <c r="AR44" s="280"/>
      <c r="AS44" s="280"/>
      <c r="AT44" s="280" t="s">
        <v>6294</v>
      </c>
      <c r="AU44" s="535"/>
      <c r="AV44" s="580" t="s">
        <v>6295</v>
      </c>
    </row>
    <row r="45" spans="1:48" s="457" customFormat="1" ht="38.25">
      <c r="A45" s="456" t="s">
        <v>6296</v>
      </c>
      <c r="B45" s="320" t="s">
        <v>52</v>
      </c>
      <c r="C45" s="320" t="s">
        <v>6076</v>
      </c>
      <c r="D45" s="320" t="s">
        <v>4513</v>
      </c>
      <c r="E45" s="280" t="s">
        <v>6297</v>
      </c>
      <c r="F45" s="593" t="s">
        <v>51</v>
      </c>
      <c r="G45" s="280" t="s">
        <v>6298</v>
      </c>
      <c r="H45" s="280" t="s">
        <v>6299</v>
      </c>
      <c r="I45" s="279" t="s">
        <v>6300</v>
      </c>
      <c r="J45" s="280" t="s">
        <v>6183</v>
      </c>
      <c r="K45" s="279" t="s">
        <v>6239</v>
      </c>
      <c r="L45" s="279">
        <v>2</v>
      </c>
      <c r="M45" s="279" t="s">
        <v>59</v>
      </c>
      <c r="N45" s="280" t="s">
        <v>6048</v>
      </c>
      <c r="O45" s="280" t="s">
        <v>6301</v>
      </c>
      <c r="P45" s="279" t="s">
        <v>193</v>
      </c>
      <c r="Q45" s="279" t="s">
        <v>212</v>
      </c>
      <c r="R45" s="279" t="s">
        <v>49</v>
      </c>
      <c r="S45" s="279" t="s">
        <v>51</v>
      </c>
      <c r="T45" s="279" t="s">
        <v>4489</v>
      </c>
      <c r="U45" s="279" t="s">
        <v>51</v>
      </c>
      <c r="V45" s="280" t="s">
        <v>6302</v>
      </c>
      <c r="W45" s="279" t="s">
        <v>49</v>
      </c>
      <c r="X45" s="279" t="s">
        <v>51</v>
      </c>
      <c r="Y45" s="279" t="s">
        <v>2956</v>
      </c>
      <c r="Z45" s="279" t="s">
        <v>49</v>
      </c>
      <c r="AA45" s="279" t="s">
        <v>51</v>
      </c>
      <c r="AB45" s="279" t="s">
        <v>5423</v>
      </c>
      <c r="AC45" s="279" t="s">
        <v>51</v>
      </c>
      <c r="AD45" s="279" t="s">
        <v>51</v>
      </c>
      <c r="AE45" s="280" t="s">
        <v>51</v>
      </c>
      <c r="AF45" s="279" t="s">
        <v>51</v>
      </c>
      <c r="AG45" s="279" t="s">
        <v>5420</v>
      </c>
      <c r="AH45" s="280" t="s">
        <v>6293</v>
      </c>
      <c r="AI45" s="279" t="s">
        <v>51</v>
      </c>
      <c r="AJ45" s="279" t="s">
        <v>49</v>
      </c>
      <c r="AK45" s="279" t="s">
        <v>49</v>
      </c>
      <c r="AL45" s="279" t="s">
        <v>51</v>
      </c>
      <c r="AM45" s="505" t="s">
        <v>260</v>
      </c>
      <c r="AN45" s="280" t="s">
        <v>4566</v>
      </c>
      <c r="AO45" s="280">
        <v>10</v>
      </c>
      <c r="AP45" s="279" t="s">
        <v>9</v>
      </c>
      <c r="AQ45" s="279" t="s">
        <v>211</v>
      </c>
      <c r="AR45" s="280"/>
      <c r="AS45" s="280"/>
      <c r="AT45" s="280" t="s">
        <v>6303</v>
      </c>
      <c r="AU45" s="535"/>
      <c r="AV45" s="580" t="s">
        <v>6304</v>
      </c>
    </row>
    <row r="46" spans="1:48" s="457" customFormat="1" ht="60.75" customHeight="1">
      <c r="A46" s="456" t="s">
        <v>6305</v>
      </c>
      <c r="B46" s="320" t="s">
        <v>52</v>
      </c>
      <c r="C46" s="451" t="s">
        <v>6306</v>
      </c>
      <c r="D46" s="320" t="s">
        <v>4063</v>
      </c>
      <c r="E46" s="280" t="s">
        <v>6307</v>
      </c>
      <c r="F46" s="593" t="s">
        <v>51</v>
      </c>
      <c r="G46" s="280" t="s">
        <v>6308</v>
      </c>
      <c r="H46" s="280" t="s">
        <v>6309</v>
      </c>
      <c r="I46" s="279" t="s">
        <v>6310</v>
      </c>
      <c r="J46" s="280" t="s">
        <v>6183</v>
      </c>
      <c r="K46" s="279" t="s">
        <v>6239</v>
      </c>
      <c r="L46" s="279">
        <v>2</v>
      </c>
      <c r="M46" s="279" t="s">
        <v>59</v>
      </c>
      <c r="N46" s="280" t="s">
        <v>6048</v>
      </c>
      <c r="O46" s="280" t="s">
        <v>6301</v>
      </c>
      <c r="P46" s="279" t="s">
        <v>193</v>
      </c>
      <c r="Q46" s="279" t="s">
        <v>212</v>
      </c>
      <c r="R46" s="279" t="s">
        <v>49</v>
      </c>
      <c r="S46" s="279" t="s">
        <v>51</v>
      </c>
      <c r="T46" s="279" t="s">
        <v>4489</v>
      </c>
      <c r="U46" s="279" t="s">
        <v>51</v>
      </c>
      <c r="V46" s="280" t="s">
        <v>6302</v>
      </c>
      <c r="W46" s="279" t="s">
        <v>49</v>
      </c>
      <c r="X46" s="279" t="s">
        <v>51</v>
      </c>
      <c r="Y46" s="279" t="s">
        <v>2956</v>
      </c>
      <c r="Z46" s="279" t="s">
        <v>49</v>
      </c>
      <c r="AA46" s="279" t="s">
        <v>51</v>
      </c>
      <c r="AB46" s="279" t="s">
        <v>5423</v>
      </c>
      <c r="AC46" s="279" t="s">
        <v>51</v>
      </c>
      <c r="AD46" s="279" t="s">
        <v>51</v>
      </c>
      <c r="AE46" s="280" t="s">
        <v>51</v>
      </c>
      <c r="AF46" s="279" t="s">
        <v>51</v>
      </c>
      <c r="AG46" s="279" t="s">
        <v>5420</v>
      </c>
      <c r="AH46" s="280" t="s">
        <v>6293</v>
      </c>
      <c r="AI46" s="279" t="s">
        <v>51</v>
      </c>
      <c r="AJ46" s="279" t="s">
        <v>49</v>
      </c>
      <c r="AK46" s="279" t="s">
        <v>49</v>
      </c>
      <c r="AL46" s="279" t="s">
        <v>51</v>
      </c>
      <c r="AM46" s="505" t="s">
        <v>260</v>
      </c>
      <c r="AN46" s="280" t="s">
        <v>4566</v>
      </c>
      <c r="AO46" s="280">
        <v>10</v>
      </c>
      <c r="AP46" s="279" t="s">
        <v>9</v>
      </c>
      <c r="AQ46" s="279" t="s">
        <v>211</v>
      </c>
      <c r="AR46" s="280"/>
      <c r="AS46" s="280"/>
      <c r="AT46" s="280" t="s">
        <v>6303</v>
      </c>
      <c r="AU46" s="535"/>
      <c r="AV46" s="580" t="s">
        <v>6304</v>
      </c>
    </row>
    <row r="47" spans="1:48" s="457" customFormat="1" ht="57" customHeight="1">
      <c r="A47" s="456" t="s">
        <v>6311</v>
      </c>
      <c r="B47" s="320" t="s">
        <v>52</v>
      </c>
      <c r="C47" s="320" t="s">
        <v>6069</v>
      </c>
      <c r="D47" s="320" t="s">
        <v>4073</v>
      </c>
      <c r="E47" s="280" t="s">
        <v>6312</v>
      </c>
      <c r="F47" s="593" t="s">
        <v>51</v>
      </c>
      <c r="G47" s="280" t="s">
        <v>6313</v>
      </c>
      <c r="H47" s="280" t="s">
        <v>6314</v>
      </c>
      <c r="I47" s="279" t="s">
        <v>6315</v>
      </c>
      <c r="J47" s="280" t="s">
        <v>6183</v>
      </c>
      <c r="K47" s="280" t="s">
        <v>6316</v>
      </c>
      <c r="L47" s="279">
        <v>2</v>
      </c>
      <c r="M47" s="279" t="s">
        <v>59</v>
      </c>
      <c r="N47" s="280" t="s">
        <v>6048</v>
      </c>
      <c r="O47" s="280" t="s">
        <v>6301</v>
      </c>
      <c r="P47" s="279" t="s">
        <v>193</v>
      </c>
      <c r="Q47" s="279" t="s">
        <v>212</v>
      </c>
      <c r="R47" s="279" t="s">
        <v>49</v>
      </c>
      <c r="S47" s="279" t="s">
        <v>51</v>
      </c>
      <c r="T47" s="279" t="s">
        <v>4489</v>
      </c>
      <c r="U47" s="279" t="s">
        <v>51</v>
      </c>
      <c r="V47" s="280" t="s">
        <v>6302</v>
      </c>
      <c r="W47" s="279" t="s">
        <v>49</v>
      </c>
      <c r="X47" s="279" t="s">
        <v>51</v>
      </c>
      <c r="Y47" s="279" t="s">
        <v>2956</v>
      </c>
      <c r="Z47" s="279" t="s">
        <v>49</v>
      </c>
      <c r="AA47" s="279" t="s">
        <v>51</v>
      </c>
      <c r="AB47" s="279" t="s">
        <v>5423</v>
      </c>
      <c r="AC47" s="279" t="s">
        <v>51</v>
      </c>
      <c r="AD47" s="279" t="s">
        <v>51</v>
      </c>
      <c r="AE47" s="280" t="s">
        <v>51</v>
      </c>
      <c r="AF47" s="279" t="s">
        <v>51</v>
      </c>
      <c r="AG47" s="279" t="s">
        <v>5420</v>
      </c>
      <c r="AH47" s="280" t="s">
        <v>6293</v>
      </c>
      <c r="AI47" s="279" t="s">
        <v>51</v>
      </c>
      <c r="AJ47" s="279" t="s">
        <v>49</v>
      </c>
      <c r="AK47" s="279" t="s">
        <v>51</v>
      </c>
      <c r="AL47" s="279" t="s">
        <v>51</v>
      </c>
      <c r="AM47" s="505" t="s">
        <v>260</v>
      </c>
      <c r="AN47" s="280" t="s">
        <v>4566</v>
      </c>
      <c r="AO47" s="280">
        <v>10</v>
      </c>
      <c r="AP47" s="279" t="s">
        <v>9</v>
      </c>
      <c r="AQ47" s="279" t="s">
        <v>211</v>
      </c>
      <c r="AR47" s="280"/>
      <c r="AS47" s="280"/>
      <c r="AT47" s="280" t="s">
        <v>6303</v>
      </c>
      <c r="AU47" s="535"/>
      <c r="AV47" s="580" t="s">
        <v>6304</v>
      </c>
    </row>
    <row r="48" spans="1:48" s="457" customFormat="1" ht="56.25" customHeight="1">
      <c r="A48" s="456" t="s">
        <v>6317</v>
      </c>
      <c r="B48" s="320" t="s">
        <v>52</v>
      </c>
      <c r="C48" s="320" t="s">
        <v>6028</v>
      </c>
      <c r="D48" s="320" t="s">
        <v>6318</v>
      </c>
      <c r="E48" s="280" t="s">
        <v>6319</v>
      </c>
      <c r="F48" s="593" t="s">
        <v>51</v>
      </c>
      <c r="G48" s="280" t="s">
        <v>6320</v>
      </c>
      <c r="H48" s="280" t="s">
        <v>6321</v>
      </c>
      <c r="I48" s="279" t="s">
        <v>6322</v>
      </c>
      <c r="J48" s="280" t="s">
        <v>6198</v>
      </c>
      <c r="K48" s="279" t="s">
        <v>6199</v>
      </c>
      <c r="L48" s="279" t="s">
        <v>5342</v>
      </c>
      <c r="M48" s="279" t="s">
        <v>3</v>
      </c>
      <c r="N48" s="280" t="s">
        <v>6280</v>
      </c>
      <c r="O48" s="279" t="s">
        <v>6015</v>
      </c>
      <c r="P48" s="279" t="s">
        <v>193</v>
      </c>
      <c r="Q48" s="279" t="s">
        <v>212</v>
      </c>
      <c r="R48" s="279" t="s">
        <v>49</v>
      </c>
      <c r="S48" s="279" t="s">
        <v>1301</v>
      </c>
      <c r="T48" s="279" t="s">
        <v>6035</v>
      </c>
      <c r="U48" s="279"/>
      <c r="V48" s="280" t="s">
        <v>6188</v>
      </c>
      <c r="W48" s="279" t="s">
        <v>6141</v>
      </c>
      <c r="X48" s="279" t="s">
        <v>49</v>
      </c>
      <c r="Y48" s="279" t="s">
        <v>49</v>
      </c>
      <c r="Z48" s="279" t="s">
        <v>49</v>
      </c>
      <c r="AA48" s="279" t="s">
        <v>51</v>
      </c>
      <c r="AB48" s="279" t="s">
        <v>6323</v>
      </c>
      <c r="AC48" s="279" t="s">
        <v>51</v>
      </c>
      <c r="AD48" s="279" t="s">
        <v>51</v>
      </c>
      <c r="AE48" s="280" t="s">
        <v>51</v>
      </c>
      <c r="AF48" s="279" t="s">
        <v>3563</v>
      </c>
      <c r="AG48" s="279" t="s">
        <v>5420</v>
      </c>
      <c r="AH48" s="280" t="s">
        <v>6293</v>
      </c>
      <c r="AI48" s="279" t="s">
        <v>6324</v>
      </c>
      <c r="AJ48" s="279" t="s">
        <v>51</v>
      </c>
      <c r="AK48" s="279" t="s">
        <v>49</v>
      </c>
      <c r="AL48" s="279" t="s">
        <v>51</v>
      </c>
      <c r="AM48" s="280" t="s">
        <v>6189</v>
      </c>
      <c r="AN48" s="280" t="s">
        <v>1205</v>
      </c>
      <c r="AO48" s="280">
        <v>8</v>
      </c>
      <c r="AP48" s="533" t="s">
        <v>1243</v>
      </c>
      <c r="AQ48" s="279" t="s">
        <v>6325</v>
      </c>
      <c r="AR48" s="280" t="s">
        <v>6326</v>
      </c>
      <c r="AS48" s="280"/>
      <c r="AT48" s="280"/>
      <c r="AU48" s="535"/>
      <c r="AV48" s="580" t="s">
        <v>6327</v>
      </c>
    </row>
    <row r="49" spans="1:48" s="457" customFormat="1" ht="38.25">
      <c r="A49" s="456" t="s">
        <v>6328</v>
      </c>
      <c r="B49" s="320" t="s">
        <v>52</v>
      </c>
      <c r="C49" s="320" t="s">
        <v>6097</v>
      </c>
      <c r="D49" s="320" t="s">
        <v>4063</v>
      </c>
      <c r="E49" s="280" t="s">
        <v>6297</v>
      </c>
      <c r="F49" s="593" t="s">
        <v>51</v>
      </c>
      <c r="G49" s="279" t="s">
        <v>6329</v>
      </c>
      <c r="H49" s="280" t="s">
        <v>6330</v>
      </c>
      <c r="I49" s="279" t="s">
        <v>6331</v>
      </c>
      <c r="J49" s="280" t="s">
        <v>6183</v>
      </c>
      <c r="K49" s="280" t="s">
        <v>6316</v>
      </c>
      <c r="L49" s="279">
        <v>2</v>
      </c>
      <c r="M49" s="279" t="s">
        <v>59</v>
      </c>
      <c r="N49" s="280" t="s">
        <v>6048</v>
      </c>
      <c r="O49" s="280" t="s">
        <v>6301</v>
      </c>
      <c r="P49" s="279" t="s">
        <v>193</v>
      </c>
      <c r="Q49" s="279" t="s">
        <v>249</v>
      </c>
      <c r="R49" s="279" t="s">
        <v>49</v>
      </c>
      <c r="S49" s="279" t="s">
        <v>51</v>
      </c>
      <c r="T49" s="279" t="s">
        <v>4489</v>
      </c>
      <c r="U49" s="279" t="s">
        <v>51</v>
      </c>
      <c r="V49" s="280" t="s">
        <v>6302</v>
      </c>
      <c r="W49" s="279" t="s">
        <v>49</v>
      </c>
      <c r="X49" s="279" t="s">
        <v>51</v>
      </c>
      <c r="Y49" s="279" t="s">
        <v>2956</v>
      </c>
      <c r="Z49" s="279" t="s">
        <v>49</v>
      </c>
      <c r="AA49" s="279" t="s">
        <v>51</v>
      </c>
      <c r="AB49" s="279" t="s">
        <v>5423</v>
      </c>
      <c r="AC49" s="279" t="s">
        <v>51</v>
      </c>
      <c r="AD49" s="279" t="s">
        <v>51</v>
      </c>
      <c r="AE49" s="280" t="s">
        <v>51</v>
      </c>
      <c r="AF49" s="279" t="s">
        <v>51</v>
      </c>
      <c r="AG49" s="279" t="s">
        <v>5420</v>
      </c>
      <c r="AH49" s="280" t="s">
        <v>6293</v>
      </c>
      <c r="AI49" s="279" t="s">
        <v>51</v>
      </c>
      <c r="AJ49" s="279" t="s">
        <v>49</v>
      </c>
      <c r="AK49" s="279" t="s">
        <v>49</v>
      </c>
      <c r="AL49" s="279" t="s">
        <v>51</v>
      </c>
      <c r="AM49" s="505" t="s">
        <v>260</v>
      </c>
      <c r="AN49" s="280" t="s">
        <v>4574</v>
      </c>
      <c r="AO49" s="280">
        <v>7</v>
      </c>
      <c r="AP49" s="279" t="s">
        <v>9</v>
      </c>
      <c r="AQ49" s="279" t="s">
        <v>211</v>
      </c>
      <c r="AR49" s="280"/>
      <c r="AS49" s="280"/>
      <c r="AT49" s="280"/>
      <c r="AU49" s="535"/>
      <c r="AV49" s="580" t="s">
        <v>6332</v>
      </c>
    </row>
    <row r="50" spans="1:48" s="457" customFormat="1" ht="38.25">
      <c r="A50" s="456" t="s">
        <v>6333</v>
      </c>
      <c r="B50" s="320" t="s">
        <v>52</v>
      </c>
      <c r="C50" s="320" t="s">
        <v>6104</v>
      </c>
      <c r="D50" s="320" t="s">
        <v>4073</v>
      </c>
      <c r="E50" s="280" t="s">
        <v>6297</v>
      </c>
      <c r="F50" s="593" t="s">
        <v>51</v>
      </c>
      <c r="G50" s="279" t="s">
        <v>6334</v>
      </c>
      <c r="H50" s="280" t="s">
        <v>6335</v>
      </c>
      <c r="I50" s="279" t="s">
        <v>6331</v>
      </c>
      <c r="J50" s="280" t="s">
        <v>6249</v>
      </c>
      <c r="K50" s="280" t="s">
        <v>6336</v>
      </c>
      <c r="L50" s="279">
        <v>2</v>
      </c>
      <c r="M50" s="279" t="s">
        <v>59</v>
      </c>
      <c r="N50" s="280" t="s">
        <v>6048</v>
      </c>
      <c r="O50" s="280" t="s">
        <v>6301</v>
      </c>
      <c r="P50" s="279" t="s">
        <v>193</v>
      </c>
      <c r="Q50" s="279" t="s">
        <v>249</v>
      </c>
      <c r="R50" s="279" t="s">
        <v>49</v>
      </c>
      <c r="S50" s="279" t="s">
        <v>51</v>
      </c>
      <c r="T50" s="279" t="s">
        <v>4489</v>
      </c>
      <c r="U50" s="279" t="s">
        <v>51</v>
      </c>
      <c r="V50" s="280" t="s">
        <v>6302</v>
      </c>
      <c r="W50" s="279" t="s">
        <v>49</v>
      </c>
      <c r="X50" s="279" t="s">
        <v>51</v>
      </c>
      <c r="Y50" s="279" t="s">
        <v>2956</v>
      </c>
      <c r="Z50" s="279" t="s">
        <v>49</v>
      </c>
      <c r="AA50" s="279" t="s">
        <v>51</v>
      </c>
      <c r="AB50" s="279" t="s">
        <v>5423</v>
      </c>
      <c r="AC50" s="279" t="s">
        <v>51</v>
      </c>
      <c r="AD50" s="279" t="s">
        <v>51</v>
      </c>
      <c r="AE50" s="280" t="s">
        <v>51</v>
      </c>
      <c r="AF50" s="279" t="s">
        <v>51</v>
      </c>
      <c r="AG50" s="279" t="s">
        <v>5420</v>
      </c>
      <c r="AH50" s="280" t="s">
        <v>6293</v>
      </c>
      <c r="AI50" s="279" t="s">
        <v>51</v>
      </c>
      <c r="AJ50" s="279" t="s">
        <v>49</v>
      </c>
      <c r="AK50" s="279" t="s">
        <v>51</v>
      </c>
      <c r="AL50" s="279" t="s">
        <v>51</v>
      </c>
      <c r="AM50" s="505" t="s">
        <v>260</v>
      </c>
      <c r="AN50" s="280" t="s">
        <v>4574</v>
      </c>
      <c r="AO50" s="280">
        <v>8</v>
      </c>
      <c r="AP50" s="279" t="s">
        <v>9</v>
      </c>
      <c r="AQ50" s="279" t="s">
        <v>211</v>
      </c>
      <c r="AR50" s="280"/>
      <c r="AS50" s="280" t="s">
        <v>6337</v>
      </c>
      <c r="AT50" s="280"/>
      <c r="AU50" s="535"/>
      <c r="AV50" s="580" t="s">
        <v>6332</v>
      </c>
    </row>
    <row r="51" spans="1:48" s="457" customFormat="1" ht="38.25">
      <c r="A51" s="456" t="s">
        <v>6338</v>
      </c>
      <c r="B51" s="320" t="s">
        <v>52</v>
      </c>
      <c r="C51" s="320" t="s">
        <v>6339</v>
      </c>
      <c r="D51" s="320" t="s">
        <v>1779</v>
      </c>
      <c r="E51" s="280" t="s">
        <v>6340</v>
      </c>
      <c r="F51" s="593" t="s">
        <v>51</v>
      </c>
      <c r="G51" s="279" t="s">
        <v>6341</v>
      </c>
      <c r="H51" s="280" t="s">
        <v>6342</v>
      </c>
      <c r="I51" s="280" t="s">
        <v>6343</v>
      </c>
      <c r="J51" s="280" t="s">
        <v>6183</v>
      </c>
      <c r="K51" s="280" t="s">
        <v>6344</v>
      </c>
      <c r="L51" s="279">
        <v>2</v>
      </c>
      <c r="M51" s="279" t="s">
        <v>59</v>
      </c>
      <c r="N51" s="280" t="s">
        <v>6056</v>
      </c>
      <c r="O51" s="280" t="s">
        <v>6345</v>
      </c>
      <c r="P51" s="279" t="s">
        <v>193</v>
      </c>
      <c r="Q51" s="279" t="s">
        <v>212</v>
      </c>
      <c r="R51" s="279" t="s">
        <v>49</v>
      </c>
      <c r="S51" s="279" t="s">
        <v>51</v>
      </c>
      <c r="T51" s="280" t="s">
        <v>6346</v>
      </c>
      <c r="U51" s="279" t="s">
        <v>51</v>
      </c>
      <c r="V51" s="280" t="s">
        <v>49</v>
      </c>
      <c r="W51" s="279" t="s">
        <v>49</v>
      </c>
      <c r="X51" s="279" t="s">
        <v>51</v>
      </c>
      <c r="Y51" s="279" t="s">
        <v>49</v>
      </c>
      <c r="Z51" s="279" t="s">
        <v>51</v>
      </c>
      <c r="AA51" s="279" t="s">
        <v>51</v>
      </c>
      <c r="AB51" s="279" t="s">
        <v>49</v>
      </c>
      <c r="AC51" s="279" t="s">
        <v>51</v>
      </c>
      <c r="AD51" s="279" t="s">
        <v>51</v>
      </c>
      <c r="AE51" s="317" t="s">
        <v>49</v>
      </c>
      <c r="AF51" s="279" t="s">
        <v>49</v>
      </c>
      <c r="AG51" s="279" t="s">
        <v>5420</v>
      </c>
      <c r="AH51" s="279" t="s">
        <v>212</v>
      </c>
      <c r="AI51" s="279" t="s">
        <v>49</v>
      </c>
      <c r="AJ51" s="279" t="s">
        <v>49</v>
      </c>
      <c r="AK51" s="279" t="s">
        <v>49</v>
      </c>
      <c r="AL51" s="279" t="s">
        <v>51</v>
      </c>
      <c r="AM51" s="280" t="s">
        <v>6189</v>
      </c>
      <c r="AN51" s="280" t="s">
        <v>6347</v>
      </c>
      <c r="AO51" s="280">
        <v>8</v>
      </c>
      <c r="AP51" s="279" t="s">
        <v>9</v>
      </c>
      <c r="AQ51" s="279" t="s">
        <v>211</v>
      </c>
      <c r="AR51" s="280"/>
      <c r="AS51" s="280"/>
      <c r="AT51" s="280"/>
      <c r="AU51" s="535"/>
      <c r="AV51" s="580" t="s">
        <v>6348</v>
      </c>
    </row>
    <row r="52" spans="1:48" s="457" customFormat="1" ht="38.25">
      <c r="A52" s="456" t="s">
        <v>6349</v>
      </c>
      <c r="B52" s="320" t="s">
        <v>52</v>
      </c>
      <c r="C52" s="320" t="s">
        <v>6350</v>
      </c>
      <c r="D52" s="320" t="s">
        <v>4063</v>
      </c>
      <c r="E52" s="280" t="s">
        <v>6351</v>
      </c>
      <c r="F52" s="593" t="s">
        <v>51</v>
      </c>
      <c r="G52" s="279" t="s">
        <v>6352</v>
      </c>
      <c r="H52" s="280" t="s">
        <v>6353</v>
      </c>
      <c r="I52" s="280" t="s">
        <v>6343</v>
      </c>
      <c r="J52" s="280" t="s">
        <v>6183</v>
      </c>
      <c r="K52" s="280" t="s">
        <v>6344</v>
      </c>
      <c r="L52" s="279">
        <v>2</v>
      </c>
      <c r="M52" s="279" t="s">
        <v>59</v>
      </c>
      <c r="N52" s="280" t="s">
        <v>6056</v>
      </c>
      <c r="O52" s="280" t="s">
        <v>6345</v>
      </c>
      <c r="P52" s="279" t="s">
        <v>193</v>
      </c>
      <c r="Q52" s="279" t="s">
        <v>212</v>
      </c>
      <c r="R52" s="279" t="s">
        <v>49</v>
      </c>
      <c r="S52" s="279" t="s">
        <v>51</v>
      </c>
      <c r="T52" s="280" t="s">
        <v>6346</v>
      </c>
      <c r="U52" s="279" t="s">
        <v>51</v>
      </c>
      <c r="V52" s="280" t="s">
        <v>49</v>
      </c>
      <c r="W52" s="279" t="s">
        <v>49</v>
      </c>
      <c r="X52" s="279" t="s">
        <v>51</v>
      </c>
      <c r="Y52" s="279" t="s">
        <v>49</v>
      </c>
      <c r="Z52" s="279" t="s">
        <v>51</v>
      </c>
      <c r="AA52" s="279" t="s">
        <v>51</v>
      </c>
      <c r="AB52" s="279" t="s">
        <v>49</v>
      </c>
      <c r="AC52" s="279" t="s">
        <v>51</v>
      </c>
      <c r="AD52" s="279" t="s">
        <v>51</v>
      </c>
      <c r="AE52" s="280" t="s">
        <v>49</v>
      </c>
      <c r="AF52" s="279" t="s">
        <v>49</v>
      </c>
      <c r="AG52" s="279" t="s">
        <v>5420</v>
      </c>
      <c r="AH52" s="279" t="s">
        <v>212</v>
      </c>
      <c r="AI52" s="279" t="s">
        <v>49</v>
      </c>
      <c r="AJ52" s="279" t="s">
        <v>49</v>
      </c>
      <c r="AK52" s="279" t="s">
        <v>49</v>
      </c>
      <c r="AL52" s="279" t="s">
        <v>51</v>
      </c>
      <c r="AM52" s="280" t="s">
        <v>6189</v>
      </c>
      <c r="AN52" s="280" t="s">
        <v>6347</v>
      </c>
      <c r="AO52" s="280">
        <v>8</v>
      </c>
      <c r="AP52" s="279" t="s">
        <v>9</v>
      </c>
      <c r="AQ52" s="279" t="s">
        <v>211</v>
      </c>
      <c r="AR52" s="280"/>
      <c r="AS52" s="280"/>
      <c r="AT52" s="280"/>
      <c r="AU52" s="535"/>
      <c r="AV52" s="580" t="s">
        <v>6348</v>
      </c>
    </row>
    <row r="53" spans="1:48" s="457" customFormat="1" ht="38.25">
      <c r="A53" s="456" t="s">
        <v>6354</v>
      </c>
      <c r="B53" s="320" t="s">
        <v>52</v>
      </c>
      <c r="C53" s="320" t="s">
        <v>6118</v>
      </c>
      <c r="D53" s="320" t="s">
        <v>4073</v>
      </c>
      <c r="E53" s="280" t="s">
        <v>6351</v>
      </c>
      <c r="F53" s="593" t="s">
        <v>51</v>
      </c>
      <c r="G53" s="279" t="s">
        <v>6355</v>
      </c>
      <c r="H53" s="280" t="s">
        <v>6356</v>
      </c>
      <c r="I53" s="280" t="s">
        <v>6357</v>
      </c>
      <c r="J53" s="280" t="s">
        <v>6183</v>
      </c>
      <c r="K53" s="280" t="s">
        <v>6358</v>
      </c>
      <c r="L53" s="279">
        <v>2</v>
      </c>
      <c r="M53" s="279" t="s">
        <v>59</v>
      </c>
      <c r="N53" s="280" t="s">
        <v>6056</v>
      </c>
      <c r="O53" s="279" t="s">
        <v>6359</v>
      </c>
      <c r="P53" s="279" t="s">
        <v>193</v>
      </c>
      <c r="Q53" s="279" t="s">
        <v>249</v>
      </c>
      <c r="R53" s="279" t="s">
        <v>49</v>
      </c>
      <c r="S53" s="279" t="s">
        <v>51</v>
      </c>
      <c r="T53" s="280" t="s">
        <v>6360</v>
      </c>
      <c r="U53" s="279" t="s">
        <v>51</v>
      </c>
      <c r="V53" s="280" t="s">
        <v>49</v>
      </c>
      <c r="W53" s="279" t="s">
        <v>49</v>
      </c>
      <c r="X53" s="279" t="s">
        <v>51</v>
      </c>
      <c r="Y53" s="279" t="s">
        <v>49</v>
      </c>
      <c r="Z53" s="279" t="s">
        <v>51</v>
      </c>
      <c r="AA53" s="279" t="s">
        <v>51</v>
      </c>
      <c r="AB53" s="279" t="s">
        <v>49</v>
      </c>
      <c r="AC53" s="279" t="s">
        <v>51</v>
      </c>
      <c r="AD53" s="279" t="s">
        <v>51</v>
      </c>
      <c r="AE53" s="280" t="s">
        <v>49</v>
      </c>
      <c r="AF53" s="279" t="s">
        <v>49</v>
      </c>
      <c r="AG53" s="279" t="s">
        <v>5420</v>
      </c>
      <c r="AH53" s="279" t="s">
        <v>212</v>
      </c>
      <c r="AI53" s="279" t="s">
        <v>49</v>
      </c>
      <c r="AJ53" s="279" t="s">
        <v>49</v>
      </c>
      <c r="AK53" s="279" t="s">
        <v>51</v>
      </c>
      <c r="AL53" s="279" t="s">
        <v>51</v>
      </c>
      <c r="AM53" s="280" t="s">
        <v>6189</v>
      </c>
      <c r="AN53" s="280" t="s">
        <v>6347</v>
      </c>
      <c r="AO53" s="280">
        <v>7</v>
      </c>
      <c r="AP53" s="279" t="s">
        <v>9</v>
      </c>
      <c r="AQ53" s="279" t="s">
        <v>211</v>
      </c>
      <c r="AR53" s="280"/>
      <c r="AS53" s="280"/>
      <c r="AT53" s="280"/>
      <c r="AU53" s="535"/>
      <c r="AV53" s="580" t="s">
        <v>6348</v>
      </c>
    </row>
    <row r="54" spans="1:48" s="457" customFormat="1" ht="34.5" customHeight="1">
      <c r="A54" s="456" t="s">
        <v>6361</v>
      </c>
      <c r="B54" s="320" t="s">
        <v>52</v>
      </c>
      <c r="C54" s="451" t="s">
        <v>6362</v>
      </c>
      <c r="D54" s="320" t="s">
        <v>1779</v>
      </c>
      <c r="E54" s="280" t="s">
        <v>6363</v>
      </c>
      <c r="F54" s="593" t="s">
        <v>51</v>
      </c>
      <c r="G54" s="279" t="s">
        <v>6364</v>
      </c>
      <c r="H54" s="280" t="s">
        <v>6365</v>
      </c>
      <c r="I54" s="279" t="s">
        <v>6366</v>
      </c>
      <c r="J54" s="280" t="s">
        <v>6046</v>
      </c>
      <c r="K54" s="279" t="s">
        <v>6239</v>
      </c>
      <c r="L54" s="279" t="s">
        <v>5342</v>
      </c>
      <c r="M54" s="279" t="s">
        <v>3</v>
      </c>
      <c r="N54" s="280" t="s">
        <v>6161</v>
      </c>
      <c r="O54" s="279" t="s">
        <v>6152</v>
      </c>
      <c r="P54" s="279" t="s">
        <v>193</v>
      </c>
      <c r="Q54" s="279" t="s">
        <v>212</v>
      </c>
      <c r="R54" s="279" t="s">
        <v>49</v>
      </c>
      <c r="S54" s="279" t="s">
        <v>51</v>
      </c>
      <c r="T54" s="279" t="s">
        <v>6367</v>
      </c>
      <c r="U54" s="279" t="s">
        <v>51</v>
      </c>
      <c r="V54" s="280" t="s">
        <v>49</v>
      </c>
      <c r="W54" s="279" t="s">
        <v>49</v>
      </c>
      <c r="X54" s="279" t="s">
        <v>49</v>
      </c>
      <c r="Y54" s="279" t="s">
        <v>1511</v>
      </c>
      <c r="Z54" s="279" t="s">
        <v>51</v>
      </c>
      <c r="AA54" s="279" t="s">
        <v>49</v>
      </c>
      <c r="AB54" s="279" t="s">
        <v>49</v>
      </c>
      <c r="AC54" s="279" t="s">
        <v>49</v>
      </c>
      <c r="AD54" s="279" t="s">
        <v>51</v>
      </c>
      <c r="AE54" s="280" t="s">
        <v>51</v>
      </c>
      <c r="AF54" s="279" t="s">
        <v>49</v>
      </c>
      <c r="AG54" s="279" t="s">
        <v>5420</v>
      </c>
      <c r="AH54" s="279" t="s">
        <v>212</v>
      </c>
      <c r="AI54" s="279" t="s">
        <v>49</v>
      </c>
      <c r="AJ54" s="279" t="s">
        <v>49</v>
      </c>
      <c r="AK54" s="279" t="s">
        <v>49</v>
      </c>
      <c r="AL54" s="279" t="s">
        <v>51</v>
      </c>
      <c r="AM54" s="280" t="s">
        <v>6189</v>
      </c>
      <c r="AN54" s="280" t="s">
        <v>6282</v>
      </c>
      <c r="AO54" s="280">
        <v>8</v>
      </c>
      <c r="AP54" s="279" t="s">
        <v>6368</v>
      </c>
      <c r="AQ54" s="279" t="s">
        <v>6325</v>
      </c>
      <c r="AR54" s="280"/>
      <c r="AS54" s="280"/>
      <c r="AT54" s="280"/>
      <c r="AU54" s="535"/>
      <c r="AV54" s="580" t="s">
        <v>6369</v>
      </c>
    </row>
    <row r="55" spans="1:48" s="457" customFormat="1" ht="89.25">
      <c r="A55" s="456" t="s">
        <v>6715</v>
      </c>
      <c r="B55" s="320" t="s">
        <v>52</v>
      </c>
      <c r="C55" s="451" t="s">
        <v>6123</v>
      </c>
      <c r="D55" s="320" t="s">
        <v>4080</v>
      </c>
      <c r="E55" s="280" t="s">
        <v>6716</v>
      </c>
      <c r="F55" s="593" t="s">
        <v>51</v>
      </c>
      <c r="G55" s="279" t="s">
        <v>6717</v>
      </c>
      <c r="H55" s="280" t="s">
        <v>6718</v>
      </c>
      <c r="I55" s="279" t="s">
        <v>6719</v>
      </c>
      <c r="J55" s="602" t="s">
        <v>6666</v>
      </c>
      <c r="K55" s="280" t="s">
        <v>6720</v>
      </c>
      <c r="L55" s="279">
        <v>4</v>
      </c>
      <c r="M55" s="279" t="s">
        <v>2932</v>
      </c>
      <c r="N55" s="280" t="s">
        <v>6048</v>
      </c>
      <c r="O55" s="280" t="s">
        <v>6685</v>
      </c>
      <c r="P55" s="602" t="s">
        <v>6671</v>
      </c>
      <c r="Q55" s="279" t="s">
        <v>212</v>
      </c>
      <c r="R55" s="279" t="s">
        <v>49</v>
      </c>
      <c r="S55" s="279" t="s">
        <v>51</v>
      </c>
      <c r="T55" s="279" t="s">
        <v>6109</v>
      </c>
      <c r="U55" s="279" t="s">
        <v>51</v>
      </c>
      <c r="V55" s="280" t="s">
        <v>6131</v>
      </c>
      <c r="W55" s="279" t="s">
        <v>6141</v>
      </c>
      <c r="X55" s="279" t="s">
        <v>51</v>
      </c>
      <c r="Y55" s="279" t="s">
        <v>49</v>
      </c>
      <c r="Z55" s="279" t="s">
        <v>51</v>
      </c>
      <c r="AA55" s="279" t="s">
        <v>51</v>
      </c>
      <c r="AB55" s="279" t="s">
        <v>51</v>
      </c>
      <c r="AC55" s="279" t="s">
        <v>51</v>
      </c>
      <c r="AD55" s="279" t="s">
        <v>51</v>
      </c>
      <c r="AE55" s="280" t="s">
        <v>51</v>
      </c>
      <c r="AF55" s="279" t="s">
        <v>3563</v>
      </c>
      <c r="AG55" s="279" t="s">
        <v>5420</v>
      </c>
      <c r="AH55" s="280" t="s">
        <v>6293</v>
      </c>
      <c r="AI55" s="279" t="s">
        <v>49</v>
      </c>
      <c r="AJ55" s="279" t="s">
        <v>49</v>
      </c>
      <c r="AK55" s="279" t="s">
        <v>51</v>
      </c>
      <c r="AL55" s="279" t="s">
        <v>51</v>
      </c>
      <c r="AM55" s="505" t="s">
        <v>260</v>
      </c>
      <c r="AN55" s="280" t="s">
        <v>4566</v>
      </c>
      <c r="AO55" s="280" t="s">
        <v>4302</v>
      </c>
      <c r="AP55" s="279" t="s">
        <v>9</v>
      </c>
      <c r="AQ55" s="279" t="s">
        <v>6325</v>
      </c>
      <c r="AR55" s="280"/>
      <c r="AS55" s="280"/>
      <c r="AT55" s="280"/>
      <c r="AU55" s="535"/>
      <c r="AV55" s="580" t="s">
        <v>6721</v>
      </c>
    </row>
    <row r="56" spans="1:48" s="457" customFormat="1" ht="64.5" customHeight="1">
      <c r="A56" s="456" t="s">
        <v>6722</v>
      </c>
      <c r="B56" s="320" t="s">
        <v>52</v>
      </c>
      <c r="C56" s="451" t="s">
        <v>6136</v>
      </c>
      <c r="D56" s="320" t="s">
        <v>4073</v>
      </c>
      <c r="E56" s="280" t="s">
        <v>6723</v>
      </c>
      <c r="F56" s="593" t="s">
        <v>51</v>
      </c>
      <c r="G56" s="279" t="s">
        <v>6724</v>
      </c>
      <c r="H56" s="280" t="s">
        <v>6725</v>
      </c>
      <c r="I56" s="279" t="s">
        <v>6726</v>
      </c>
      <c r="J56" s="602" t="s">
        <v>6666</v>
      </c>
      <c r="K56" s="280" t="s">
        <v>6727</v>
      </c>
      <c r="L56" s="279">
        <v>4</v>
      </c>
      <c r="M56" s="279" t="s">
        <v>2932</v>
      </c>
      <c r="N56" s="280" t="s">
        <v>6048</v>
      </c>
      <c r="O56" s="280" t="s">
        <v>6685</v>
      </c>
      <c r="P56" s="602" t="s">
        <v>6671</v>
      </c>
      <c r="Q56" s="279" t="s">
        <v>212</v>
      </c>
      <c r="R56" s="279" t="s">
        <v>49</v>
      </c>
      <c r="S56" s="279" t="s">
        <v>51</v>
      </c>
      <c r="T56" s="279" t="s">
        <v>6016</v>
      </c>
      <c r="U56" s="279" t="s">
        <v>51</v>
      </c>
      <c r="V56" s="280" t="s">
        <v>6131</v>
      </c>
      <c r="W56" s="279" t="s">
        <v>6141</v>
      </c>
      <c r="X56" s="279" t="s">
        <v>51</v>
      </c>
      <c r="Y56" s="279" t="s">
        <v>49</v>
      </c>
      <c r="Z56" s="279" t="s">
        <v>51</v>
      </c>
      <c r="AA56" s="279" t="s">
        <v>51</v>
      </c>
      <c r="AB56" s="279" t="s">
        <v>51</v>
      </c>
      <c r="AC56" s="279" t="s">
        <v>51</v>
      </c>
      <c r="AD56" s="279" t="s">
        <v>51</v>
      </c>
      <c r="AE56" s="280" t="s">
        <v>51</v>
      </c>
      <c r="AF56" s="279" t="s">
        <v>3563</v>
      </c>
      <c r="AG56" s="279" t="s">
        <v>5420</v>
      </c>
      <c r="AH56" s="280" t="s">
        <v>6293</v>
      </c>
      <c r="AI56" s="279" t="s">
        <v>49</v>
      </c>
      <c r="AJ56" s="279" t="s">
        <v>49</v>
      </c>
      <c r="AK56" s="279" t="s">
        <v>51</v>
      </c>
      <c r="AL56" s="279" t="s">
        <v>51</v>
      </c>
      <c r="AM56" s="505" t="s">
        <v>260</v>
      </c>
      <c r="AN56" s="280" t="s">
        <v>4566</v>
      </c>
      <c r="AO56" s="280" t="s">
        <v>4302</v>
      </c>
      <c r="AP56" s="279" t="s">
        <v>9</v>
      </c>
      <c r="AQ56" s="279" t="s">
        <v>6325</v>
      </c>
      <c r="AR56" s="280"/>
      <c r="AS56" s="280"/>
      <c r="AT56" s="280"/>
      <c r="AU56" s="535"/>
      <c r="AV56" s="580" t="s">
        <v>6728</v>
      </c>
    </row>
    <row r="57" spans="1:48" s="457" customFormat="1" ht="59.25" customHeight="1">
      <c r="A57" s="456" t="s">
        <v>6729</v>
      </c>
      <c r="B57" s="320" t="s">
        <v>52</v>
      </c>
      <c r="C57" s="451" t="s">
        <v>6142</v>
      </c>
      <c r="D57" s="320" t="s">
        <v>4073</v>
      </c>
      <c r="E57" s="280" t="s">
        <v>6730</v>
      </c>
      <c r="F57" s="593" t="s">
        <v>51</v>
      </c>
      <c r="G57" s="279" t="s">
        <v>6731</v>
      </c>
      <c r="H57" s="280" t="s">
        <v>6732</v>
      </c>
      <c r="I57" s="279" t="s">
        <v>6733</v>
      </c>
      <c r="J57" s="602" t="s">
        <v>6127</v>
      </c>
      <c r="K57" s="280" t="s">
        <v>6734</v>
      </c>
      <c r="L57" s="279">
        <v>2</v>
      </c>
      <c r="M57" s="279" t="s">
        <v>253</v>
      </c>
      <c r="N57" s="280" t="s">
        <v>6048</v>
      </c>
      <c r="O57" s="279" t="s">
        <v>6015</v>
      </c>
      <c r="P57" s="602" t="s">
        <v>6671</v>
      </c>
      <c r="Q57" s="279" t="s">
        <v>212</v>
      </c>
      <c r="R57" s="279" t="s">
        <v>49</v>
      </c>
      <c r="S57" s="279" t="s">
        <v>51</v>
      </c>
      <c r="T57" s="279" t="s">
        <v>6016</v>
      </c>
      <c r="U57" s="279" t="s">
        <v>51</v>
      </c>
      <c r="V57" s="280" t="s">
        <v>6131</v>
      </c>
      <c r="W57" s="279" t="s">
        <v>6141</v>
      </c>
      <c r="X57" s="279" t="s">
        <v>49</v>
      </c>
      <c r="Y57" s="279" t="s">
        <v>49</v>
      </c>
      <c r="Z57" s="279" t="s">
        <v>51</v>
      </c>
      <c r="AA57" s="279" t="s">
        <v>51</v>
      </c>
      <c r="AB57" s="279" t="s">
        <v>49</v>
      </c>
      <c r="AC57" s="279" t="s">
        <v>51</v>
      </c>
      <c r="AD57" s="279" t="s">
        <v>51</v>
      </c>
      <c r="AE57" s="280" t="s">
        <v>51</v>
      </c>
      <c r="AF57" s="279" t="s">
        <v>3563</v>
      </c>
      <c r="AG57" s="279" t="s">
        <v>5420</v>
      </c>
      <c r="AH57" s="280" t="s">
        <v>1531</v>
      </c>
      <c r="AI57" s="279" t="s">
        <v>49</v>
      </c>
      <c r="AJ57" s="279" t="s">
        <v>49</v>
      </c>
      <c r="AK57" s="279" t="s">
        <v>49</v>
      </c>
      <c r="AL57" s="279" t="s">
        <v>51</v>
      </c>
      <c r="AM57" s="280" t="s">
        <v>6189</v>
      </c>
      <c r="AN57" s="280" t="s">
        <v>4566</v>
      </c>
      <c r="AO57" s="280" t="s">
        <v>4302</v>
      </c>
      <c r="AP57" s="279" t="s">
        <v>9</v>
      </c>
      <c r="AQ57" s="279" t="s">
        <v>6325</v>
      </c>
      <c r="AR57" s="280"/>
      <c r="AS57" s="280"/>
      <c r="AT57" s="280"/>
      <c r="AU57" s="535"/>
      <c r="AV57" s="580" t="s">
        <v>6735</v>
      </c>
    </row>
    <row r="58" spans="1:48" s="457" customFormat="1" ht="34.5" customHeight="1">
      <c r="A58" s="456"/>
      <c r="B58" s="320"/>
      <c r="C58" s="451"/>
      <c r="D58" s="320"/>
      <c r="E58" s="280"/>
      <c r="F58" s="593"/>
      <c r="G58" s="279"/>
      <c r="H58" s="280"/>
      <c r="I58" s="279"/>
      <c r="J58" s="280"/>
      <c r="K58" s="279"/>
      <c r="L58" s="279"/>
      <c r="M58" s="279"/>
      <c r="N58" s="280"/>
      <c r="O58" s="279"/>
      <c r="P58" s="279"/>
      <c r="Q58" s="279"/>
      <c r="R58" s="279"/>
      <c r="S58" s="279"/>
      <c r="T58" s="279"/>
      <c r="U58" s="279"/>
      <c r="V58" s="280"/>
      <c r="W58" s="279"/>
      <c r="X58" s="279"/>
      <c r="Y58" s="279"/>
      <c r="Z58" s="279"/>
      <c r="AA58" s="279"/>
      <c r="AB58" s="279"/>
      <c r="AC58" s="279"/>
      <c r="AD58" s="279"/>
      <c r="AE58" s="280"/>
      <c r="AF58" s="279"/>
      <c r="AG58" s="279"/>
      <c r="AH58" s="279"/>
      <c r="AI58" s="279"/>
      <c r="AJ58" s="279"/>
      <c r="AK58" s="279"/>
      <c r="AL58" s="279"/>
      <c r="AM58" s="280"/>
      <c r="AN58" s="280"/>
      <c r="AO58" s="280"/>
      <c r="AP58" s="279"/>
      <c r="AQ58" s="279"/>
      <c r="AR58" s="280"/>
      <c r="AS58" s="280"/>
      <c r="AT58" s="280"/>
      <c r="AU58" s="535"/>
      <c r="AV58" s="580"/>
    </row>
    <row r="59" spans="1:48" s="457" customFormat="1" ht="34.5" customHeight="1">
      <c r="A59" s="456"/>
      <c r="B59" s="320"/>
      <c r="C59" s="320"/>
      <c r="D59" s="320"/>
      <c r="E59" s="280"/>
      <c r="F59" s="593"/>
      <c r="G59" s="279"/>
      <c r="H59" s="279"/>
      <c r="I59" s="279"/>
      <c r="J59" s="280"/>
      <c r="K59" s="279"/>
      <c r="L59" s="279"/>
      <c r="M59" s="279"/>
      <c r="N59" s="280"/>
      <c r="O59" s="279"/>
      <c r="P59" s="279"/>
      <c r="Q59" s="279"/>
      <c r="R59" s="279"/>
      <c r="S59" s="279"/>
      <c r="T59" s="279"/>
      <c r="U59" s="279"/>
      <c r="V59" s="280"/>
      <c r="W59" s="279"/>
      <c r="X59" s="279"/>
      <c r="Y59" s="279"/>
      <c r="Z59" s="279"/>
      <c r="AA59" s="279"/>
      <c r="AB59" s="279"/>
      <c r="AC59" s="279"/>
      <c r="AD59" s="279"/>
      <c r="AE59" s="280"/>
      <c r="AF59" s="279"/>
      <c r="AG59" s="279"/>
      <c r="AH59" s="279"/>
      <c r="AI59" s="279"/>
      <c r="AJ59" s="279"/>
      <c r="AK59" s="279"/>
      <c r="AL59" s="279"/>
      <c r="AM59" s="280"/>
      <c r="AN59" s="280"/>
      <c r="AO59" s="280"/>
      <c r="AP59" s="279"/>
      <c r="AQ59" s="279"/>
      <c r="AR59" s="280"/>
      <c r="AS59" s="280"/>
      <c r="AT59" s="280"/>
      <c r="AU59" s="535"/>
      <c r="AV59" s="279"/>
    </row>
    <row r="60" spans="1:48" s="457" customFormat="1" ht="38.25">
      <c r="A60" s="456" t="s">
        <v>6370</v>
      </c>
      <c r="B60" s="320" t="s">
        <v>6371</v>
      </c>
      <c r="C60" s="320" t="s">
        <v>6028</v>
      </c>
      <c r="D60" s="320" t="s">
        <v>6372</v>
      </c>
      <c r="E60" s="280" t="s">
        <v>6373</v>
      </c>
      <c r="F60" s="593" t="s">
        <v>51</v>
      </c>
      <c r="G60" s="280" t="s">
        <v>6374</v>
      </c>
      <c r="H60" s="280" t="s">
        <v>6375</v>
      </c>
      <c r="I60" s="279" t="s">
        <v>6376</v>
      </c>
      <c r="J60" s="280" t="s">
        <v>6377</v>
      </c>
      <c r="K60" s="280" t="s">
        <v>6378</v>
      </c>
      <c r="L60" s="279" t="s">
        <v>5342</v>
      </c>
      <c r="M60" s="279" t="s">
        <v>59</v>
      </c>
      <c r="N60" s="280" t="s">
        <v>6056</v>
      </c>
      <c r="O60" s="279" t="s">
        <v>6281</v>
      </c>
      <c r="P60" s="279" t="s">
        <v>193</v>
      </c>
      <c r="Q60" s="279" t="s">
        <v>212</v>
      </c>
      <c r="R60" s="279" t="s">
        <v>49</v>
      </c>
      <c r="S60" s="279" t="s">
        <v>1301</v>
      </c>
      <c r="T60" s="279" t="s">
        <v>6035</v>
      </c>
      <c r="U60" s="279" t="s">
        <v>4021</v>
      </c>
      <c r="V60" s="280" t="s">
        <v>49</v>
      </c>
      <c r="W60" s="279" t="s">
        <v>49</v>
      </c>
      <c r="X60" s="279" t="s">
        <v>49</v>
      </c>
      <c r="Y60" s="279" t="s">
        <v>1511</v>
      </c>
      <c r="Z60" s="279" t="s">
        <v>49</v>
      </c>
      <c r="AA60" s="279" t="s">
        <v>49</v>
      </c>
      <c r="AB60" s="279" t="s">
        <v>49</v>
      </c>
      <c r="AC60" s="279" t="s">
        <v>6379</v>
      </c>
      <c r="AD60" s="279" t="s">
        <v>51</v>
      </c>
      <c r="AE60" s="280" t="s">
        <v>49</v>
      </c>
      <c r="AF60" s="279" t="s">
        <v>51</v>
      </c>
      <c r="AG60" s="279" t="s">
        <v>6380</v>
      </c>
      <c r="AH60" s="279" t="s">
        <v>212</v>
      </c>
      <c r="AI60" s="279" t="s">
        <v>49</v>
      </c>
      <c r="AJ60" s="279" t="s">
        <v>49</v>
      </c>
      <c r="AK60" s="279" t="s">
        <v>49</v>
      </c>
      <c r="AL60" s="279" t="s">
        <v>51</v>
      </c>
      <c r="AM60" s="280" t="s">
        <v>6189</v>
      </c>
      <c r="AN60" s="280" t="s">
        <v>5771</v>
      </c>
      <c r="AO60" s="280" t="s">
        <v>954</v>
      </c>
      <c r="AP60" s="280" t="s">
        <v>6214</v>
      </c>
      <c r="AQ60" s="279" t="s">
        <v>211</v>
      </c>
      <c r="AR60" s="280" t="s">
        <v>6381</v>
      </c>
      <c r="AS60" s="280" t="s">
        <v>6382</v>
      </c>
      <c r="AT60" s="280"/>
      <c r="AU60" s="535"/>
      <c r="AV60" s="279"/>
    </row>
    <row r="61" spans="1:48" s="457" customFormat="1" ht="34.5" customHeight="1">
      <c r="A61" s="456"/>
      <c r="B61" s="320"/>
      <c r="C61" s="320"/>
      <c r="D61" s="320"/>
      <c r="E61" s="280"/>
      <c r="F61" s="593"/>
      <c r="G61" s="279"/>
      <c r="H61" s="279"/>
      <c r="I61" s="279"/>
      <c r="J61" s="280"/>
      <c r="K61" s="279"/>
      <c r="L61" s="279"/>
      <c r="M61" s="279"/>
      <c r="N61" s="280"/>
      <c r="O61" s="279"/>
      <c r="P61" s="279"/>
      <c r="Q61" s="279"/>
      <c r="R61" s="279"/>
      <c r="S61" s="279"/>
      <c r="T61" s="279"/>
      <c r="U61" s="279"/>
      <c r="V61" s="280"/>
      <c r="W61" s="279"/>
      <c r="X61" s="279"/>
      <c r="Y61" s="279"/>
      <c r="Z61" s="279"/>
      <c r="AA61" s="279"/>
      <c r="AB61" s="279"/>
      <c r="AC61" s="279"/>
      <c r="AD61" s="279"/>
      <c r="AE61" s="280"/>
      <c r="AF61" s="279"/>
      <c r="AG61" s="279"/>
      <c r="AH61" s="279"/>
      <c r="AI61" s="279"/>
      <c r="AJ61" s="279"/>
      <c r="AK61" s="279"/>
      <c r="AL61" s="279"/>
      <c r="AM61" s="280"/>
      <c r="AN61" s="280"/>
      <c r="AO61" s="280"/>
      <c r="AP61" s="279"/>
      <c r="AQ61" s="279"/>
      <c r="AR61" s="280"/>
      <c r="AS61" s="280"/>
      <c r="AT61" s="280"/>
      <c r="AU61" s="535"/>
      <c r="AV61" s="279"/>
    </row>
    <row r="62" spans="1:48" s="457" customFormat="1">
      <c r="A62" s="456"/>
      <c r="B62" s="320"/>
      <c r="C62" s="320"/>
      <c r="D62" s="320"/>
      <c r="E62" s="280"/>
      <c r="F62" s="593"/>
      <c r="G62" s="279"/>
      <c r="H62" s="279"/>
      <c r="I62" s="279"/>
      <c r="J62" s="280"/>
      <c r="K62" s="279"/>
      <c r="L62" s="279"/>
      <c r="M62" s="279"/>
      <c r="N62" s="280"/>
      <c r="O62" s="279"/>
      <c r="P62" s="279"/>
      <c r="Q62" s="279"/>
      <c r="R62" s="279"/>
      <c r="S62" s="279"/>
      <c r="T62" s="279"/>
      <c r="U62" s="279"/>
      <c r="V62" s="280"/>
      <c r="W62" s="279"/>
      <c r="X62" s="279"/>
      <c r="Y62" s="279"/>
      <c r="Z62" s="279"/>
      <c r="AA62" s="279"/>
      <c r="AB62" s="279"/>
      <c r="AC62" s="279"/>
      <c r="AD62" s="279"/>
      <c r="AE62" s="280"/>
      <c r="AF62" s="279"/>
      <c r="AG62" s="279"/>
      <c r="AH62" s="279"/>
      <c r="AI62" s="279"/>
      <c r="AJ62" s="279"/>
      <c r="AK62" s="279"/>
      <c r="AL62" s="279"/>
      <c r="AM62" s="280"/>
      <c r="AN62" s="280"/>
      <c r="AO62" s="280"/>
      <c r="AP62" s="279"/>
      <c r="AQ62" s="279"/>
      <c r="AR62" s="280"/>
      <c r="AS62" s="280"/>
      <c r="AT62" s="280"/>
      <c r="AU62" s="535"/>
      <c r="AV62" s="279"/>
    </row>
    <row r="63" spans="1:48" s="457" customFormat="1">
      <c r="A63" s="456" t="s">
        <v>5319</v>
      </c>
      <c r="B63" s="320"/>
      <c r="C63" s="320"/>
      <c r="D63" s="320"/>
      <c r="E63" s="280"/>
      <c r="F63" s="593"/>
      <c r="G63" s="279"/>
      <c r="H63" s="279"/>
      <c r="I63" s="279"/>
      <c r="J63" s="280"/>
      <c r="K63" s="279"/>
      <c r="L63" s="279"/>
      <c r="M63" s="279"/>
      <c r="N63" s="280"/>
      <c r="O63" s="279"/>
      <c r="P63" s="279"/>
      <c r="Q63" s="279"/>
      <c r="R63" s="279"/>
      <c r="S63" s="279"/>
      <c r="T63" s="279"/>
      <c r="U63" s="279"/>
      <c r="V63" s="280"/>
      <c r="W63" s="279"/>
      <c r="X63" s="279"/>
      <c r="Y63" s="279"/>
      <c r="Z63" s="279"/>
      <c r="AA63" s="279"/>
      <c r="AB63" s="279"/>
      <c r="AC63" s="279"/>
      <c r="AD63" s="279"/>
      <c r="AE63" s="280"/>
      <c r="AF63" s="279"/>
      <c r="AG63" s="279"/>
      <c r="AH63" s="279"/>
      <c r="AI63" s="279"/>
      <c r="AJ63" s="279"/>
      <c r="AK63" s="279"/>
      <c r="AL63" s="279"/>
      <c r="AM63" s="280"/>
      <c r="AN63" s="280"/>
      <c r="AO63" s="280"/>
      <c r="AP63" s="279"/>
      <c r="AQ63" s="279"/>
      <c r="AR63" s="280"/>
      <c r="AS63" s="280"/>
      <c r="AT63" s="280"/>
      <c r="AU63" s="535"/>
      <c r="AV63" s="279"/>
    </row>
    <row r="64" spans="1:48" s="457" customFormat="1" ht="76.5">
      <c r="A64" s="456" t="s">
        <v>5320</v>
      </c>
      <c r="B64" s="523" t="s">
        <v>0</v>
      </c>
      <c r="C64" s="320" t="s">
        <v>193</v>
      </c>
      <c r="D64" s="523" t="s">
        <v>4515</v>
      </c>
      <c r="E64" s="293" t="s">
        <v>5489</v>
      </c>
      <c r="F64" s="613" t="s">
        <v>51</v>
      </c>
      <c r="G64" s="293" t="s">
        <v>5321</v>
      </c>
      <c r="H64" s="293" t="s">
        <v>5364</v>
      </c>
      <c r="I64" s="531" t="s">
        <v>5550</v>
      </c>
      <c r="J64" s="524" t="s">
        <v>5322</v>
      </c>
      <c r="K64" s="525" t="s">
        <v>5323</v>
      </c>
      <c r="L64" s="293" t="s">
        <v>5342</v>
      </c>
      <c r="M64" s="293" t="s">
        <v>547</v>
      </c>
      <c r="N64" s="293" t="s">
        <v>2633</v>
      </c>
      <c r="O64" s="293" t="s">
        <v>5324</v>
      </c>
      <c r="P64" s="279" t="s">
        <v>193</v>
      </c>
      <c r="Q64" s="293" t="s">
        <v>212</v>
      </c>
      <c r="R64" s="293" t="s">
        <v>49</v>
      </c>
      <c r="S64" s="293" t="s">
        <v>49</v>
      </c>
      <c r="T64" s="293" t="s">
        <v>4489</v>
      </c>
      <c r="U64" s="293" t="s">
        <v>51</v>
      </c>
      <c r="V64" s="293"/>
      <c r="W64" s="293" t="s">
        <v>49</v>
      </c>
      <c r="X64" s="293" t="s">
        <v>49</v>
      </c>
      <c r="Y64" s="293" t="s">
        <v>1511</v>
      </c>
      <c r="Z64" s="293" t="s">
        <v>51</v>
      </c>
      <c r="AA64" s="293" t="s">
        <v>51</v>
      </c>
      <c r="AB64" s="293" t="s">
        <v>49</v>
      </c>
      <c r="AC64" s="293" t="s">
        <v>2605</v>
      </c>
      <c r="AD64" s="293" t="s">
        <v>51</v>
      </c>
      <c r="AE64" s="293" t="s">
        <v>51</v>
      </c>
      <c r="AF64" s="293" t="s">
        <v>4455</v>
      </c>
      <c r="AG64" s="526" t="s">
        <v>5162</v>
      </c>
      <c r="AH64" s="293" t="s">
        <v>5325</v>
      </c>
      <c r="AI64" s="526" t="s">
        <v>212</v>
      </c>
      <c r="AJ64" s="293" t="s">
        <v>49</v>
      </c>
      <c r="AK64" s="293" t="s">
        <v>49</v>
      </c>
      <c r="AL64" s="293" t="s">
        <v>51</v>
      </c>
      <c r="AM64" s="525" t="s">
        <v>5332</v>
      </c>
      <c r="AN64" s="293" t="s">
        <v>5598</v>
      </c>
      <c r="AO64" s="280" t="s">
        <v>5368</v>
      </c>
      <c r="AP64" s="293" t="s">
        <v>2640</v>
      </c>
      <c r="AQ64" s="293" t="s">
        <v>2612</v>
      </c>
      <c r="AR64" s="293" t="s">
        <v>193</v>
      </c>
      <c r="AS64" s="293" t="s">
        <v>5607</v>
      </c>
      <c r="AT64" s="293" t="s">
        <v>5597</v>
      </c>
      <c r="AU64" s="536"/>
      <c r="AV64" s="276"/>
    </row>
    <row r="65" spans="1:48" s="457" customFormat="1" ht="63" customHeight="1">
      <c r="A65" s="456" t="s">
        <v>5309</v>
      </c>
      <c r="B65" s="527" t="s">
        <v>0</v>
      </c>
      <c r="C65" s="451" t="s">
        <v>193</v>
      </c>
      <c r="D65" s="527" t="s">
        <v>4513</v>
      </c>
      <c r="E65" s="525" t="s">
        <v>5496</v>
      </c>
      <c r="F65" s="614" t="s">
        <v>51</v>
      </c>
      <c r="G65" s="526" t="s">
        <v>5369</v>
      </c>
      <c r="H65" s="528" t="s">
        <v>5495</v>
      </c>
      <c r="I65" s="532" t="s">
        <v>5370</v>
      </c>
      <c r="J65" s="524" t="s">
        <v>5322</v>
      </c>
      <c r="K65" s="525" t="s">
        <v>5323</v>
      </c>
      <c r="L65" s="528">
        <v>1</v>
      </c>
      <c r="M65" s="528" t="s">
        <v>3</v>
      </c>
      <c r="N65" s="525" t="s">
        <v>2633</v>
      </c>
      <c r="O65" s="525" t="s">
        <v>5326</v>
      </c>
      <c r="P65" s="279" t="s">
        <v>193</v>
      </c>
      <c r="Q65" s="526" t="s">
        <v>212</v>
      </c>
      <c r="R65" s="526" t="s">
        <v>51</v>
      </c>
      <c r="S65" s="293" t="s">
        <v>314</v>
      </c>
      <c r="T65" s="524" t="s">
        <v>4489</v>
      </c>
      <c r="U65" s="524" t="s">
        <v>51</v>
      </c>
      <c r="V65" s="524"/>
      <c r="W65" s="526" t="s">
        <v>49</v>
      </c>
      <c r="X65" s="524" t="s">
        <v>51</v>
      </c>
      <c r="Y65" s="293" t="s">
        <v>1511</v>
      </c>
      <c r="Z65" s="524" t="s">
        <v>49</v>
      </c>
      <c r="AA65" s="524" t="s">
        <v>51</v>
      </c>
      <c r="AB65" s="524" t="s">
        <v>5423</v>
      </c>
      <c r="AC65" s="524" t="s">
        <v>51</v>
      </c>
      <c r="AD65" s="528" t="s">
        <v>51</v>
      </c>
      <c r="AE65" s="528" t="s">
        <v>51</v>
      </c>
      <c r="AF65" s="528" t="s">
        <v>51</v>
      </c>
      <c r="AG65" s="524" t="s">
        <v>4424</v>
      </c>
      <c r="AH65" s="293" t="s">
        <v>5325</v>
      </c>
      <c r="AI65" s="526" t="s">
        <v>212</v>
      </c>
      <c r="AJ65" s="526" t="s">
        <v>49</v>
      </c>
      <c r="AK65" s="524" t="s">
        <v>49</v>
      </c>
      <c r="AL65" s="528" t="s">
        <v>51</v>
      </c>
      <c r="AM65" s="525" t="s">
        <v>5332</v>
      </c>
      <c r="AN65" s="528" t="s">
        <v>5467</v>
      </c>
      <c r="AO65" s="280" t="s">
        <v>5368</v>
      </c>
      <c r="AP65" s="525" t="s">
        <v>2640</v>
      </c>
      <c r="AQ65" s="293" t="s">
        <v>2641</v>
      </c>
      <c r="AR65" s="293" t="s">
        <v>193</v>
      </c>
      <c r="AS65" s="280" t="s">
        <v>4506</v>
      </c>
      <c r="AT65" s="524"/>
      <c r="AU65" s="537"/>
      <c r="AV65" s="558"/>
    </row>
    <row r="66" spans="1:48" s="457" customFormat="1" ht="63.75">
      <c r="A66" s="456" t="s">
        <v>5327</v>
      </c>
      <c r="B66" s="523" t="s">
        <v>0</v>
      </c>
      <c r="C66" s="320" t="s">
        <v>193</v>
      </c>
      <c r="D66" s="523" t="s">
        <v>1801</v>
      </c>
      <c r="E66" s="525" t="s">
        <v>5497</v>
      </c>
      <c r="F66" s="615" t="s">
        <v>51</v>
      </c>
      <c r="G66" s="525" t="s">
        <v>5710</v>
      </c>
      <c r="H66" s="525" t="s">
        <v>4486</v>
      </c>
      <c r="I66" s="532" t="s">
        <v>5375</v>
      </c>
      <c r="J66" s="524" t="s">
        <v>5322</v>
      </c>
      <c r="K66" s="525" t="s">
        <v>5328</v>
      </c>
      <c r="L66" s="525">
        <v>2</v>
      </c>
      <c r="M66" s="525" t="s">
        <v>559</v>
      </c>
      <c r="N66" s="525" t="s">
        <v>2633</v>
      </c>
      <c r="O66" s="525" t="s">
        <v>5329</v>
      </c>
      <c r="P66" s="279" t="s">
        <v>193</v>
      </c>
      <c r="Q66" s="293" t="s">
        <v>212</v>
      </c>
      <c r="R66" s="293" t="s">
        <v>51</v>
      </c>
      <c r="S66" s="293" t="s">
        <v>314</v>
      </c>
      <c r="T66" s="525" t="s">
        <v>4422</v>
      </c>
      <c r="U66" s="293" t="s">
        <v>51</v>
      </c>
      <c r="V66" s="293"/>
      <c r="W66" s="293" t="s">
        <v>49</v>
      </c>
      <c r="X66" s="293" t="s">
        <v>51</v>
      </c>
      <c r="Y66" s="293" t="s">
        <v>1511</v>
      </c>
      <c r="Z66" s="293" t="s">
        <v>49</v>
      </c>
      <c r="AA66" s="293" t="s">
        <v>51</v>
      </c>
      <c r="AB66" s="293" t="s">
        <v>5423</v>
      </c>
      <c r="AC66" s="293" t="s">
        <v>51</v>
      </c>
      <c r="AD66" s="525" t="s">
        <v>51</v>
      </c>
      <c r="AE66" s="525" t="s">
        <v>51</v>
      </c>
      <c r="AF66" s="525" t="s">
        <v>4423</v>
      </c>
      <c r="AG66" s="524" t="s">
        <v>4424</v>
      </c>
      <c r="AH66" s="293" t="s">
        <v>5325</v>
      </c>
      <c r="AI66" s="526" t="s">
        <v>212</v>
      </c>
      <c r="AJ66" s="526" t="s">
        <v>49</v>
      </c>
      <c r="AK66" s="293" t="s">
        <v>49</v>
      </c>
      <c r="AL66" s="293" t="s">
        <v>51</v>
      </c>
      <c r="AM66" s="525" t="s">
        <v>5332</v>
      </c>
      <c r="AN66" s="293" t="s">
        <v>419</v>
      </c>
      <c r="AO66" s="280" t="s">
        <v>5368</v>
      </c>
      <c r="AP66" s="293" t="s">
        <v>2640</v>
      </c>
      <c r="AQ66" s="293" t="s">
        <v>2641</v>
      </c>
      <c r="AR66" s="293" t="s">
        <v>193</v>
      </c>
      <c r="AS66" s="280" t="s">
        <v>4506</v>
      </c>
      <c r="AT66" s="280"/>
      <c r="AU66" s="535"/>
      <c r="AV66" s="279"/>
    </row>
    <row r="67" spans="1:48" s="457" customFormat="1" ht="51">
      <c r="A67" s="456" t="s">
        <v>5312</v>
      </c>
      <c r="B67" s="523" t="s">
        <v>0</v>
      </c>
      <c r="C67" s="320" t="s">
        <v>193</v>
      </c>
      <c r="D67" s="523" t="s">
        <v>1801</v>
      </c>
      <c r="E67" s="525" t="s">
        <v>5498</v>
      </c>
      <c r="F67" s="615" t="s">
        <v>51</v>
      </c>
      <c r="G67" s="525" t="s">
        <v>4492</v>
      </c>
      <c r="H67" s="525" t="s">
        <v>4493</v>
      </c>
      <c r="I67" s="532" t="s">
        <v>5376</v>
      </c>
      <c r="J67" s="524" t="s">
        <v>5322</v>
      </c>
      <c r="K67" s="525" t="s">
        <v>5328</v>
      </c>
      <c r="L67" s="525" t="s">
        <v>4488</v>
      </c>
      <c r="M67" s="525" t="s">
        <v>4419</v>
      </c>
      <c r="N67" s="525" t="s">
        <v>2633</v>
      </c>
      <c r="O67" s="525" t="s">
        <v>5326</v>
      </c>
      <c r="P67" s="279" t="s">
        <v>193</v>
      </c>
      <c r="Q67" s="293" t="s">
        <v>212</v>
      </c>
      <c r="R67" s="293" t="s">
        <v>51</v>
      </c>
      <c r="S67" s="293" t="s">
        <v>314</v>
      </c>
      <c r="T67" s="293" t="s">
        <v>4422</v>
      </c>
      <c r="U67" s="293" t="s">
        <v>51</v>
      </c>
      <c r="V67" s="293"/>
      <c r="W67" s="293" t="s">
        <v>49</v>
      </c>
      <c r="X67" s="293" t="s">
        <v>51</v>
      </c>
      <c r="Y67" s="293" t="s">
        <v>1511</v>
      </c>
      <c r="Z67" s="293" t="s">
        <v>49</v>
      </c>
      <c r="AA67" s="293" t="s">
        <v>51</v>
      </c>
      <c r="AB67" s="293" t="s">
        <v>5423</v>
      </c>
      <c r="AC67" s="293" t="s">
        <v>51</v>
      </c>
      <c r="AD67" s="525" t="s">
        <v>51</v>
      </c>
      <c r="AE67" s="525" t="s">
        <v>51</v>
      </c>
      <c r="AF67" s="525" t="s">
        <v>4423</v>
      </c>
      <c r="AG67" s="524" t="s">
        <v>4424</v>
      </c>
      <c r="AH67" s="293" t="s">
        <v>5325</v>
      </c>
      <c r="AI67" s="526" t="s">
        <v>212</v>
      </c>
      <c r="AJ67" s="526" t="s">
        <v>49</v>
      </c>
      <c r="AK67" s="293" t="s">
        <v>49</v>
      </c>
      <c r="AL67" s="525" t="s">
        <v>51</v>
      </c>
      <c r="AM67" s="525" t="s">
        <v>5332</v>
      </c>
      <c r="AN67" s="525" t="s">
        <v>283</v>
      </c>
      <c r="AO67" s="280" t="s">
        <v>5368</v>
      </c>
      <c r="AP67" s="293" t="s">
        <v>2640</v>
      </c>
      <c r="AQ67" s="293" t="s">
        <v>2612</v>
      </c>
      <c r="AR67" s="293" t="s">
        <v>193</v>
      </c>
      <c r="AS67" s="280" t="s">
        <v>4506</v>
      </c>
      <c r="AT67" s="280"/>
      <c r="AU67" s="535"/>
      <c r="AV67" s="279"/>
    </row>
    <row r="68" spans="1:48" s="457" customFormat="1" ht="51">
      <c r="A68" s="456" t="s">
        <v>5330</v>
      </c>
      <c r="B68" s="320" t="s">
        <v>0</v>
      </c>
      <c r="C68" s="320" t="s">
        <v>193</v>
      </c>
      <c r="D68" s="320" t="s">
        <v>4073</v>
      </c>
      <c r="E68" s="293" t="s">
        <v>5499</v>
      </c>
      <c r="F68" s="593" t="s">
        <v>51</v>
      </c>
      <c r="G68" s="293" t="s">
        <v>5398</v>
      </c>
      <c r="H68" s="293" t="s">
        <v>5371</v>
      </c>
      <c r="I68" s="531" t="s">
        <v>5377</v>
      </c>
      <c r="J68" s="524" t="s">
        <v>5322</v>
      </c>
      <c r="K68" s="525" t="s">
        <v>5328</v>
      </c>
      <c r="L68" s="525">
        <v>2</v>
      </c>
      <c r="M68" s="525" t="s">
        <v>559</v>
      </c>
      <c r="N68" s="525" t="s">
        <v>2633</v>
      </c>
      <c r="O68" s="280" t="s">
        <v>5578</v>
      </c>
      <c r="P68" s="279" t="s">
        <v>193</v>
      </c>
      <c r="Q68" s="293" t="s">
        <v>212</v>
      </c>
      <c r="R68" s="293" t="s">
        <v>51</v>
      </c>
      <c r="S68" s="293" t="s">
        <v>314</v>
      </c>
      <c r="T68" s="293" t="s">
        <v>4422</v>
      </c>
      <c r="U68" s="293" t="s">
        <v>51</v>
      </c>
      <c r="V68" s="293"/>
      <c r="W68" s="293" t="s">
        <v>49</v>
      </c>
      <c r="X68" s="293" t="s">
        <v>51</v>
      </c>
      <c r="Y68" s="293" t="s">
        <v>1511</v>
      </c>
      <c r="Z68" s="293" t="s">
        <v>49</v>
      </c>
      <c r="AA68" s="293" t="s">
        <v>51</v>
      </c>
      <c r="AB68" s="293" t="s">
        <v>5423</v>
      </c>
      <c r="AC68" s="293" t="s">
        <v>51</v>
      </c>
      <c r="AD68" s="525" t="s">
        <v>51</v>
      </c>
      <c r="AE68" s="525" t="s">
        <v>51</v>
      </c>
      <c r="AF68" s="525" t="s">
        <v>51</v>
      </c>
      <c r="AG68" s="524" t="s">
        <v>4424</v>
      </c>
      <c r="AH68" s="293" t="s">
        <v>5325</v>
      </c>
      <c r="AI68" s="526" t="s">
        <v>212</v>
      </c>
      <c r="AJ68" s="526" t="s">
        <v>49</v>
      </c>
      <c r="AK68" s="279" t="s">
        <v>51</v>
      </c>
      <c r="AL68" s="525" t="s">
        <v>51</v>
      </c>
      <c r="AM68" s="525" t="s">
        <v>5332</v>
      </c>
      <c r="AN68" s="525" t="s">
        <v>419</v>
      </c>
      <c r="AO68" s="280" t="s">
        <v>5368</v>
      </c>
      <c r="AP68" s="293" t="s">
        <v>2640</v>
      </c>
      <c r="AQ68" s="293" t="s">
        <v>2641</v>
      </c>
      <c r="AR68" s="293" t="s">
        <v>193</v>
      </c>
      <c r="AS68" s="280" t="s">
        <v>4506</v>
      </c>
      <c r="AT68" s="280"/>
      <c r="AU68" s="535"/>
      <c r="AV68" s="279"/>
    </row>
    <row r="69" spans="1:48" s="457" customFormat="1" ht="51">
      <c r="A69" s="456" t="s">
        <v>5314</v>
      </c>
      <c r="B69" s="320" t="s">
        <v>0</v>
      </c>
      <c r="C69" s="320" t="s">
        <v>193</v>
      </c>
      <c r="D69" s="320" t="s">
        <v>4073</v>
      </c>
      <c r="E69" s="293" t="s">
        <v>5500</v>
      </c>
      <c r="F69" s="593" t="s">
        <v>51</v>
      </c>
      <c r="G69" s="293" t="s">
        <v>5373</v>
      </c>
      <c r="H69" s="293" t="s">
        <v>5371</v>
      </c>
      <c r="I69" s="531" t="s">
        <v>5378</v>
      </c>
      <c r="J69" s="524" t="s">
        <v>5331</v>
      </c>
      <c r="K69" s="525" t="s">
        <v>5374</v>
      </c>
      <c r="L69" s="279">
        <v>2</v>
      </c>
      <c r="M69" s="279" t="s">
        <v>59</v>
      </c>
      <c r="N69" s="525" t="s">
        <v>2633</v>
      </c>
      <c r="O69" s="280" t="s">
        <v>5577</v>
      </c>
      <c r="P69" s="279" t="s">
        <v>193</v>
      </c>
      <c r="Q69" s="293" t="s">
        <v>212</v>
      </c>
      <c r="R69" s="293" t="s">
        <v>51</v>
      </c>
      <c r="S69" s="293" t="s">
        <v>314</v>
      </c>
      <c r="T69" s="293" t="s">
        <v>4422</v>
      </c>
      <c r="U69" s="293" t="s">
        <v>51</v>
      </c>
      <c r="V69" s="293"/>
      <c r="W69" s="293" t="s">
        <v>49</v>
      </c>
      <c r="X69" s="293" t="s">
        <v>51</v>
      </c>
      <c r="Y69" s="293" t="s">
        <v>1511</v>
      </c>
      <c r="Z69" s="293" t="s">
        <v>49</v>
      </c>
      <c r="AA69" s="293" t="s">
        <v>51</v>
      </c>
      <c r="AB69" s="293" t="s">
        <v>5423</v>
      </c>
      <c r="AC69" s="293" t="s">
        <v>51</v>
      </c>
      <c r="AD69" s="525" t="s">
        <v>51</v>
      </c>
      <c r="AE69" s="525" t="s">
        <v>51</v>
      </c>
      <c r="AF69" s="525" t="s">
        <v>51</v>
      </c>
      <c r="AG69" s="524" t="s">
        <v>4424</v>
      </c>
      <c r="AH69" s="293" t="s">
        <v>5325</v>
      </c>
      <c r="AI69" s="526" t="s">
        <v>212</v>
      </c>
      <c r="AJ69" s="526" t="s">
        <v>49</v>
      </c>
      <c r="AK69" s="279" t="s">
        <v>51</v>
      </c>
      <c r="AL69" s="525" t="s">
        <v>51</v>
      </c>
      <c r="AM69" s="525" t="s">
        <v>5332</v>
      </c>
      <c r="AN69" s="525" t="s">
        <v>419</v>
      </c>
      <c r="AO69" s="280" t="s">
        <v>5368</v>
      </c>
      <c r="AP69" s="293" t="s">
        <v>2640</v>
      </c>
      <c r="AQ69" s="293" t="s">
        <v>2641</v>
      </c>
      <c r="AR69" s="293" t="s">
        <v>193</v>
      </c>
      <c r="AS69" s="280" t="s">
        <v>4506</v>
      </c>
      <c r="AT69" s="280"/>
      <c r="AU69" s="535"/>
      <c r="AV69" s="279"/>
    </row>
    <row r="70" spans="1:48" s="457" customFormat="1" ht="51">
      <c r="A70" s="456" t="s">
        <v>5313</v>
      </c>
      <c r="B70" s="320" t="s">
        <v>0</v>
      </c>
      <c r="C70" s="320" t="s">
        <v>193</v>
      </c>
      <c r="D70" s="320" t="s">
        <v>4073</v>
      </c>
      <c r="E70" s="293" t="s">
        <v>5575</v>
      </c>
      <c r="F70" s="593" t="s">
        <v>212</v>
      </c>
      <c r="G70" s="293" t="s">
        <v>5399</v>
      </c>
      <c r="H70" s="280" t="s">
        <v>5372</v>
      </c>
      <c r="I70" s="531" t="s">
        <v>5549</v>
      </c>
      <c r="J70" s="280" t="s">
        <v>5333</v>
      </c>
      <c r="K70" s="280" t="s">
        <v>5367</v>
      </c>
      <c r="L70" s="279">
        <v>4</v>
      </c>
      <c r="M70" s="279" t="s">
        <v>253</v>
      </c>
      <c r="N70" s="525" t="s">
        <v>2633</v>
      </c>
      <c r="O70" s="280" t="s">
        <v>5576</v>
      </c>
      <c r="P70" s="279" t="s">
        <v>4421</v>
      </c>
      <c r="Q70" s="279" t="s">
        <v>202</v>
      </c>
      <c r="R70" s="279" t="s">
        <v>49</v>
      </c>
      <c r="S70" s="293" t="s">
        <v>314</v>
      </c>
      <c r="T70" s="293" t="s">
        <v>4422</v>
      </c>
      <c r="U70" s="293" t="s">
        <v>51</v>
      </c>
      <c r="V70" s="293"/>
      <c r="W70" s="293" t="s">
        <v>51</v>
      </c>
      <c r="X70" s="293" t="s">
        <v>51</v>
      </c>
      <c r="Y70" s="293" t="s">
        <v>1511</v>
      </c>
      <c r="Z70" s="293" t="s">
        <v>49</v>
      </c>
      <c r="AA70" s="293" t="s">
        <v>51</v>
      </c>
      <c r="AB70" s="293" t="s">
        <v>5423</v>
      </c>
      <c r="AC70" s="293" t="s">
        <v>51</v>
      </c>
      <c r="AD70" s="525" t="s">
        <v>51</v>
      </c>
      <c r="AE70" s="525" t="s">
        <v>51</v>
      </c>
      <c r="AF70" s="525" t="s">
        <v>51</v>
      </c>
      <c r="AG70" s="524" t="s">
        <v>4424</v>
      </c>
      <c r="AH70" s="293" t="s">
        <v>5325</v>
      </c>
      <c r="AI70" s="526" t="s">
        <v>212</v>
      </c>
      <c r="AJ70" s="526" t="s">
        <v>49</v>
      </c>
      <c r="AK70" s="279" t="s">
        <v>51</v>
      </c>
      <c r="AL70" s="525" t="s">
        <v>51</v>
      </c>
      <c r="AM70" s="525" t="s">
        <v>5332</v>
      </c>
      <c r="AN70" s="525" t="s">
        <v>5334</v>
      </c>
      <c r="AO70" s="280" t="s">
        <v>5368</v>
      </c>
      <c r="AP70" s="293" t="s">
        <v>2640</v>
      </c>
      <c r="AQ70" s="279" t="s">
        <v>5335</v>
      </c>
      <c r="AR70" s="293" t="s">
        <v>193</v>
      </c>
      <c r="AS70" s="280"/>
      <c r="AT70" s="280"/>
      <c r="AU70" s="535"/>
      <c r="AV70" s="279"/>
    </row>
    <row r="71" spans="1:48" s="457" customFormat="1" ht="51">
      <c r="A71" s="456" t="s">
        <v>6736</v>
      </c>
      <c r="B71" s="320" t="s">
        <v>0</v>
      </c>
      <c r="C71" s="320" t="s">
        <v>193</v>
      </c>
      <c r="D71" s="320" t="s">
        <v>1801</v>
      </c>
      <c r="E71" s="280" t="s">
        <v>5544</v>
      </c>
      <c r="F71" s="593" t="s">
        <v>212</v>
      </c>
      <c r="G71" s="293" t="s">
        <v>5381</v>
      </c>
      <c r="H71" s="293" t="s">
        <v>5382</v>
      </c>
      <c r="I71" s="531" t="s">
        <v>5548</v>
      </c>
      <c r="J71" s="280" t="s">
        <v>5336</v>
      </c>
      <c r="K71" s="280" t="s">
        <v>5400</v>
      </c>
      <c r="L71" s="279">
        <v>2</v>
      </c>
      <c r="M71" s="279" t="s">
        <v>59</v>
      </c>
      <c r="N71" s="280" t="s">
        <v>4394</v>
      </c>
      <c r="O71" s="525" t="s">
        <v>5337</v>
      </c>
      <c r="P71" s="279" t="s">
        <v>193</v>
      </c>
      <c r="Q71" s="279" t="s">
        <v>212</v>
      </c>
      <c r="R71" s="279" t="s">
        <v>49</v>
      </c>
      <c r="S71" s="279" t="s">
        <v>314</v>
      </c>
      <c r="T71" s="279" t="s">
        <v>4422</v>
      </c>
      <c r="U71" s="279" t="s">
        <v>51</v>
      </c>
      <c r="V71" s="280"/>
      <c r="W71" s="279" t="s">
        <v>49</v>
      </c>
      <c r="X71" s="279" t="s">
        <v>51</v>
      </c>
      <c r="Y71" s="279" t="s">
        <v>1511</v>
      </c>
      <c r="Z71" s="279" t="s">
        <v>49</v>
      </c>
      <c r="AA71" s="279" t="s">
        <v>51</v>
      </c>
      <c r="AB71" s="293" t="s">
        <v>5423</v>
      </c>
      <c r="AC71" s="279" t="s">
        <v>51</v>
      </c>
      <c r="AD71" s="279" t="s">
        <v>51</v>
      </c>
      <c r="AE71" s="280" t="s">
        <v>51</v>
      </c>
      <c r="AF71" s="279" t="s">
        <v>51</v>
      </c>
      <c r="AG71" s="524" t="s">
        <v>4424</v>
      </c>
      <c r="AH71" s="293" t="s">
        <v>5325</v>
      </c>
      <c r="AI71" s="526" t="s">
        <v>212</v>
      </c>
      <c r="AJ71" s="526" t="s">
        <v>49</v>
      </c>
      <c r="AK71" s="279" t="s">
        <v>51</v>
      </c>
      <c r="AL71" s="279" t="s">
        <v>49</v>
      </c>
      <c r="AM71" s="525" t="s">
        <v>5332</v>
      </c>
      <c r="AN71" s="505" t="s">
        <v>4483</v>
      </c>
      <c r="AO71" s="280" t="s">
        <v>5368</v>
      </c>
      <c r="AP71" s="293" t="s">
        <v>2640</v>
      </c>
      <c r="AQ71" s="279" t="s">
        <v>5335</v>
      </c>
      <c r="AR71" s="293" t="s">
        <v>193</v>
      </c>
      <c r="AS71" s="280"/>
      <c r="AT71" s="280"/>
      <c r="AU71" s="535"/>
      <c r="AV71" s="279"/>
    </row>
    <row r="72" spans="1:48" s="457" customFormat="1" ht="89.25">
      <c r="A72" s="456" t="s">
        <v>5338</v>
      </c>
      <c r="B72" s="320" t="s">
        <v>0</v>
      </c>
      <c r="C72" s="320" t="s">
        <v>193</v>
      </c>
      <c r="D72" s="320" t="s">
        <v>1801</v>
      </c>
      <c r="E72" s="280" t="s">
        <v>5545</v>
      </c>
      <c r="F72" s="593" t="s">
        <v>212</v>
      </c>
      <c r="G72" s="279" t="s">
        <v>5553</v>
      </c>
      <c r="H72" s="280" t="s">
        <v>5379</v>
      </c>
      <c r="I72" s="563" t="s">
        <v>5551</v>
      </c>
      <c r="J72" s="280" t="s">
        <v>6737</v>
      </c>
      <c r="K72" s="280" t="s">
        <v>5546</v>
      </c>
      <c r="L72" s="279">
        <v>2</v>
      </c>
      <c r="M72" s="279" t="s">
        <v>6738</v>
      </c>
      <c r="N72" s="280" t="s">
        <v>6739</v>
      </c>
      <c r="O72" s="525" t="s">
        <v>5579</v>
      </c>
      <c r="P72" s="279" t="s">
        <v>193</v>
      </c>
      <c r="Q72" s="279" t="s">
        <v>6740</v>
      </c>
      <c r="R72" s="279" t="s">
        <v>6741</v>
      </c>
      <c r="S72" s="279" t="s">
        <v>6130</v>
      </c>
      <c r="T72" s="280" t="s">
        <v>5556</v>
      </c>
      <c r="U72" s="279" t="s">
        <v>6742</v>
      </c>
      <c r="V72" s="280"/>
      <c r="W72" s="279" t="s">
        <v>6741</v>
      </c>
      <c r="X72" s="279" t="s">
        <v>6741</v>
      </c>
      <c r="Y72" s="279" t="s">
        <v>6741</v>
      </c>
      <c r="Z72" s="279" t="s">
        <v>51</v>
      </c>
      <c r="AA72" s="279" t="s">
        <v>6742</v>
      </c>
      <c r="AB72" s="279" t="s">
        <v>6741</v>
      </c>
      <c r="AC72" s="279" t="s">
        <v>51</v>
      </c>
      <c r="AD72" s="279" t="s">
        <v>6743</v>
      </c>
      <c r="AE72" s="280" t="s">
        <v>6741</v>
      </c>
      <c r="AF72" s="529" t="s">
        <v>4455</v>
      </c>
      <c r="AG72" s="280" t="s">
        <v>6744</v>
      </c>
      <c r="AH72" s="279" t="s">
        <v>6741</v>
      </c>
      <c r="AI72" s="279" t="s">
        <v>212</v>
      </c>
      <c r="AJ72" s="279" t="s">
        <v>6741</v>
      </c>
      <c r="AK72" s="279" t="s">
        <v>6741</v>
      </c>
      <c r="AL72" s="279" t="s">
        <v>6741</v>
      </c>
      <c r="AM72" s="280" t="s">
        <v>6745</v>
      </c>
      <c r="AN72" s="280" t="s">
        <v>6746</v>
      </c>
      <c r="AO72" s="280" t="s">
        <v>6740</v>
      </c>
      <c r="AP72" s="293" t="s">
        <v>6747</v>
      </c>
      <c r="AQ72" s="293" t="s">
        <v>6748</v>
      </c>
      <c r="AR72" s="293" t="s">
        <v>193</v>
      </c>
      <c r="AS72" s="280"/>
      <c r="AT72" s="280"/>
      <c r="AU72" s="535"/>
      <c r="AV72" s="279"/>
    </row>
    <row r="73" spans="1:48" s="457" customFormat="1" ht="89.25">
      <c r="A73" s="456" t="s">
        <v>5339</v>
      </c>
      <c r="B73" s="320" t="s">
        <v>0</v>
      </c>
      <c r="C73" s="320" t="s">
        <v>193</v>
      </c>
      <c r="D73" s="320" t="s">
        <v>4073</v>
      </c>
      <c r="E73" s="280" t="s">
        <v>5545</v>
      </c>
      <c r="F73" s="593" t="s">
        <v>212</v>
      </c>
      <c r="G73" s="279" t="s">
        <v>5552</v>
      </c>
      <c r="H73" s="280" t="s">
        <v>6749</v>
      </c>
      <c r="I73" s="563" t="s">
        <v>5554</v>
      </c>
      <c r="J73" s="280" t="s">
        <v>6737</v>
      </c>
      <c r="K73" s="280" t="s">
        <v>5547</v>
      </c>
      <c r="L73" s="279">
        <v>2</v>
      </c>
      <c r="M73" s="279" t="s">
        <v>6738</v>
      </c>
      <c r="N73" s="280" t="s">
        <v>6739</v>
      </c>
      <c r="O73" s="525" t="s">
        <v>5579</v>
      </c>
      <c r="P73" s="279" t="s">
        <v>193</v>
      </c>
      <c r="Q73" s="279" t="s">
        <v>202</v>
      </c>
      <c r="R73" s="279" t="s">
        <v>6741</v>
      </c>
      <c r="S73" s="279" t="s">
        <v>6130</v>
      </c>
      <c r="T73" s="280" t="s">
        <v>5555</v>
      </c>
      <c r="U73" s="279" t="s">
        <v>6742</v>
      </c>
      <c r="V73" s="280"/>
      <c r="W73" s="279" t="s">
        <v>6741</v>
      </c>
      <c r="X73" s="279" t="s">
        <v>6742</v>
      </c>
      <c r="Y73" s="279" t="s">
        <v>6741</v>
      </c>
      <c r="Z73" s="279" t="s">
        <v>51</v>
      </c>
      <c r="AA73" s="279" t="s">
        <v>6742</v>
      </c>
      <c r="AB73" s="279" t="s">
        <v>6741</v>
      </c>
      <c r="AC73" s="279" t="s">
        <v>51</v>
      </c>
      <c r="AD73" s="279" t="s">
        <v>6743</v>
      </c>
      <c r="AE73" s="280" t="s">
        <v>6741</v>
      </c>
      <c r="AF73" s="529" t="s">
        <v>4455</v>
      </c>
      <c r="AG73" s="280" t="s">
        <v>6744</v>
      </c>
      <c r="AH73" s="279" t="s">
        <v>6741</v>
      </c>
      <c r="AI73" s="279" t="s">
        <v>212</v>
      </c>
      <c r="AJ73" s="279" t="s">
        <v>6741</v>
      </c>
      <c r="AK73" s="279" t="s">
        <v>6742</v>
      </c>
      <c r="AL73" s="279" t="s">
        <v>6741</v>
      </c>
      <c r="AM73" s="280" t="s">
        <v>6745</v>
      </c>
      <c r="AN73" s="280" t="s">
        <v>6750</v>
      </c>
      <c r="AO73" s="280" t="s">
        <v>6740</v>
      </c>
      <c r="AP73" s="293" t="s">
        <v>6751</v>
      </c>
      <c r="AQ73" s="293" t="s">
        <v>6752</v>
      </c>
      <c r="AR73" s="293" t="s">
        <v>193</v>
      </c>
      <c r="AS73" s="280"/>
      <c r="AT73" s="280"/>
      <c r="AU73" s="535"/>
      <c r="AV73" s="279"/>
    </row>
    <row r="74" spans="1:48" s="457" customFormat="1" ht="76.5">
      <c r="A74" s="456" t="s">
        <v>6753</v>
      </c>
      <c r="B74" s="320" t="s">
        <v>0</v>
      </c>
      <c r="C74" s="320" t="s">
        <v>193</v>
      </c>
      <c r="D74" s="320" t="s">
        <v>1787</v>
      </c>
      <c r="E74" s="280" t="s">
        <v>5591</v>
      </c>
      <c r="F74" s="593" t="s">
        <v>51</v>
      </c>
      <c r="G74" s="280" t="s">
        <v>5418</v>
      </c>
      <c r="H74" s="280" t="s">
        <v>5380</v>
      </c>
      <c r="I74" s="531" t="s">
        <v>5409</v>
      </c>
      <c r="J74" s="280" t="s">
        <v>5340</v>
      </c>
      <c r="K74" s="279" t="s">
        <v>5341</v>
      </c>
      <c r="L74" s="279" t="s">
        <v>5342</v>
      </c>
      <c r="M74" s="279" t="s">
        <v>3</v>
      </c>
      <c r="N74" s="280" t="s">
        <v>5343</v>
      </c>
      <c r="O74" s="279" t="s">
        <v>5344</v>
      </c>
      <c r="P74" s="279" t="s">
        <v>193</v>
      </c>
      <c r="Q74" s="279" t="s">
        <v>212</v>
      </c>
      <c r="R74" s="279" t="s">
        <v>5422</v>
      </c>
      <c r="S74" s="279" t="s">
        <v>5406</v>
      </c>
      <c r="T74" s="280" t="s">
        <v>5401</v>
      </c>
      <c r="U74" s="279" t="s">
        <v>49</v>
      </c>
      <c r="V74" s="280"/>
      <c r="W74" s="279" t="s">
        <v>49</v>
      </c>
      <c r="X74" s="279" t="s">
        <v>49</v>
      </c>
      <c r="Y74" s="279" t="s">
        <v>5557</v>
      </c>
      <c r="Z74" s="279" t="s">
        <v>5558</v>
      </c>
      <c r="AA74" s="279" t="s">
        <v>5402</v>
      </c>
      <c r="AB74" s="293" t="s">
        <v>5423</v>
      </c>
      <c r="AC74" s="279" t="s">
        <v>51</v>
      </c>
      <c r="AD74" s="279" t="s">
        <v>5403</v>
      </c>
      <c r="AE74" s="280" t="s">
        <v>51</v>
      </c>
      <c r="AF74" s="279" t="s">
        <v>5407</v>
      </c>
      <c r="AG74" s="280" t="s">
        <v>5599</v>
      </c>
      <c r="AH74" s="293" t="s">
        <v>5325</v>
      </c>
      <c r="AI74" s="279" t="s">
        <v>51</v>
      </c>
      <c r="AJ74" s="279" t="s">
        <v>49</v>
      </c>
      <c r="AK74" s="279" t="s">
        <v>49</v>
      </c>
      <c r="AL74" s="279" t="s">
        <v>5404</v>
      </c>
      <c r="AM74" s="525" t="s">
        <v>5332</v>
      </c>
      <c r="AN74" s="280" t="s">
        <v>5405</v>
      </c>
      <c r="AO74" s="280" t="s">
        <v>5368</v>
      </c>
      <c r="AP74" s="533" t="s">
        <v>1243</v>
      </c>
      <c r="AQ74" s="279" t="s">
        <v>211</v>
      </c>
      <c r="AR74" s="280" t="s">
        <v>5408</v>
      </c>
      <c r="AS74" s="280" t="s">
        <v>5410</v>
      </c>
      <c r="AT74" s="565" t="s">
        <v>5587</v>
      </c>
      <c r="AU74" s="535"/>
      <c r="AV74" s="279"/>
    </row>
    <row r="75" spans="1:48" s="457" customFormat="1" ht="51.75" customHeight="1">
      <c r="A75" s="456" t="s">
        <v>5316</v>
      </c>
      <c r="B75" s="320" t="s">
        <v>0</v>
      </c>
      <c r="C75" s="320" t="s">
        <v>193</v>
      </c>
      <c r="D75" s="523" t="s">
        <v>4513</v>
      </c>
      <c r="E75" s="280" t="s">
        <v>5595</v>
      </c>
      <c r="F75" s="593" t="s">
        <v>6742</v>
      </c>
      <c r="G75" s="279" t="s">
        <v>6754</v>
      </c>
      <c r="H75" s="280" t="s">
        <v>5592</v>
      </c>
      <c r="I75" s="279" t="s">
        <v>5596</v>
      </c>
      <c r="J75" s="280" t="s">
        <v>6755</v>
      </c>
      <c r="K75" s="525" t="s">
        <v>6756</v>
      </c>
      <c r="L75" s="279" t="s">
        <v>6757</v>
      </c>
      <c r="M75" s="279" t="s">
        <v>6758</v>
      </c>
      <c r="N75" s="525" t="s">
        <v>2633</v>
      </c>
      <c r="O75" s="525" t="s">
        <v>6759</v>
      </c>
      <c r="P75" s="279" t="s">
        <v>193</v>
      </c>
      <c r="Q75" s="279" t="s">
        <v>6740</v>
      </c>
      <c r="R75" s="279" t="s">
        <v>6741</v>
      </c>
      <c r="S75" s="279" t="s">
        <v>6130</v>
      </c>
      <c r="T75" s="293" t="s">
        <v>6760</v>
      </c>
      <c r="U75" s="279" t="s">
        <v>6742</v>
      </c>
      <c r="V75" s="280"/>
      <c r="W75" s="530" t="s">
        <v>49</v>
      </c>
      <c r="X75" s="529" t="s">
        <v>49</v>
      </c>
      <c r="Y75" s="529" t="s">
        <v>6761</v>
      </c>
      <c r="Z75" s="529" t="s">
        <v>51</v>
      </c>
      <c r="AA75" s="530" t="s">
        <v>51</v>
      </c>
      <c r="AB75" s="529" t="s">
        <v>49</v>
      </c>
      <c r="AC75" s="293" t="s">
        <v>49</v>
      </c>
      <c r="AD75" s="530" t="s">
        <v>51</v>
      </c>
      <c r="AE75" s="529" t="s">
        <v>51</v>
      </c>
      <c r="AF75" s="529" t="s">
        <v>4455</v>
      </c>
      <c r="AG75" s="526" t="s">
        <v>5420</v>
      </c>
      <c r="AH75" s="279" t="s">
        <v>49</v>
      </c>
      <c r="AI75" s="279" t="s">
        <v>49</v>
      </c>
      <c r="AJ75" s="279" t="s">
        <v>49</v>
      </c>
      <c r="AK75" s="279" t="s">
        <v>49</v>
      </c>
      <c r="AL75" s="279" t="s">
        <v>51</v>
      </c>
      <c r="AM75" s="525" t="s">
        <v>5332</v>
      </c>
      <c r="AN75" s="280" t="s">
        <v>5568</v>
      </c>
      <c r="AO75" s="280" t="s">
        <v>5368</v>
      </c>
      <c r="AP75" s="293" t="s">
        <v>2640</v>
      </c>
      <c r="AQ75" s="293" t="s">
        <v>2612</v>
      </c>
      <c r="AR75" s="564" t="s">
        <v>5561</v>
      </c>
      <c r="AS75" s="280" t="s">
        <v>5562</v>
      </c>
      <c r="AT75" s="293" t="s">
        <v>5594</v>
      </c>
      <c r="AU75" s="535"/>
      <c r="AV75" s="279"/>
    </row>
    <row r="76" spans="1:48" s="457" customFormat="1" ht="48.75" customHeight="1">
      <c r="A76" s="456" t="s">
        <v>5345</v>
      </c>
      <c r="B76" s="320" t="s">
        <v>0</v>
      </c>
      <c r="C76" s="320" t="s">
        <v>193</v>
      </c>
      <c r="D76" s="523" t="s">
        <v>1801</v>
      </c>
      <c r="E76" s="280" t="s">
        <v>5590</v>
      </c>
      <c r="F76" s="593" t="s">
        <v>6742</v>
      </c>
      <c r="G76" s="279" t="s">
        <v>6762</v>
      </c>
      <c r="H76" s="280" t="s">
        <v>6763</v>
      </c>
      <c r="I76" s="279" t="s">
        <v>6764</v>
      </c>
      <c r="J76" s="280" t="s">
        <v>6755</v>
      </c>
      <c r="K76" s="525" t="s">
        <v>5437</v>
      </c>
      <c r="L76" s="279">
        <v>1</v>
      </c>
      <c r="M76" s="279" t="s">
        <v>6758</v>
      </c>
      <c r="N76" s="525" t="s">
        <v>2633</v>
      </c>
      <c r="O76" s="525" t="s">
        <v>6759</v>
      </c>
      <c r="P76" s="279" t="s">
        <v>193</v>
      </c>
      <c r="Q76" s="279" t="s">
        <v>6740</v>
      </c>
      <c r="R76" s="279" t="s">
        <v>6741</v>
      </c>
      <c r="S76" s="279" t="s">
        <v>6130</v>
      </c>
      <c r="T76" s="279" t="s">
        <v>6765</v>
      </c>
      <c r="U76" s="279" t="s">
        <v>6742</v>
      </c>
      <c r="V76" s="280"/>
      <c r="W76" s="279" t="s">
        <v>6741</v>
      </c>
      <c r="X76" s="279" t="s">
        <v>6741</v>
      </c>
      <c r="Y76" s="279" t="s">
        <v>6766</v>
      </c>
      <c r="Z76" s="279" t="s">
        <v>6742</v>
      </c>
      <c r="AA76" s="279" t="s">
        <v>6741</v>
      </c>
      <c r="AB76" s="279" t="s">
        <v>6741</v>
      </c>
      <c r="AC76" s="279" t="s">
        <v>6742</v>
      </c>
      <c r="AD76" s="279" t="s">
        <v>6742</v>
      </c>
      <c r="AE76" s="280" t="s">
        <v>6741</v>
      </c>
      <c r="AF76" s="279" t="s">
        <v>6767</v>
      </c>
      <c r="AG76" s="526" t="s">
        <v>5567</v>
      </c>
      <c r="AH76" s="279" t="s">
        <v>49</v>
      </c>
      <c r="AI76" s="279" t="s">
        <v>49</v>
      </c>
      <c r="AJ76" s="279" t="s">
        <v>49</v>
      </c>
      <c r="AK76" s="279" t="s">
        <v>49</v>
      </c>
      <c r="AL76" s="279" t="s">
        <v>51</v>
      </c>
      <c r="AM76" s="525" t="s">
        <v>5332</v>
      </c>
      <c r="AN76" s="280" t="s">
        <v>5569</v>
      </c>
      <c r="AO76" s="280" t="s">
        <v>5368</v>
      </c>
      <c r="AP76" s="293" t="s">
        <v>2640</v>
      </c>
      <c r="AQ76" s="293" t="s">
        <v>2612</v>
      </c>
      <c r="AR76" s="280" t="s">
        <v>5563</v>
      </c>
      <c r="AS76" s="280" t="s">
        <v>5564</v>
      </c>
      <c r="AT76" s="293" t="s">
        <v>5593</v>
      </c>
      <c r="AU76" s="535"/>
      <c r="AV76" s="279"/>
    </row>
    <row r="77" spans="1:48" s="457" customFormat="1" ht="50.25" customHeight="1">
      <c r="A77" s="456" t="s">
        <v>5346</v>
      </c>
      <c r="B77" s="320" t="s">
        <v>0</v>
      </c>
      <c r="C77" s="320" t="s">
        <v>193</v>
      </c>
      <c r="D77" s="523" t="s">
        <v>4073</v>
      </c>
      <c r="E77" s="280" t="s">
        <v>5590</v>
      </c>
      <c r="F77" s="593" t="s">
        <v>6742</v>
      </c>
      <c r="G77" s="279" t="s">
        <v>5559</v>
      </c>
      <c r="H77" s="280" t="s">
        <v>6768</v>
      </c>
      <c r="I77" s="279" t="s">
        <v>5560</v>
      </c>
      <c r="J77" s="280" t="s">
        <v>6755</v>
      </c>
      <c r="K77" s="525" t="s">
        <v>5437</v>
      </c>
      <c r="L77" s="279">
        <v>2</v>
      </c>
      <c r="M77" s="279" t="s">
        <v>6738</v>
      </c>
      <c r="N77" s="525" t="s">
        <v>2633</v>
      </c>
      <c r="O77" s="525" t="s">
        <v>6759</v>
      </c>
      <c r="P77" s="279" t="s">
        <v>193</v>
      </c>
      <c r="Q77" s="279" t="s">
        <v>6740</v>
      </c>
      <c r="R77" s="279" t="s">
        <v>6741</v>
      </c>
      <c r="S77" s="279" t="s">
        <v>6130</v>
      </c>
      <c r="T77" s="279" t="s">
        <v>6765</v>
      </c>
      <c r="U77" s="279" t="s">
        <v>6742</v>
      </c>
      <c r="V77" s="280"/>
      <c r="W77" s="279" t="s">
        <v>6741</v>
      </c>
      <c r="X77" s="279" t="s">
        <v>6741</v>
      </c>
      <c r="Y77" s="279" t="s">
        <v>6766</v>
      </c>
      <c r="Z77" s="279" t="s">
        <v>6742</v>
      </c>
      <c r="AA77" s="279" t="s">
        <v>6742</v>
      </c>
      <c r="AB77" s="279" t="s">
        <v>6741</v>
      </c>
      <c r="AC77" s="279" t="s">
        <v>6742</v>
      </c>
      <c r="AD77" s="279" t="s">
        <v>6742</v>
      </c>
      <c r="AE77" s="280" t="s">
        <v>6741</v>
      </c>
      <c r="AF77" s="279" t="s">
        <v>6767</v>
      </c>
      <c r="AG77" s="526" t="s">
        <v>5567</v>
      </c>
      <c r="AH77" s="279" t="s">
        <v>5565</v>
      </c>
      <c r="AI77" s="279" t="s">
        <v>49</v>
      </c>
      <c r="AJ77" s="279" t="s">
        <v>49</v>
      </c>
      <c r="AK77" s="279" t="s">
        <v>51</v>
      </c>
      <c r="AL77" s="279" t="s">
        <v>51</v>
      </c>
      <c r="AM77" s="525" t="s">
        <v>5332</v>
      </c>
      <c r="AN77" s="280" t="s">
        <v>5570</v>
      </c>
      <c r="AO77" s="280" t="s">
        <v>49</v>
      </c>
      <c r="AP77" s="280" t="s">
        <v>5571</v>
      </c>
      <c r="AQ77" s="293" t="s">
        <v>2612</v>
      </c>
      <c r="AR77" s="280" t="s">
        <v>5563</v>
      </c>
      <c r="AS77" s="280" t="s">
        <v>5566</v>
      </c>
      <c r="AT77" s="293" t="s">
        <v>5593</v>
      </c>
      <c r="AU77" s="535"/>
      <c r="AV77" s="279"/>
    </row>
    <row r="78" spans="1:48">
      <c r="A78" s="277"/>
      <c r="B78" s="432"/>
      <c r="C78" s="432"/>
      <c r="D78" s="432"/>
      <c r="E78" s="295"/>
      <c r="F78" s="616"/>
      <c r="G78" s="617"/>
      <c r="H78" s="618"/>
      <c r="I78" s="618"/>
      <c r="J78" s="619"/>
      <c r="K78" s="617"/>
      <c r="L78" s="272"/>
      <c r="M78" s="272"/>
      <c r="N78" s="295"/>
      <c r="O78" s="272"/>
      <c r="P78" s="272"/>
      <c r="Q78" s="272"/>
      <c r="R78" s="272"/>
      <c r="S78" s="272"/>
      <c r="T78" s="617"/>
      <c r="U78" s="617"/>
      <c r="V78" s="295"/>
      <c r="W78" s="617"/>
      <c r="X78" s="617"/>
      <c r="Y78" s="617"/>
      <c r="Z78" s="617"/>
      <c r="AA78" s="617"/>
      <c r="AB78" s="617"/>
      <c r="AC78" s="617"/>
      <c r="AD78" s="617"/>
      <c r="AE78" s="619"/>
      <c r="AF78" s="272"/>
      <c r="AG78" s="617"/>
      <c r="AH78" s="272"/>
      <c r="AI78" s="272"/>
      <c r="AJ78" s="272"/>
      <c r="AK78" s="272"/>
      <c r="AL78" s="617"/>
      <c r="AM78" s="295"/>
      <c r="AN78" s="619"/>
      <c r="AO78" s="295"/>
      <c r="AP78" s="617"/>
      <c r="AQ78" s="272"/>
      <c r="AR78" s="292"/>
      <c r="AS78" s="292"/>
      <c r="AT78" s="292"/>
      <c r="AU78" s="538"/>
    </row>
    <row r="79" spans="1:48" s="457" customFormat="1" ht="38.25">
      <c r="A79" s="456" t="s">
        <v>5445</v>
      </c>
      <c r="B79" s="320" t="s">
        <v>53</v>
      </c>
      <c r="C79" s="320" t="s">
        <v>5320</v>
      </c>
      <c r="D79" s="320" t="s">
        <v>1779</v>
      </c>
      <c r="E79" s="293" t="s">
        <v>5464</v>
      </c>
      <c r="F79" s="593" t="s">
        <v>51</v>
      </c>
      <c r="G79" s="280" t="s">
        <v>5459</v>
      </c>
      <c r="H79" s="280" t="s">
        <v>5460</v>
      </c>
      <c r="I79" s="279" t="s">
        <v>5461</v>
      </c>
      <c r="J79" s="505" t="s">
        <v>5388</v>
      </c>
      <c r="K79" s="505" t="s">
        <v>5323</v>
      </c>
      <c r="L79" s="279" t="s">
        <v>5342</v>
      </c>
      <c r="M79" s="279" t="s">
        <v>3</v>
      </c>
      <c r="N79" s="505" t="s">
        <v>4394</v>
      </c>
      <c r="O79" s="279" t="s">
        <v>5074</v>
      </c>
      <c r="P79" s="279" t="s">
        <v>193</v>
      </c>
      <c r="Q79" s="279" t="s">
        <v>212</v>
      </c>
      <c r="R79" s="279" t="s">
        <v>49</v>
      </c>
      <c r="S79" s="279" t="s">
        <v>51</v>
      </c>
      <c r="T79" s="505" t="s">
        <v>4489</v>
      </c>
      <c r="U79" s="279" t="s">
        <v>51</v>
      </c>
      <c r="V79" s="280"/>
      <c r="W79" s="279" t="s">
        <v>49</v>
      </c>
      <c r="X79" s="279" t="s">
        <v>49</v>
      </c>
      <c r="Y79" s="279" t="s">
        <v>1511</v>
      </c>
      <c r="Z79" s="279" t="s">
        <v>49</v>
      </c>
      <c r="AA79" s="279" t="s">
        <v>51</v>
      </c>
      <c r="AB79" s="279" t="s">
        <v>49</v>
      </c>
      <c r="AC79" s="279" t="s">
        <v>49</v>
      </c>
      <c r="AD79" s="279" t="s">
        <v>51</v>
      </c>
      <c r="AE79" s="280" t="s">
        <v>51</v>
      </c>
      <c r="AF79" s="279" t="s">
        <v>49</v>
      </c>
      <c r="AG79" s="280" t="s">
        <v>5389</v>
      </c>
      <c r="AH79" s="279" t="s">
        <v>212</v>
      </c>
      <c r="AI79" s="279" t="s">
        <v>49</v>
      </c>
      <c r="AJ79" s="279" t="s">
        <v>49</v>
      </c>
      <c r="AK79" s="279" t="s">
        <v>49</v>
      </c>
      <c r="AL79" s="279" t="s">
        <v>51</v>
      </c>
      <c r="AM79" s="280" t="s">
        <v>4532</v>
      </c>
      <c r="AN79" s="280" t="s">
        <v>5604</v>
      </c>
      <c r="AO79" s="280" t="s">
        <v>1531</v>
      </c>
      <c r="AP79" s="279" t="s">
        <v>210</v>
      </c>
      <c r="AQ79" s="279" t="s">
        <v>211</v>
      </c>
      <c r="AR79" s="280"/>
      <c r="AS79" s="280"/>
      <c r="AT79" s="280" t="s">
        <v>5608</v>
      </c>
      <c r="AU79" s="535"/>
      <c r="AV79" s="280" t="s">
        <v>5606</v>
      </c>
    </row>
    <row r="80" spans="1:48" s="457" customFormat="1" ht="51">
      <c r="A80" s="456" t="s">
        <v>5383</v>
      </c>
      <c r="B80" s="320" t="s">
        <v>53</v>
      </c>
      <c r="C80" s="320" t="s">
        <v>5309</v>
      </c>
      <c r="D80" s="320" t="s">
        <v>4513</v>
      </c>
      <c r="E80" s="280" t="s">
        <v>5384</v>
      </c>
      <c r="F80" s="593" t="s">
        <v>51</v>
      </c>
      <c r="G80" s="279" t="s">
        <v>5385</v>
      </c>
      <c r="H80" s="280" t="s">
        <v>5386</v>
      </c>
      <c r="I80" s="280" t="s">
        <v>5387</v>
      </c>
      <c r="J80" s="505" t="s">
        <v>5388</v>
      </c>
      <c r="K80" s="505" t="s">
        <v>5323</v>
      </c>
      <c r="L80" s="279">
        <v>2</v>
      </c>
      <c r="M80" s="279" t="s">
        <v>59</v>
      </c>
      <c r="N80" s="505" t="s">
        <v>4394</v>
      </c>
      <c r="O80" s="279" t="s">
        <v>4523</v>
      </c>
      <c r="P80" s="279" t="s">
        <v>193</v>
      </c>
      <c r="Q80" s="279" t="s">
        <v>212</v>
      </c>
      <c r="R80" s="279" t="s">
        <v>49</v>
      </c>
      <c r="S80" s="279" t="s">
        <v>51</v>
      </c>
      <c r="T80" s="505" t="s">
        <v>4422</v>
      </c>
      <c r="U80" s="279" t="s">
        <v>51</v>
      </c>
      <c r="V80" s="280"/>
      <c r="W80" s="279" t="s">
        <v>49</v>
      </c>
      <c r="X80" s="279" t="s">
        <v>49</v>
      </c>
      <c r="Y80" s="279" t="s">
        <v>1511</v>
      </c>
      <c r="Z80" s="279" t="s">
        <v>51</v>
      </c>
      <c r="AA80" s="279" t="s">
        <v>51</v>
      </c>
      <c r="AB80" s="279" t="s">
        <v>5424</v>
      </c>
      <c r="AC80" s="279" t="s">
        <v>51</v>
      </c>
      <c r="AD80" s="279" t="s">
        <v>681</v>
      </c>
      <c r="AE80" s="280" t="s">
        <v>51</v>
      </c>
      <c r="AF80" s="279" t="s">
        <v>51</v>
      </c>
      <c r="AG80" s="280" t="s">
        <v>5389</v>
      </c>
      <c r="AH80" s="280" t="s">
        <v>5440</v>
      </c>
      <c r="AI80" s="279" t="s">
        <v>51</v>
      </c>
      <c r="AJ80" s="279" t="s">
        <v>51</v>
      </c>
      <c r="AK80" s="279" t="s">
        <v>49</v>
      </c>
      <c r="AL80" s="279" t="s">
        <v>51</v>
      </c>
      <c r="AM80" s="280" t="s">
        <v>4532</v>
      </c>
      <c r="AN80" s="3" t="s">
        <v>5397</v>
      </c>
      <c r="AO80" s="280" t="s">
        <v>4302</v>
      </c>
      <c r="AP80" s="279" t="s">
        <v>210</v>
      </c>
      <c r="AQ80" s="279" t="s">
        <v>211</v>
      </c>
      <c r="AR80" s="280"/>
      <c r="AS80" s="280" t="s">
        <v>5600</v>
      </c>
      <c r="AT80" s="280" t="s">
        <v>4533</v>
      </c>
      <c r="AU80" s="535"/>
      <c r="AV80" s="561" t="s">
        <v>5457</v>
      </c>
    </row>
    <row r="81" spans="1:48" s="457" customFormat="1" ht="25.5">
      <c r="A81" s="456" t="s">
        <v>5363</v>
      </c>
      <c r="B81" s="320" t="s">
        <v>53</v>
      </c>
      <c r="C81" s="320" t="s">
        <v>5412</v>
      </c>
      <c r="D81" s="320" t="s">
        <v>1779</v>
      </c>
      <c r="E81" s="280" t="s">
        <v>5413</v>
      </c>
      <c r="F81" s="593" t="s">
        <v>51</v>
      </c>
      <c r="G81" s="280" t="s">
        <v>5419</v>
      </c>
      <c r="H81" s="280" t="s">
        <v>5414</v>
      </c>
      <c r="I81" s="280" t="s">
        <v>5415</v>
      </c>
      <c r="J81" s="505" t="s">
        <v>5416</v>
      </c>
      <c r="K81" s="279" t="s">
        <v>5341</v>
      </c>
      <c r="L81" s="279" t="s">
        <v>5342</v>
      </c>
      <c r="M81" s="279" t="s">
        <v>3</v>
      </c>
      <c r="N81" s="505" t="s">
        <v>4394</v>
      </c>
      <c r="O81" s="279" t="s">
        <v>5074</v>
      </c>
      <c r="P81" s="279" t="s">
        <v>193</v>
      </c>
      <c r="Q81" s="279" t="s">
        <v>212</v>
      </c>
      <c r="R81" s="279" t="s">
        <v>5417</v>
      </c>
      <c r="S81" s="279" t="s">
        <v>51</v>
      </c>
      <c r="T81" s="505" t="s">
        <v>4489</v>
      </c>
      <c r="U81" s="279" t="s">
        <v>51</v>
      </c>
      <c r="V81" s="280"/>
      <c r="W81" s="279" t="s">
        <v>49</v>
      </c>
      <c r="X81" s="279" t="s">
        <v>49</v>
      </c>
      <c r="Y81" s="279" t="s">
        <v>1511</v>
      </c>
      <c r="Z81" s="279" t="s">
        <v>49</v>
      </c>
      <c r="AA81" s="279" t="s">
        <v>51</v>
      </c>
      <c r="AB81" s="279" t="s">
        <v>5424</v>
      </c>
      <c r="AC81" s="279" t="s">
        <v>51</v>
      </c>
      <c r="AD81" s="279" t="s">
        <v>681</v>
      </c>
      <c r="AE81" s="280" t="s">
        <v>51</v>
      </c>
      <c r="AF81" s="279" t="s">
        <v>5572</v>
      </c>
      <c r="AG81" s="280" t="s">
        <v>5420</v>
      </c>
      <c r="AH81" s="280" t="s">
        <v>4529</v>
      </c>
      <c r="AI81" s="279" t="s">
        <v>51</v>
      </c>
      <c r="AJ81" s="279" t="s">
        <v>51</v>
      </c>
      <c r="AK81" s="279" t="s">
        <v>49</v>
      </c>
      <c r="AL81" s="279" t="s">
        <v>51</v>
      </c>
      <c r="AM81" s="280" t="s">
        <v>4532</v>
      </c>
      <c r="AN81" s="3" t="s">
        <v>1205</v>
      </c>
      <c r="AO81" s="280" t="s">
        <v>1531</v>
      </c>
      <c r="AP81" s="533" t="s">
        <v>3328</v>
      </c>
      <c r="AQ81" s="279" t="s">
        <v>211</v>
      </c>
      <c r="AR81" s="280"/>
      <c r="AS81" s="280"/>
      <c r="AT81" s="280" t="s">
        <v>5421</v>
      </c>
      <c r="AU81" s="535"/>
      <c r="AV81" s="280" t="s">
        <v>5425</v>
      </c>
    </row>
    <row r="82" spans="1:48" s="457" customFormat="1" ht="51">
      <c r="A82" s="456" t="s">
        <v>5390</v>
      </c>
      <c r="B82" s="320" t="s">
        <v>53</v>
      </c>
      <c r="C82" s="320" t="s">
        <v>5391</v>
      </c>
      <c r="D82" s="320" t="s">
        <v>4515</v>
      </c>
      <c r="E82" s="280" t="s">
        <v>5392</v>
      </c>
      <c r="F82" s="593" t="s">
        <v>51</v>
      </c>
      <c r="G82" s="279" t="s">
        <v>5394</v>
      </c>
      <c r="H82" s="280" t="s">
        <v>5395</v>
      </c>
      <c r="I82" s="280" t="s">
        <v>5393</v>
      </c>
      <c r="J82" s="505" t="s">
        <v>5388</v>
      </c>
      <c r="K82" s="505" t="s">
        <v>5437</v>
      </c>
      <c r="L82" s="279">
        <v>2</v>
      </c>
      <c r="M82" s="279" t="s">
        <v>59</v>
      </c>
      <c r="N82" s="505" t="s">
        <v>2633</v>
      </c>
      <c r="O82" s="279" t="s">
        <v>4524</v>
      </c>
      <c r="P82" s="279" t="s">
        <v>193</v>
      </c>
      <c r="Q82" s="279" t="s">
        <v>212</v>
      </c>
      <c r="R82" s="279" t="s">
        <v>49</v>
      </c>
      <c r="S82" s="279" t="s">
        <v>51</v>
      </c>
      <c r="T82" s="505" t="s">
        <v>4422</v>
      </c>
      <c r="U82" s="279" t="s">
        <v>51</v>
      </c>
      <c r="V82" s="280"/>
      <c r="W82" s="279" t="s">
        <v>49</v>
      </c>
      <c r="X82" s="279" t="s">
        <v>49</v>
      </c>
      <c r="Y82" s="279" t="s">
        <v>1511</v>
      </c>
      <c r="Z82" s="279" t="s">
        <v>51</v>
      </c>
      <c r="AA82" s="279" t="s">
        <v>51</v>
      </c>
      <c r="AB82" s="279" t="s">
        <v>5424</v>
      </c>
      <c r="AC82" s="279" t="s">
        <v>51</v>
      </c>
      <c r="AD82" s="279" t="s">
        <v>681</v>
      </c>
      <c r="AE82" s="280" t="s">
        <v>51</v>
      </c>
      <c r="AF82" s="279" t="s">
        <v>51</v>
      </c>
      <c r="AG82" s="280" t="s">
        <v>5389</v>
      </c>
      <c r="AH82" s="280" t="s">
        <v>5440</v>
      </c>
      <c r="AI82" s="279" t="s">
        <v>51</v>
      </c>
      <c r="AJ82" s="279" t="s">
        <v>51</v>
      </c>
      <c r="AK82" s="279" t="s">
        <v>49</v>
      </c>
      <c r="AL82" s="279" t="s">
        <v>51</v>
      </c>
      <c r="AM82" s="505" t="s">
        <v>260</v>
      </c>
      <c r="AN82" s="3" t="s">
        <v>5397</v>
      </c>
      <c r="AO82" s="280" t="s">
        <v>4302</v>
      </c>
      <c r="AP82" s="279" t="s">
        <v>210</v>
      </c>
      <c r="AQ82" s="279" t="s">
        <v>211</v>
      </c>
      <c r="AR82" s="280"/>
      <c r="AS82" s="280" t="s">
        <v>5600</v>
      </c>
      <c r="AT82" s="280" t="s">
        <v>5396</v>
      </c>
      <c r="AU82" s="535"/>
      <c r="AV82" s="561" t="s">
        <v>5458</v>
      </c>
    </row>
    <row r="83" spans="1:48" s="457" customFormat="1" ht="51">
      <c r="A83" s="456" t="s">
        <v>5362</v>
      </c>
      <c r="B83" s="320" t="s">
        <v>53</v>
      </c>
      <c r="C83" s="320" t="s">
        <v>5432</v>
      </c>
      <c r="D83" s="320" t="s">
        <v>4513</v>
      </c>
      <c r="E83" s="280" t="s">
        <v>5384</v>
      </c>
      <c r="F83" s="593" t="s">
        <v>51</v>
      </c>
      <c r="G83" s="279" t="s">
        <v>5426</v>
      </c>
      <c r="H83" s="280" t="s">
        <v>5427</v>
      </c>
      <c r="I83" s="280" t="s">
        <v>5428</v>
      </c>
      <c r="J83" s="505" t="s">
        <v>5388</v>
      </c>
      <c r="K83" s="505" t="s">
        <v>5323</v>
      </c>
      <c r="L83" s="279">
        <v>2</v>
      </c>
      <c r="M83" s="279" t="s">
        <v>59</v>
      </c>
      <c r="N83" s="505" t="s">
        <v>4394</v>
      </c>
      <c r="O83" s="279" t="s">
        <v>4524</v>
      </c>
      <c r="P83" s="279" t="s">
        <v>193</v>
      </c>
      <c r="Q83" s="279" t="s">
        <v>212</v>
      </c>
      <c r="R83" s="279" t="s">
        <v>49</v>
      </c>
      <c r="S83" s="279" t="s">
        <v>51</v>
      </c>
      <c r="T83" s="505" t="s">
        <v>4422</v>
      </c>
      <c r="U83" s="279" t="s">
        <v>51</v>
      </c>
      <c r="V83" s="280"/>
      <c r="W83" s="279" t="s">
        <v>49</v>
      </c>
      <c r="X83" s="279" t="s">
        <v>49</v>
      </c>
      <c r="Y83" s="279" t="s">
        <v>1511</v>
      </c>
      <c r="Z83" s="279" t="s">
        <v>51</v>
      </c>
      <c r="AA83" s="279" t="s">
        <v>51</v>
      </c>
      <c r="AB83" s="279" t="s">
        <v>5424</v>
      </c>
      <c r="AC83" s="279" t="s">
        <v>51</v>
      </c>
      <c r="AD83" s="279" t="s">
        <v>681</v>
      </c>
      <c r="AE83" s="280" t="s">
        <v>51</v>
      </c>
      <c r="AF83" s="279" t="s">
        <v>51</v>
      </c>
      <c r="AG83" s="280" t="s">
        <v>5389</v>
      </c>
      <c r="AH83" s="280" t="s">
        <v>5440</v>
      </c>
      <c r="AI83" s="279" t="s">
        <v>51</v>
      </c>
      <c r="AJ83" s="279" t="s">
        <v>51</v>
      </c>
      <c r="AK83" s="279" t="s">
        <v>49</v>
      </c>
      <c r="AL83" s="279" t="s">
        <v>51</v>
      </c>
      <c r="AM83" s="280" t="s">
        <v>4532</v>
      </c>
      <c r="AN83" s="3" t="s">
        <v>1205</v>
      </c>
      <c r="AO83" s="280" t="s">
        <v>1531</v>
      </c>
      <c r="AP83" s="279" t="s">
        <v>210</v>
      </c>
      <c r="AQ83" s="279" t="s">
        <v>211</v>
      </c>
      <c r="AR83" s="280"/>
      <c r="AS83" s="280" t="s">
        <v>5600</v>
      </c>
      <c r="AT83" s="280" t="s">
        <v>5433</v>
      </c>
      <c r="AU83" s="535"/>
      <c r="AV83" s="280" t="s">
        <v>5429</v>
      </c>
    </row>
    <row r="84" spans="1:48" s="457" customFormat="1" ht="51">
      <c r="A84" s="456" t="s">
        <v>5430</v>
      </c>
      <c r="B84" s="320" t="s">
        <v>53</v>
      </c>
      <c r="C84" s="320" t="s">
        <v>5431</v>
      </c>
      <c r="D84" s="320" t="s">
        <v>4515</v>
      </c>
      <c r="E84" s="280" t="s">
        <v>5434</v>
      </c>
      <c r="F84" s="593" t="s">
        <v>51</v>
      </c>
      <c r="G84" s="280" t="s">
        <v>5435</v>
      </c>
      <c r="H84" s="280" t="s">
        <v>5436</v>
      </c>
      <c r="I84" s="280" t="s">
        <v>5428</v>
      </c>
      <c r="J84" s="505" t="s">
        <v>5388</v>
      </c>
      <c r="K84" s="505" t="s">
        <v>5438</v>
      </c>
      <c r="L84" s="279">
        <v>2</v>
      </c>
      <c r="M84" s="279" t="s">
        <v>59</v>
      </c>
      <c r="N84" s="505" t="s">
        <v>4394</v>
      </c>
      <c r="O84" s="279" t="s">
        <v>4524</v>
      </c>
      <c r="P84" s="279" t="s">
        <v>193</v>
      </c>
      <c r="Q84" s="279" t="s">
        <v>212</v>
      </c>
      <c r="R84" s="279" t="s">
        <v>49</v>
      </c>
      <c r="S84" s="279" t="s">
        <v>51</v>
      </c>
      <c r="T84" s="505" t="s">
        <v>4422</v>
      </c>
      <c r="U84" s="279" t="s">
        <v>51</v>
      </c>
      <c r="V84" s="280"/>
      <c r="W84" s="279" t="s">
        <v>49</v>
      </c>
      <c r="X84" s="279" t="s">
        <v>51</v>
      </c>
      <c r="Y84" s="279" t="s">
        <v>49</v>
      </c>
      <c r="Z84" s="279" t="s">
        <v>51</v>
      </c>
      <c r="AA84" s="279" t="s">
        <v>51</v>
      </c>
      <c r="AB84" s="279" t="s">
        <v>5424</v>
      </c>
      <c r="AC84" s="279" t="s">
        <v>51</v>
      </c>
      <c r="AD84" s="279" t="s">
        <v>681</v>
      </c>
      <c r="AE84" s="280" t="s">
        <v>51</v>
      </c>
      <c r="AF84" s="279" t="s">
        <v>51</v>
      </c>
      <c r="AG84" s="280" t="s">
        <v>5389</v>
      </c>
      <c r="AH84" s="280" t="s">
        <v>5440</v>
      </c>
      <c r="AI84" s="279" t="s">
        <v>51</v>
      </c>
      <c r="AJ84" s="279" t="s">
        <v>51</v>
      </c>
      <c r="AK84" s="279" t="s">
        <v>49</v>
      </c>
      <c r="AL84" s="279" t="s">
        <v>51</v>
      </c>
      <c r="AM84" s="505" t="s">
        <v>260</v>
      </c>
      <c r="AN84" s="3" t="s">
        <v>1205</v>
      </c>
      <c r="AO84" s="280" t="s">
        <v>1531</v>
      </c>
      <c r="AP84" s="279" t="s">
        <v>210</v>
      </c>
      <c r="AQ84" s="279" t="s">
        <v>211</v>
      </c>
      <c r="AR84" s="280"/>
      <c r="AS84" s="280" t="s">
        <v>5600</v>
      </c>
      <c r="AT84" s="280" t="s">
        <v>5601</v>
      </c>
      <c r="AU84" s="535"/>
      <c r="AV84" s="561" t="s">
        <v>5439</v>
      </c>
    </row>
    <row r="85" spans="1:48" s="457" customFormat="1" ht="51">
      <c r="A85" s="456" t="s">
        <v>5441</v>
      </c>
      <c r="B85" s="320" t="s">
        <v>53</v>
      </c>
      <c r="C85" s="320" t="s">
        <v>4573</v>
      </c>
      <c r="D85" s="320" t="s">
        <v>4073</v>
      </c>
      <c r="E85" s="280" t="s">
        <v>5434</v>
      </c>
      <c r="F85" s="593" t="s">
        <v>51</v>
      </c>
      <c r="G85" s="280" t="s">
        <v>5443</v>
      </c>
      <c r="H85" s="280" t="s">
        <v>5444</v>
      </c>
      <c r="I85" s="280" t="s">
        <v>5428</v>
      </c>
      <c r="J85" s="505" t="s">
        <v>5388</v>
      </c>
      <c r="K85" s="505" t="s">
        <v>5438</v>
      </c>
      <c r="L85" s="279">
        <v>2</v>
      </c>
      <c r="M85" s="279" t="s">
        <v>59</v>
      </c>
      <c r="N85" s="505" t="s">
        <v>4394</v>
      </c>
      <c r="O85" s="279" t="s">
        <v>4524</v>
      </c>
      <c r="P85" s="279" t="s">
        <v>193</v>
      </c>
      <c r="Q85" s="279" t="s">
        <v>212</v>
      </c>
      <c r="R85" s="279" t="s">
        <v>49</v>
      </c>
      <c r="S85" s="279" t="s">
        <v>51</v>
      </c>
      <c r="T85" s="505" t="s">
        <v>4422</v>
      </c>
      <c r="U85" s="279" t="s">
        <v>51</v>
      </c>
      <c r="V85" s="280"/>
      <c r="W85" s="279" t="s">
        <v>49</v>
      </c>
      <c r="X85" s="279" t="s">
        <v>51</v>
      </c>
      <c r="Y85" s="279" t="s">
        <v>49</v>
      </c>
      <c r="Z85" s="279" t="s">
        <v>51</v>
      </c>
      <c r="AA85" s="279" t="s">
        <v>51</v>
      </c>
      <c r="AB85" s="279" t="s">
        <v>5424</v>
      </c>
      <c r="AC85" s="279" t="s">
        <v>51</v>
      </c>
      <c r="AD85" s="279" t="s">
        <v>681</v>
      </c>
      <c r="AE85" s="280" t="s">
        <v>51</v>
      </c>
      <c r="AF85" s="279" t="s">
        <v>51</v>
      </c>
      <c r="AG85" s="280" t="s">
        <v>5389</v>
      </c>
      <c r="AH85" s="280" t="s">
        <v>5440</v>
      </c>
      <c r="AI85" s="279" t="s">
        <v>51</v>
      </c>
      <c r="AJ85" s="279" t="s">
        <v>51</v>
      </c>
      <c r="AK85" s="279" t="s">
        <v>51</v>
      </c>
      <c r="AL85" s="279" t="s">
        <v>51</v>
      </c>
      <c r="AM85" s="505" t="s">
        <v>260</v>
      </c>
      <c r="AN85" s="3" t="s">
        <v>1205</v>
      </c>
      <c r="AO85" s="280" t="s">
        <v>1531</v>
      </c>
      <c r="AP85" s="279" t="s">
        <v>210</v>
      </c>
      <c r="AQ85" s="279" t="s">
        <v>211</v>
      </c>
      <c r="AR85" s="280"/>
      <c r="AS85" s="280" t="s">
        <v>5600</v>
      </c>
      <c r="AT85" s="280" t="s">
        <v>5601</v>
      </c>
      <c r="AU85" s="535"/>
      <c r="AV85" s="280" t="s">
        <v>5442</v>
      </c>
    </row>
    <row r="86" spans="1:48" s="457" customFormat="1" ht="38.25">
      <c r="A86" s="456" t="s">
        <v>5446</v>
      </c>
      <c r="B86" s="320" t="s">
        <v>53</v>
      </c>
      <c r="C86" s="320" t="s">
        <v>5338</v>
      </c>
      <c r="D86" s="320" t="s">
        <v>4515</v>
      </c>
      <c r="E86" s="280" t="s">
        <v>5611</v>
      </c>
      <c r="F86" s="593" t="s">
        <v>51</v>
      </c>
      <c r="G86" s="280" t="s">
        <v>5448</v>
      </c>
      <c r="H86" s="280" t="s">
        <v>5449</v>
      </c>
      <c r="I86" s="280" t="s">
        <v>5450</v>
      </c>
      <c r="J86" s="505" t="s">
        <v>5388</v>
      </c>
      <c r="K86" s="505" t="s">
        <v>5451</v>
      </c>
      <c r="L86" s="279">
        <v>2</v>
      </c>
      <c r="M86" s="279" t="s">
        <v>59</v>
      </c>
      <c r="N86" s="505" t="s">
        <v>4394</v>
      </c>
      <c r="O86" s="279" t="s">
        <v>4524</v>
      </c>
      <c r="P86" s="279" t="s">
        <v>193</v>
      </c>
      <c r="Q86" s="279" t="s">
        <v>212</v>
      </c>
      <c r="R86" s="279" t="s">
        <v>49</v>
      </c>
      <c r="S86" s="279" t="s">
        <v>51</v>
      </c>
      <c r="T86" s="505" t="s">
        <v>204</v>
      </c>
      <c r="U86" s="279" t="s">
        <v>49</v>
      </c>
      <c r="V86" s="280"/>
      <c r="W86" s="279" t="s">
        <v>49</v>
      </c>
      <c r="X86" s="279" t="s">
        <v>51</v>
      </c>
      <c r="Y86" s="279" t="s">
        <v>49</v>
      </c>
      <c r="Z86" s="279" t="s">
        <v>51</v>
      </c>
      <c r="AA86" s="279" t="s">
        <v>51</v>
      </c>
      <c r="AB86" s="279" t="s">
        <v>49</v>
      </c>
      <c r="AC86" s="279" t="s">
        <v>51</v>
      </c>
      <c r="AD86" s="279" t="s">
        <v>49</v>
      </c>
      <c r="AE86" s="280" t="s">
        <v>49</v>
      </c>
      <c r="AF86" s="279" t="s">
        <v>49</v>
      </c>
      <c r="AG86" s="280" t="s">
        <v>5452</v>
      </c>
      <c r="AH86" s="279" t="s">
        <v>212</v>
      </c>
      <c r="AI86" s="279" t="s">
        <v>49</v>
      </c>
      <c r="AJ86" s="279" t="s">
        <v>49</v>
      </c>
      <c r="AK86" s="279" t="s">
        <v>49</v>
      </c>
      <c r="AL86" s="279" t="s">
        <v>51</v>
      </c>
      <c r="AM86" s="280" t="s">
        <v>4532</v>
      </c>
      <c r="AN86" s="3" t="s">
        <v>1205</v>
      </c>
      <c r="AO86" s="280" t="s">
        <v>49</v>
      </c>
      <c r="AP86" s="279" t="s">
        <v>210</v>
      </c>
      <c r="AQ86" s="279" t="s">
        <v>211</v>
      </c>
      <c r="AR86" s="280"/>
      <c r="AS86" s="280"/>
      <c r="AT86" s="280" t="s">
        <v>5602</v>
      </c>
      <c r="AU86" s="535"/>
      <c r="AV86" s="280" t="s">
        <v>5447</v>
      </c>
    </row>
    <row r="87" spans="1:48" s="457" customFormat="1" ht="38.25">
      <c r="A87" s="456" t="s">
        <v>5453</v>
      </c>
      <c r="B87" s="320" t="s">
        <v>53</v>
      </c>
      <c r="C87" s="320" t="s">
        <v>5339</v>
      </c>
      <c r="D87" s="320" t="s">
        <v>4073</v>
      </c>
      <c r="E87" s="280" t="s">
        <v>5611</v>
      </c>
      <c r="F87" s="593" t="s">
        <v>51</v>
      </c>
      <c r="G87" s="280" t="s">
        <v>5454</v>
      </c>
      <c r="H87" s="280" t="s">
        <v>5455</v>
      </c>
      <c r="I87" s="280" t="s">
        <v>5450</v>
      </c>
      <c r="J87" s="505" t="s">
        <v>5388</v>
      </c>
      <c r="K87" s="505" t="s">
        <v>5451</v>
      </c>
      <c r="L87" s="279">
        <v>2</v>
      </c>
      <c r="M87" s="279" t="s">
        <v>59</v>
      </c>
      <c r="N87" s="505" t="s">
        <v>4394</v>
      </c>
      <c r="O87" s="279" t="s">
        <v>4524</v>
      </c>
      <c r="P87" s="279" t="s">
        <v>193</v>
      </c>
      <c r="Q87" s="279" t="s">
        <v>212</v>
      </c>
      <c r="R87" s="279" t="s">
        <v>49</v>
      </c>
      <c r="S87" s="279" t="s">
        <v>51</v>
      </c>
      <c r="T87" s="505" t="s">
        <v>204</v>
      </c>
      <c r="U87" s="279" t="s">
        <v>49</v>
      </c>
      <c r="V87" s="280"/>
      <c r="W87" s="279" t="s">
        <v>49</v>
      </c>
      <c r="X87" s="279" t="s">
        <v>51</v>
      </c>
      <c r="Y87" s="279" t="s">
        <v>49</v>
      </c>
      <c r="Z87" s="279" t="s">
        <v>51</v>
      </c>
      <c r="AA87" s="279" t="s">
        <v>51</v>
      </c>
      <c r="AB87" s="279" t="s">
        <v>49</v>
      </c>
      <c r="AC87" s="279" t="s">
        <v>51</v>
      </c>
      <c r="AD87" s="279" t="s">
        <v>49</v>
      </c>
      <c r="AE87" s="280" t="s">
        <v>49</v>
      </c>
      <c r="AF87" s="279" t="s">
        <v>49</v>
      </c>
      <c r="AG87" s="280" t="s">
        <v>5452</v>
      </c>
      <c r="AH87" s="279" t="s">
        <v>212</v>
      </c>
      <c r="AI87" s="279" t="s">
        <v>49</v>
      </c>
      <c r="AJ87" s="279" t="s">
        <v>49</v>
      </c>
      <c r="AK87" s="279" t="s">
        <v>51</v>
      </c>
      <c r="AL87" s="279" t="s">
        <v>51</v>
      </c>
      <c r="AM87" s="280" t="s">
        <v>4532</v>
      </c>
      <c r="AN87" s="3" t="s">
        <v>1205</v>
      </c>
      <c r="AO87" s="280" t="s">
        <v>49</v>
      </c>
      <c r="AP87" s="279" t="s">
        <v>210</v>
      </c>
      <c r="AQ87" s="279" t="s">
        <v>211</v>
      </c>
      <c r="AR87" s="280"/>
      <c r="AS87" s="280"/>
      <c r="AT87" s="280" t="s">
        <v>5602</v>
      </c>
      <c r="AU87" s="535"/>
      <c r="AV87" s="280" t="s">
        <v>5456</v>
      </c>
    </row>
    <row r="88" spans="1:48">
      <c r="A88" s="277"/>
      <c r="B88" s="432"/>
      <c r="C88" s="432"/>
      <c r="D88" s="432"/>
      <c r="E88" s="295"/>
      <c r="F88" s="616"/>
      <c r="G88" s="617"/>
      <c r="H88" s="618"/>
      <c r="I88" s="618"/>
      <c r="J88" s="619"/>
      <c r="K88" s="617"/>
      <c r="L88" s="272"/>
      <c r="M88" s="272"/>
      <c r="N88" s="295"/>
      <c r="O88" s="272"/>
      <c r="P88" s="272"/>
      <c r="Q88" s="272"/>
      <c r="R88" s="272"/>
      <c r="S88" s="272"/>
      <c r="T88" s="617"/>
      <c r="U88" s="617"/>
      <c r="V88" s="295"/>
      <c r="W88" s="617"/>
      <c r="X88" s="617"/>
      <c r="Y88" s="617"/>
      <c r="Z88" s="617"/>
      <c r="AA88" s="617"/>
      <c r="AB88" s="617"/>
      <c r="AC88" s="617"/>
      <c r="AD88" s="617"/>
      <c r="AE88" s="619"/>
      <c r="AF88" s="272"/>
      <c r="AG88" s="617"/>
      <c r="AH88" s="272"/>
      <c r="AI88" s="272"/>
      <c r="AJ88" s="272"/>
      <c r="AK88" s="272"/>
      <c r="AL88" s="617"/>
      <c r="AM88" s="295"/>
      <c r="AN88" s="619"/>
      <c r="AO88" s="295"/>
      <c r="AP88" s="617"/>
      <c r="AQ88" s="272"/>
      <c r="AR88" s="292"/>
      <c r="AS88" s="292"/>
      <c r="AT88" s="292"/>
      <c r="AU88" s="538"/>
    </row>
    <row r="89" spans="1:48" s="457" customFormat="1" ht="41.25" customHeight="1">
      <c r="A89" s="456"/>
      <c r="B89" s="320"/>
      <c r="C89" s="320"/>
      <c r="D89" s="320"/>
      <c r="E89" s="280"/>
      <c r="F89" s="593"/>
      <c r="G89" s="279"/>
      <c r="H89" s="280"/>
      <c r="I89" s="280"/>
      <c r="J89" s="505"/>
      <c r="K89" s="505"/>
      <c r="L89" s="279"/>
      <c r="M89" s="279"/>
      <c r="N89" s="505"/>
      <c r="O89" s="279"/>
      <c r="P89" s="505"/>
      <c r="Q89" s="279"/>
      <c r="R89" s="279"/>
      <c r="S89" s="279"/>
      <c r="T89" s="505"/>
      <c r="U89" s="279"/>
      <c r="V89" s="280"/>
      <c r="W89" s="279"/>
      <c r="X89" s="279"/>
      <c r="Y89" s="279"/>
      <c r="Z89" s="279"/>
      <c r="AA89" s="279"/>
      <c r="AB89" s="279"/>
      <c r="AC89" s="279"/>
      <c r="AD89" s="279"/>
      <c r="AE89" s="280"/>
      <c r="AF89" s="279"/>
      <c r="AG89" s="280"/>
      <c r="AH89" s="280"/>
      <c r="AI89" s="279"/>
      <c r="AJ89" s="279"/>
      <c r="AK89" s="279"/>
      <c r="AL89" s="279"/>
      <c r="AM89" s="505"/>
      <c r="AN89" s="280"/>
      <c r="AO89" s="280"/>
      <c r="AP89" s="279"/>
      <c r="AQ89" s="279"/>
      <c r="AR89" s="280"/>
      <c r="AS89" s="280"/>
      <c r="AT89" s="280"/>
      <c r="AU89" s="535"/>
      <c r="AV89" s="562"/>
    </row>
    <row r="90" spans="1:48" s="457" customFormat="1" ht="41.25" customHeight="1">
      <c r="A90" s="456" t="s">
        <v>5487</v>
      </c>
      <c r="B90" s="320" t="s">
        <v>52</v>
      </c>
      <c r="C90" s="320" t="s">
        <v>5486</v>
      </c>
      <c r="D90" s="320" t="s">
        <v>4513</v>
      </c>
      <c r="E90" s="280" t="s">
        <v>5488</v>
      </c>
      <c r="F90" s="593" t="s">
        <v>51</v>
      </c>
      <c r="G90" s="280" t="s">
        <v>5490</v>
      </c>
      <c r="H90" s="280" t="s">
        <v>5491</v>
      </c>
      <c r="I90" s="280" t="s">
        <v>5492</v>
      </c>
      <c r="J90" s="505" t="s">
        <v>5416</v>
      </c>
      <c r="K90" s="279" t="s">
        <v>5341</v>
      </c>
      <c r="L90" s="279" t="s">
        <v>5342</v>
      </c>
      <c r="M90" s="279" t="s">
        <v>3</v>
      </c>
      <c r="N90" s="505" t="s">
        <v>4394</v>
      </c>
      <c r="O90" s="279" t="s">
        <v>5074</v>
      </c>
      <c r="P90" s="505" t="s">
        <v>193</v>
      </c>
      <c r="Q90" s="279" t="s">
        <v>212</v>
      </c>
      <c r="R90" s="279" t="s">
        <v>49</v>
      </c>
      <c r="S90" s="279" t="s">
        <v>1301</v>
      </c>
      <c r="T90" s="505" t="s">
        <v>5493</v>
      </c>
      <c r="U90" s="279" t="s">
        <v>51</v>
      </c>
      <c r="V90" s="280"/>
      <c r="W90" s="279" t="s">
        <v>49</v>
      </c>
      <c r="X90" s="279" t="s">
        <v>49</v>
      </c>
      <c r="Y90" s="279" t="s">
        <v>49</v>
      </c>
      <c r="Z90" s="279" t="s">
        <v>51</v>
      </c>
      <c r="AA90" s="279" t="s">
        <v>51</v>
      </c>
      <c r="AB90" s="279" t="s">
        <v>5119</v>
      </c>
      <c r="AC90" s="279" t="s">
        <v>51</v>
      </c>
      <c r="AD90" s="279" t="s">
        <v>51</v>
      </c>
      <c r="AE90" s="280" t="s">
        <v>51</v>
      </c>
      <c r="AF90" s="279" t="s">
        <v>51</v>
      </c>
      <c r="AG90" s="280" t="s">
        <v>5172</v>
      </c>
      <c r="AH90" s="280" t="s">
        <v>212</v>
      </c>
      <c r="AI90" s="279" t="s">
        <v>51</v>
      </c>
      <c r="AJ90" s="279" t="s">
        <v>49</v>
      </c>
      <c r="AK90" s="279" t="s">
        <v>49</v>
      </c>
      <c r="AL90" s="279" t="s">
        <v>51</v>
      </c>
      <c r="AM90" s="280" t="s">
        <v>4532</v>
      </c>
      <c r="AN90" s="280" t="s">
        <v>5494</v>
      </c>
      <c r="AO90" s="280" t="s">
        <v>5466</v>
      </c>
      <c r="AP90" s="279" t="s">
        <v>210</v>
      </c>
      <c r="AQ90" s="279" t="s">
        <v>211</v>
      </c>
      <c r="AR90" s="280"/>
      <c r="AS90" s="280"/>
      <c r="AT90" s="280" t="s">
        <v>5603</v>
      </c>
      <c r="AU90" s="535"/>
      <c r="AV90" s="562" t="s">
        <v>5485</v>
      </c>
    </row>
    <row r="91" spans="1:48" s="457" customFormat="1" ht="38.25">
      <c r="A91" s="456" t="s">
        <v>5479</v>
      </c>
      <c r="B91" s="320" t="s">
        <v>52</v>
      </c>
      <c r="C91" s="320" t="s">
        <v>5610</v>
      </c>
      <c r="D91" s="320" t="s">
        <v>1801</v>
      </c>
      <c r="E91" s="280" t="s">
        <v>5509</v>
      </c>
      <c r="F91" s="593" t="s">
        <v>51</v>
      </c>
      <c r="G91" s="279" t="s">
        <v>5480</v>
      </c>
      <c r="H91" s="280" t="s">
        <v>5168</v>
      </c>
      <c r="I91" s="280" t="s">
        <v>5484</v>
      </c>
      <c r="J91" s="505" t="s">
        <v>5481</v>
      </c>
      <c r="K91" s="505" t="s">
        <v>5482</v>
      </c>
      <c r="L91" s="279">
        <v>1</v>
      </c>
      <c r="M91" s="279" t="s">
        <v>3</v>
      </c>
      <c r="N91" s="505" t="s">
        <v>4394</v>
      </c>
      <c r="O91" s="279" t="s">
        <v>5074</v>
      </c>
      <c r="P91" s="505" t="s">
        <v>193</v>
      </c>
      <c r="Q91" s="279" t="s">
        <v>212</v>
      </c>
      <c r="R91" s="279" t="s">
        <v>49</v>
      </c>
      <c r="S91" s="279" t="s">
        <v>1301</v>
      </c>
      <c r="T91" s="505" t="s">
        <v>4489</v>
      </c>
      <c r="U91" s="279" t="s">
        <v>51</v>
      </c>
      <c r="V91" s="280"/>
      <c r="W91" s="279" t="s">
        <v>49</v>
      </c>
      <c r="X91" s="279" t="s">
        <v>49</v>
      </c>
      <c r="Y91" s="279" t="s">
        <v>2956</v>
      </c>
      <c r="Z91" s="279" t="s">
        <v>49</v>
      </c>
      <c r="AA91" s="279" t="s">
        <v>51</v>
      </c>
      <c r="AB91" s="279" t="s">
        <v>4565</v>
      </c>
      <c r="AC91" s="279" t="s">
        <v>51</v>
      </c>
      <c r="AD91" s="279" t="s">
        <v>51</v>
      </c>
      <c r="AE91" s="280" t="s">
        <v>51</v>
      </c>
      <c r="AF91" s="279" t="s">
        <v>51</v>
      </c>
      <c r="AG91" s="280" t="s">
        <v>5172</v>
      </c>
      <c r="AH91" s="280" t="s">
        <v>4557</v>
      </c>
      <c r="AI91" s="279" t="s">
        <v>51</v>
      </c>
      <c r="AJ91" s="279" t="s">
        <v>49</v>
      </c>
      <c r="AK91" s="279" t="s">
        <v>49</v>
      </c>
      <c r="AL91" s="279" t="s">
        <v>51</v>
      </c>
      <c r="AM91" s="280" t="s">
        <v>4532</v>
      </c>
      <c r="AN91" s="280" t="s">
        <v>4566</v>
      </c>
      <c r="AO91" s="280" t="s">
        <v>5173</v>
      </c>
      <c r="AP91" s="279" t="s">
        <v>210</v>
      </c>
      <c r="AQ91" s="279" t="s">
        <v>211</v>
      </c>
      <c r="AR91" s="280"/>
      <c r="AS91" s="280"/>
      <c r="AT91" s="280" t="s">
        <v>5483</v>
      </c>
      <c r="AU91" s="535"/>
      <c r="AV91" s="562" t="s">
        <v>5478</v>
      </c>
    </row>
    <row r="92" spans="1:48" s="457" customFormat="1" ht="41.25" customHeight="1">
      <c r="A92" s="456" t="s">
        <v>5526</v>
      </c>
      <c r="B92" s="320" t="s">
        <v>52</v>
      </c>
      <c r="C92" s="320" t="s">
        <v>5309</v>
      </c>
      <c r="D92" s="320" t="s">
        <v>4513</v>
      </c>
      <c r="E92" s="280" t="s">
        <v>5508</v>
      </c>
      <c r="F92" s="593" t="s">
        <v>51</v>
      </c>
      <c r="G92" s="279" t="s">
        <v>5465</v>
      </c>
      <c r="H92" s="280" t="s">
        <v>4551</v>
      </c>
      <c r="I92" s="280" t="s">
        <v>4552</v>
      </c>
      <c r="J92" s="505" t="s">
        <v>5529</v>
      </c>
      <c r="K92" s="505" t="s">
        <v>5323</v>
      </c>
      <c r="L92" s="279">
        <v>2</v>
      </c>
      <c r="M92" s="279" t="s">
        <v>59</v>
      </c>
      <c r="N92" s="505" t="s">
        <v>4394</v>
      </c>
      <c r="O92" s="279" t="s">
        <v>4524</v>
      </c>
      <c r="P92" s="505" t="s">
        <v>193</v>
      </c>
      <c r="Q92" s="279" t="s">
        <v>212</v>
      </c>
      <c r="R92" s="279" t="s">
        <v>49</v>
      </c>
      <c r="S92" s="279" t="s">
        <v>51</v>
      </c>
      <c r="T92" s="505" t="s">
        <v>4422</v>
      </c>
      <c r="U92" s="279" t="s">
        <v>51</v>
      </c>
      <c r="V92" s="280"/>
      <c r="W92" s="279" t="s">
        <v>49</v>
      </c>
      <c r="X92" s="279" t="s">
        <v>51</v>
      </c>
      <c r="Y92" s="279" t="s">
        <v>2956</v>
      </c>
      <c r="Z92" s="279" t="s">
        <v>49</v>
      </c>
      <c r="AA92" s="279" t="s">
        <v>51</v>
      </c>
      <c r="AB92" s="279" t="s">
        <v>4565</v>
      </c>
      <c r="AC92" s="279" t="s">
        <v>51</v>
      </c>
      <c r="AD92" s="279" t="s">
        <v>51</v>
      </c>
      <c r="AE92" s="280" t="s">
        <v>49</v>
      </c>
      <c r="AF92" s="279" t="s">
        <v>51</v>
      </c>
      <c r="AG92" s="280" t="s">
        <v>5172</v>
      </c>
      <c r="AH92" s="280" t="s">
        <v>4557</v>
      </c>
      <c r="AI92" s="279" t="s">
        <v>51</v>
      </c>
      <c r="AJ92" s="279" t="s">
        <v>49</v>
      </c>
      <c r="AK92" s="279" t="s">
        <v>49</v>
      </c>
      <c r="AL92" s="279" t="s">
        <v>51</v>
      </c>
      <c r="AM92" s="505" t="s">
        <v>260</v>
      </c>
      <c r="AN92" s="280" t="s">
        <v>4566</v>
      </c>
      <c r="AO92" s="280" t="s">
        <v>5466</v>
      </c>
      <c r="AP92" s="279" t="s">
        <v>210</v>
      </c>
      <c r="AQ92" s="279" t="s">
        <v>211</v>
      </c>
      <c r="AR92" s="280"/>
      <c r="AS92" s="280"/>
      <c r="AT92" s="280" t="s">
        <v>5530</v>
      </c>
      <c r="AU92" s="535"/>
      <c r="AV92" s="562" t="s">
        <v>5533</v>
      </c>
    </row>
    <row r="93" spans="1:48" s="457" customFormat="1" ht="60.75" customHeight="1">
      <c r="A93" s="456" t="s">
        <v>5527</v>
      </c>
      <c r="B93" s="320" t="s">
        <v>52</v>
      </c>
      <c r="C93" s="320" t="s">
        <v>5391</v>
      </c>
      <c r="D93" s="320" t="s">
        <v>4515</v>
      </c>
      <c r="E93" s="280" t="s">
        <v>5510</v>
      </c>
      <c r="F93" s="593" t="s">
        <v>51</v>
      </c>
      <c r="G93" s="280" t="s">
        <v>5470</v>
      </c>
      <c r="H93" s="280" t="s">
        <v>4560</v>
      </c>
      <c r="I93" s="280" t="s">
        <v>5471</v>
      </c>
      <c r="J93" s="505" t="s">
        <v>5529</v>
      </c>
      <c r="K93" s="505" t="s">
        <v>5323</v>
      </c>
      <c r="L93" s="279">
        <v>2</v>
      </c>
      <c r="M93" s="279" t="s">
        <v>59</v>
      </c>
      <c r="N93" s="505" t="s">
        <v>4394</v>
      </c>
      <c r="O93" s="279" t="s">
        <v>4524</v>
      </c>
      <c r="P93" s="505" t="s">
        <v>193</v>
      </c>
      <c r="Q93" s="279" t="s">
        <v>212</v>
      </c>
      <c r="R93" s="279" t="s">
        <v>51</v>
      </c>
      <c r="S93" s="279" t="s">
        <v>51</v>
      </c>
      <c r="T93" s="505" t="s">
        <v>4429</v>
      </c>
      <c r="U93" s="279" t="s">
        <v>51</v>
      </c>
      <c r="V93" s="280"/>
      <c r="W93" s="279" t="s">
        <v>49</v>
      </c>
      <c r="X93" s="279" t="s">
        <v>51</v>
      </c>
      <c r="Y93" s="279" t="s">
        <v>2956</v>
      </c>
      <c r="Z93" s="279" t="s">
        <v>49</v>
      </c>
      <c r="AA93" s="279" t="s">
        <v>51</v>
      </c>
      <c r="AB93" s="279" t="s">
        <v>4565</v>
      </c>
      <c r="AC93" s="279" t="s">
        <v>51</v>
      </c>
      <c r="AD93" s="279" t="s">
        <v>51</v>
      </c>
      <c r="AE93" s="280" t="s">
        <v>49</v>
      </c>
      <c r="AF93" s="279" t="s">
        <v>51</v>
      </c>
      <c r="AG93" s="280" t="s">
        <v>5172</v>
      </c>
      <c r="AH93" s="280" t="s">
        <v>4557</v>
      </c>
      <c r="AI93" s="279" t="s">
        <v>51</v>
      </c>
      <c r="AJ93" s="279" t="s">
        <v>49</v>
      </c>
      <c r="AK93" s="279" t="s">
        <v>49</v>
      </c>
      <c r="AL93" s="279" t="s">
        <v>51</v>
      </c>
      <c r="AM93" s="505" t="s">
        <v>260</v>
      </c>
      <c r="AN93" s="280" t="s">
        <v>4566</v>
      </c>
      <c r="AO93" s="280" t="s">
        <v>5466</v>
      </c>
      <c r="AP93" s="279" t="s">
        <v>210</v>
      </c>
      <c r="AQ93" s="279" t="s">
        <v>211</v>
      </c>
      <c r="AR93" s="280"/>
      <c r="AS93" s="280"/>
      <c r="AT93" s="280" t="s">
        <v>5531</v>
      </c>
      <c r="AU93" s="535"/>
      <c r="AV93" s="562" t="s">
        <v>5534</v>
      </c>
    </row>
    <row r="94" spans="1:48" s="457" customFormat="1" ht="53.25" customHeight="1">
      <c r="A94" s="456" t="s">
        <v>5528</v>
      </c>
      <c r="B94" s="320" t="s">
        <v>52</v>
      </c>
      <c r="C94" s="320" t="s">
        <v>5330</v>
      </c>
      <c r="D94" s="320" t="s">
        <v>4073</v>
      </c>
      <c r="E94" s="280" t="s">
        <v>5511</v>
      </c>
      <c r="F94" s="593" t="s">
        <v>51</v>
      </c>
      <c r="G94" s="279" t="s">
        <v>5475</v>
      </c>
      <c r="H94" s="280" t="s">
        <v>4561</v>
      </c>
      <c r="I94" s="280" t="s">
        <v>4588</v>
      </c>
      <c r="J94" s="505" t="s">
        <v>5529</v>
      </c>
      <c r="K94" s="505" t="s">
        <v>5323</v>
      </c>
      <c r="L94" s="279">
        <v>2</v>
      </c>
      <c r="M94" s="279" t="s">
        <v>59</v>
      </c>
      <c r="N94" s="505" t="s">
        <v>4394</v>
      </c>
      <c r="O94" s="279" t="s">
        <v>4524</v>
      </c>
      <c r="P94" s="505" t="s">
        <v>193</v>
      </c>
      <c r="Q94" s="279" t="s">
        <v>212</v>
      </c>
      <c r="R94" s="279" t="s">
        <v>49</v>
      </c>
      <c r="S94" s="279" t="s">
        <v>51</v>
      </c>
      <c r="T94" s="505" t="s">
        <v>4429</v>
      </c>
      <c r="U94" s="279" t="s">
        <v>51</v>
      </c>
      <c r="V94" s="280"/>
      <c r="W94" s="279" t="s">
        <v>49</v>
      </c>
      <c r="X94" s="279" t="s">
        <v>51</v>
      </c>
      <c r="Y94" s="279" t="s">
        <v>2956</v>
      </c>
      <c r="Z94" s="279" t="s">
        <v>49</v>
      </c>
      <c r="AA94" s="279" t="s">
        <v>51</v>
      </c>
      <c r="AB94" s="279" t="s">
        <v>4565</v>
      </c>
      <c r="AC94" s="279" t="s">
        <v>51</v>
      </c>
      <c r="AD94" s="279" t="s">
        <v>51</v>
      </c>
      <c r="AE94" s="280" t="s">
        <v>49</v>
      </c>
      <c r="AF94" s="279" t="s">
        <v>51</v>
      </c>
      <c r="AG94" s="280" t="s">
        <v>5172</v>
      </c>
      <c r="AH94" s="280" t="s">
        <v>4557</v>
      </c>
      <c r="AI94" s="279" t="s">
        <v>51</v>
      </c>
      <c r="AJ94" s="279" t="s">
        <v>49</v>
      </c>
      <c r="AK94" s="279" t="s">
        <v>49</v>
      </c>
      <c r="AL94" s="279" t="s">
        <v>51</v>
      </c>
      <c r="AM94" s="505" t="s">
        <v>260</v>
      </c>
      <c r="AN94" s="280" t="s">
        <v>4566</v>
      </c>
      <c r="AO94" s="280" t="s">
        <v>5466</v>
      </c>
      <c r="AP94" s="279" t="s">
        <v>210</v>
      </c>
      <c r="AQ94" s="279" t="s">
        <v>211</v>
      </c>
      <c r="AR94" s="280"/>
      <c r="AS94" s="280"/>
      <c r="AT94" s="280" t="s">
        <v>5532</v>
      </c>
      <c r="AU94" s="535"/>
      <c r="AV94" s="562" t="s">
        <v>5535</v>
      </c>
    </row>
    <row r="95" spans="1:48" s="457" customFormat="1" ht="41.25" customHeight="1">
      <c r="A95" s="456" t="s">
        <v>5462</v>
      </c>
      <c r="B95" s="320" t="s">
        <v>52</v>
      </c>
      <c r="C95" s="320" t="s">
        <v>5309</v>
      </c>
      <c r="D95" s="320" t="s">
        <v>4513</v>
      </c>
      <c r="E95" s="280" t="s">
        <v>5508</v>
      </c>
      <c r="F95" s="593" t="s">
        <v>51</v>
      </c>
      <c r="G95" s="280" t="s">
        <v>5605</v>
      </c>
      <c r="H95" s="280" t="s">
        <v>4551</v>
      </c>
      <c r="I95" s="280" t="s">
        <v>4552</v>
      </c>
      <c r="J95" s="505" t="s">
        <v>5388</v>
      </c>
      <c r="K95" s="505" t="s">
        <v>5323</v>
      </c>
      <c r="L95" s="279">
        <v>2</v>
      </c>
      <c r="M95" s="279" t="s">
        <v>59</v>
      </c>
      <c r="N95" s="505" t="s">
        <v>4394</v>
      </c>
      <c r="O95" s="279" t="s">
        <v>4524</v>
      </c>
      <c r="P95" s="505" t="s">
        <v>193</v>
      </c>
      <c r="Q95" s="279" t="s">
        <v>212</v>
      </c>
      <c r="R95" s="279" t="s">
        <v>49</v>
      </c>
      <c r="S95" s="279" t="s">
        <v>51</v>
      </c>
      <c r="T95" s="505" t="s">
        <v>4422</v>
      </c>
      <c r="U95" s="279" t="s">
        <v>51</v>
      </c>
      <c r="V95" s="280"/>
      <c r="W95" s="279" t="s">
        <v>49</v>
      </c>
      <c r="X95" s="279" t="s">
        <v>51</v>
      </c>
      <c r="Y95" s="279" t="s">
        <v>2956</v>
      </c>
      <c r="Z95" s="279" t="s">
        <v>49</v>
      </c>
      <c r="AA95" s="279" t="s">
        <v>51</v>
      </c>
      <c r="AB95" s="279" t="s">
        <v>4565</v>
      </c>
      <c r="AC95" s="279" t="s">
        <v>51</v>
      </c>
      <c r="AD95" s="279" t="s">
        <v>51</v>
      </c>
      <c r="AE95" s="280" t="s">
        <v>51</v>
      </c>
      <c r="AF95" s="279" t="s">
        <v>51</v>
      </c>
      <c r="AG95" s="280" t="s">
        <v>5172</v>
      </c>
      <c r="AH95" s="280" t="s">
        <v>4557</v>
      </c>
      <c r="AI95" s="279" t="s">
        <v>51</v>
      </c>
      <c r="AJ95" s="279" t="s">
        <v>49</v>
      </c>
      <c r="AK95" s="279" t="s">
        <v>49</v>
      </c>
      <c r="AL95" s="279" t="s">
        <v>51</v>
      </c>
      <c r="AM95" s="505" t="s">
        <v>260</v>
      </c>
      <c r="AN95" s="280" t="s">
        <v>4566</v>
      </c>
      <c r="AO95" s="280" t="s">
        <v>5466</v>
      </c>
      <c r="AP95" s="279" t="s">
        <v>210</v>
      </c>
      <c r="AQ95" s="279" t="s">
        <v>211</v>
      </c>
      <c r="AR95" s="280"/>
      <c r="AS95" s="280"/>
      <c r="AT95" s="280" t="s">
        <v>5468</v>
      </c>
      <c r="AU95" s="535"/>
      <c r="AV95" s="562" t="s">
        <v>5463</v>
      </c>
    </row>
    <row r="96" spans="1:48" s="457" customFormat="1" ht="60.75" customHeight="1">
      <c r="A96" s="456" t="s">
        <v>5469</v>
      </c>
      <c r="B96" s="320" t="s">
        <v>52</v>
      </c>
      <c r="C96" s="320" t="s">
        <v>5391</v>
      </c>
      <c r="D96" s="320" t="s">
        <v>4515</v>
      </c>
      <c r="E96" s="280" t="s">
        <v>5510</v>
      </c>
      <c r="F96" s="593" t="s">
        <v>51</v>
      </c>
      <c r="G96" s="280" t="s">
        <v>5470</v>
      </c>
      <c r="H96" s="280" t="s">
        <v>4560</v>
      </c>
      <c r="I96" s="280" t="s">
        <v>5471</v>
      </c>
      <c r="J96" s="505" t="s">
        <v>5388</v>
      </c>
      <c r="K96" s="505" t="s">
        <v>5472</v>
      </c>
      <c r="L96" s="279">
        <v>2</v>
      </c>
      <c r="M96" s="279" t="s">
        <v>59</v>
      </c>
      <c r="N96" s="505" t="s">
        <v>4394</v>
      </c>
      <c r="O96" s="279" t="s">
        <v>4524</v>
      </c>
      <c r="P96" s="505" t="s">
        <v>193</v>
      </c>
      <c r="Q96" s="279" t="s">
        <v>212</v>
      </c>
      <c r="R96" s="279" t="s">
        <v>51</v>
      </c>
      <c r="S96" s="279" t="s">
        <v>51</v>
      </c>
      <c r="T96" s="505" t="s">
        <v>4429</v>
      </c>
      <c r="U96" s="279" t="s">
        <v>51</v>
      </c>
      <c r="V96" s="280"/>
      <c r="W96" s="279" t="s">
        <v>49</v>
      </c>
      <c r="X96" s="279" t="s">
        <v>51</v>
      </c>
      <c r="Y96" s="279" t="s">
        <v>2956</v>
      </c>
      <c r="Z96" s="279" t="s">
        <v>49</v>
      </c>
      <c r="AA96" s="279" t="s">
        <v>51</v>
      </c>
      <c r="AB96" s="279" t="s">
        <v>4565</v>
      </c>
      <c r="AC96" s="279" t="s">
        <v>51</v>
      </c>
      <c r="AD96" s="279" t="s">
        <v>51</v>
      </c>
      <c r="AE96" s="280" t="s">
        <v>51</v>
      </c>
      <c r="AF96" s="279" t="s">
        <v>51</v>
      </c>
      <c r="AG96" s="280" t="s">
        <v>5172</v>
      </c>
      <c r="AH96" s="280" t="s">
        <v>4557</v>
      </c>
      <c r="AI96" s="279" t="s">
        <v>51</v>
      </c>
      <c r="AJ96" s="279" t="s">
        <v>49</v>
      </c>
      <c r="AK96" s="279" t="s">
        <v>49</v>
      </c>
      <c r="AL96" s="279" t="s">
        <v>51</v>
      </c>
      <c r="AM96" s="505" t="s">
        <v>260</v>
      </c>
      <c r="AN96" s="280" t="s">
        <v>4566</v>
      </c>
      <c r="AO96" s="280" t="s">
        <v>5466</v>
      </c>
      <c r="AP96" s="279" t="s">
        <v>210</v>
      </c>
      <c r="AQ96" s="279" t="s">
        <v>211</v>
      </c>
      <c r="AR96" s="280"/>
      <c r="AS96" s="280"/>
      <c r="AT96" s="280" t="s">
        <v>4635</v>
      </c>
      <c r="AU96" s="535"/>
      <c r="AV96" s="562" t="s">
        <v>5473</v>
      </c>
    </row>
    <row r="97" spans="1:49" s="457" customFormat="1" ht="53.25" customHeight="1">
      <c r="A97" s="456" t="s">
        <v>5474</v>
      </c>
      <c r="B97" s="320" t="s">
        <v>52</v>
      </c>
      <c r="C97" s="320" t="s">
        <v>5330</v>
      </c>
      <c r="D97" s="320" t="s">
        <v>4073</v>
      </c>
      <c r="E97" s="280" t="s">
        <v>5511</v>
      </c>
      <c r="F97" s="593" t="s">
        <v>51</v>
      </c>
      <c r="G97" s="279" t="s">
        <v>5475</v>
      </c>
      <c r="H97" s="280" t="s">
        <v>4561</v>
      </c>
      <c r="I97" s="280" t="s">
        <v>4588</v>
      </c>
      <c r="J97" s="505" t="s">
        <v>5388</v>
      </c>
      <c r="K97" s="505" t="s">
        <v>5472</v>
      </c>
      <c r="L97" s="279">
        <v>2</v>
      </c>
      <c r="M97" s="279" t="s">
        <v>59</v>
      </c>
      <c r="N97" s="505" t="s">
        <v>4394</v>
      </c>
      <c r="O97" s="279" t="s">
        <v>4524</v>
      </c>
      <c r="P97" s="505" t="s">
        <v>193</v>
      </c>
      <c r="Q97" s="279" t="s">
        <v>212</v>
      </c>
      <c r="R97" s="279" t="s">
        <v>49</v>
      </c>
      <c r="S97" s="279" t="s">
        <v>51</v>
      </c>
      <c r="T97" s="505" t="s">
        <v>4429</v>
      </c>
      <c r="U97" s="279" t="s">
        <v>51</v>
      </c>
      <c r="V97" s="280"/>
      <c r="W97" s="279" t="s">
        <v>49</v>
      </c>
      <c r="X97" s="279" t="s">
        <v>51</v>
      </c>
      <c r="Y97" s="279" t="s">
        <v>2956</v>
      </c>
      <c r="Z97" s="279" t="s">
        <v>49</v>
      </c>
      <c r="AA97" s="279" t="s">
        <v>51</v>
      </c>
      <c r="AB97" s="279" t="s">
        <v>4565</v>
      </c>
      <c r="AC97" s="279" t="s">
        <v>51</v>
      </c>
      <c r="AD97" s="279" t="s">
        <v>51</v>
      </c>
      <c r="AE97" s="280" t="s">
        <v>51</v>
      </c>
      <c r="AF97" s="279" t="s">
        <v>51</v>
      </c>
      <c r="AG97" s="280" t="s">
        <v>5172</v>
      </c>
      <c r="AH97" s="280" t="s">
        <v>4557</v>
      </c>
      <c r="AI97" s="279" t="s">
        <v>51</v>
      </c>
      <c r="AJ97" s="279" t="s">
        <v>49</v>
      </c>
      <c r="AK97" s="279" t="s">
        <v>49</v>
      </c>
      <c r="AL97" s="279" t="s">
        <v>51</v>
      </c>
      <c r="AM97" s="505" t="s">
        <v>260</v>
      </c>
      <c r="AN97" s="280" t="s">
        <v>4566</v>
      </c>
      <c r="AO97" s="280" t="s">
        <v>5466</v>
      </c>
      <c r="AP97" s="279" t="s">
        <v>210</v>
      </c>
      <c r="AQ97" s="279" t="s">
        <v>211</v>
      </c>
      <c r="AR97" s="280"/>
      <c r="AS97" s="280"/>
      <c r="AT97" s="280" t="s">
        <v>5476</v>
      </c>
      <c r="AU97" s="535"/>
      <c r="AV97" s="562" t="s">
        <v>5477</v>
      </c>
    </row>
    <row r="98" spans="1:49" s="457" customFormat="1" ht="38.25">
      <c r="A98" s="456" t="s">
        <v>5501</v>
      </c>
      <c r="B98" s="320" t="s">
        <v>52</v>
      </c>
      <c r="C98" s="320" t="s">
        <v>5338</v>
      </c>
      <c r="D98" s="320" t="s">
        <v>1779</v>
      </c>
      <c r="E98" s="280" t="s">
        <v>5512</v>
      </c>
      <c r="F98" s="593" t="s">
        <v>51</v>
      </c>
      <c r="G98" s="279" t="s">
        <v>4604</v>
      </c>
      <c r="H98" s="280" t="s">
        <v>4597</v>
      </c>
      <c r="I98" s="279" t="s">
        <v>4596</v>
      </c>
      <c r="J98" s="505" t="s">
        <v>5502</v>
      </c>
      <c r="K98" s="505" t="s">
        <v>5323</v>
      </c>
      <c r="L98" s="279">
        <v>2</v>
      </c>
      <c r="M98" s="279" t="s">
        <v>59</v>
      </c>
      <c r="N98" s="505" t="s">
        <v>4394</v>
      </c>
      <c r="O98" s="279" t="s">
        <v>4524</v>
      </c>
      <c r="P98" s="505" t="s">
        <v>193</v>
      </c>
      <c r="Q98" s="279" t="s">
        <v>212</v>
      </c>
      <c r="R98" s="279" t="s">
        <v>49</v>
      </c>
      <c r="S98" s="279" t="s">
        <v>51</v>
      </c>
      <c r="T98" s="505" t="s">
        <v>204</v>
      </c>
      <c r="U98" s="279" t="s">
        <v>51</v>
      </c>
      <c r="V98" s="280"/>
      <c r="W98" s="279" t="s">
        <v>49</v>
      </c>
      <c r="X98" s="279" t="s">
        <v>51</v>
      </c>
      <c r="Y98" s="279" t="s">
        <v>49</v>
      </c>
      <c r="Z98" s="279" t="s">
        <v>51</v>
      </c>
      <c r="AA98" s="279" t="s">
        <v>51</v>
      </c>
      <c r="AB98" s="279" t="s">
        <v>49</v>
      </c>
      <c r="AC98" s="279" t="s">
        <v>51</v>
      </c>
      <c r="AD98" s="279" t="s">
        <v>51</v>
      </c>
      <c r="AE98" s="280" t="s">
        <v>49</v>
      </c>
      <c r="AF98" s="279" t="s">
        <v>49</v>
      </c>
      <c r="AG98" s="280" t="s">
        <v>5503</v>
      </c>
      <c r="AH98" s="280" t="s">
        <v>4557</v>
      </c>
      <c r="AI98" s="279" t="s">
        <v>49</v>
      </c>
      <c r="AJ98" s="279" t="s">
        <v>49</v>
      </c>
      <c r="AK98" s="279" t="s">
        <v>49</v>
      </c>
      <c r="AL98" s="279" t="s">
        <v>51</v>
      </c>
      <c r="AM98" s="280" t="s">
        <v>4532</v>
      </c>
      <c r="AN98" s="280" t="s">
        <v>1205</v>
      </c>
      <c r="AO98" s="280" t="s">
        <v>212</v>
      </c>
      <c r="AP98" s="279" t="s">
        <v>210</v>
      </c>
      <c r="AQ98" s="279" t="s">
        <v>211</v>
      </c>
      <c r="AR98" s="280"/>
      <c r="AS98" s="280"/>
      <c r="AT98" s="280" t="s">
        <v>5520</v>
      </c>
      <c r="AU98" s="535"/>
      <c r="AV98" s="562" t="s">
        <v>5504</v>
      </c>
    </row>
    <row r="99" spans="1:49" s="457" customFormat="1" ht="38.25">
      <c r="A99" s="456" t="s">
        <v>5506</v>
      </c>
      <c r="B99" s="320" t="s">
        <v>52</v>
      </c>
      <c r="C99" s="320" t="s">
        <v>5338</v>
      </c>
      <c r="D99" s="320" t="s">
        <v>4515</v>
      </c>
      <c r="E99" s="280" t="s">
        <v>5513</v>
      </c>
      <c r="F99" s="593" t="s">
        <v>51</v>
      </c>
      <c r="G99" s="279" t="s">
        <v>5515</v>
      </c>
      <c r="H99" s="280" t="s">
        <v>5516</v>
      </c>
      <c r="I99" s="279" t="s">
        <v>4596</v>
      </c>
      <c r="J99" s="505" t="s">
        <v>5502</v>
      </c>
      <c r="K99" s="505" t="s">
        <v>5519</v>
      </c>
      <c r="L99" s="279">
        <v>2</v>
      </c>
      <c r="M99" s="279" t="s">
        <v>59</v>
      </c>
      <c r="N99" s="505" t="s">
        <v>4394</v>
      </c>
      <c r="O99" s="279" t="s">
        <v>4524</v>
      </c>
      <c r="P99" s="505" t="s">
        <v>193</v>
      </c>
      <c r="Q99" s="279" t="s">
        <v>249</v>
      </c>
      <c r="R99" s="279" t="s">
        <v>49</v>
      </c>
      <c r="S99" s="279" t="s">
        <v>51</v>
      </c>
      <c r="T99" s="505" t="s">
        <v>369</v>
      </c>
      <c r="U99" s="279" t="s">
        <v>49</v>
      </c>
      <c r="V99" s="280"/>
      <c r="W99" s="279" t="s">
        <v>49</v>
      </c>
      <c r="X99" s="279" t="s">
        <v>51</v>
      </c>
      <c r="Y99" s="279" t="s">
        <v>49</v>
      </c>
      <c r="Z99" s="279" t="s">
        <v>51</v>
      </c>
      <c r="AA99" s="279" t="s">
        <v>51</v>
      </c>
      <c r="AB99" s="279" t="s">
        <v>49</v>
      </c>
      <c r="AC99" s="279" t="s">
        <v>51</v>
      </c>
      <c r="AD99" s="279" t="s">
        <v>51</v>
      </c>
      <c r="AE99" s="280" t="s">
        <v>49</v>
      </c>
      <c r="AF99" s="279" t="s">
        <v>49</v>
      </c>
      <c r="AG99" s="280" t="s">
        <v>5503</v>
      </c>
      <c r="AH99" s="280" t="s">
        <v>4557</v>
      </c>
      <c r="AI99" s="279" t="s">
        <v>49</v>
      </c>
      <c r="AJ99" s="279" t="s">
        <v>49</v>
      </c>
      <c r="AK99" s="279" t="s">
        <v>49</v>
      </c>
      <c r="AL99" s="279" t="s">
        <v>51</v>
      </c>
      <c r="AM99" s="280" t="s">
        <v>4532</v>
      </c>
      <c r="AN99" s="280" t="s">
        <v>1205</v>
      </c>
      <c r="AO99" s="280" t="s">
        <v>212</v>
      </c>
      <c r="AP99" s="279" t="s">
        <v>210</v>
      </c>
      <c r="AQ99" s="279" t="s">
        <v>211</v>
      </c>
      <c r="AR99" s="280"/>
      <c r="AS99" s="280"/>
      <c r="AT99" s="280" t="s">
        <v>5520</v>
      </c>
      <c r="AU99" s="535"/>
      <c r="AV99" s="562" t="s">
        <v>5505</v>
      </c>
    </row>
    <row r="100" spans="1:49" s="457" customFormat="1" ht="38.25">
      <c r="A100" s="456" t="s">
        <v>5507</v>
      </c>
      <c r="B100" s="320" t="s">
        <v>52</v>
      </c>
      <c r="C100" s="320" t="s">
        <v>5339</v>
      </c>
      <c r="D100" s="320" t="s">
        <v>4073</v>
      </c>
      <c r="E100" s="280" t="s">
        <v>5514</v>
      </c>
      <c r="F100" s="593" t="s">
        <v>51</v>
      </c>
      <c r="G100" s="279" t="s">
        <v>5517</v>
      </c>
      <c r="H100" s="280" t="s">
        <v>5518</v>
      </c>
      <c r="I100" s="279" t="s">
        <v>4596</v>
      </c>
      <c r="J100" s="505" t="s">
        <v>5502</v>
      </c>
      <c r="K100" s="505" t="s">
        <v>5519</v>
      </c>
      <c r="L100" s="279">
        <v>2</v>
      </c>
      <c r="M100" s="279" t="s">
        <v>59</v>
      </c>
      <c r="N100" s="505" t="s">
        <v>4394</v>
      </c>
      <c r="O100" s="279" t="s">
        <v>4524</v>
      </c>
      <c r="P100" s="505" t="s">
        <v>193</v>
      </c>
      <c r="Q100" s="279" t="s">
        <v>249</v>
      </c>
      <c r="R100" s="279" t="s">
        <v>49</v>
      </c>
      <c r="S100" s="279" t="s">
        <v>51</v>
      </c>
      <c r="T100" s="505" t="s">
        <v>369</v>
      </c>
      <c r="U100" s="279" t="s">
        <v>49</v>
      </c>
      <c r="V100" s="280"/>
      <c r="W100" s="279" t="s">
        <v>49</v>
      </c>
      <c r="X100" s="279" t="s">
        <v>51</v>
      </c>
      <c r="Y100" s="279" t="s">
        <v>49</v>
      </c>
      <c r="Z100" s="279" t="s">
        <v>51</v>
      </c>
      <c r="AA100" s="279" t="s">
        <v>51</v>
      </c>
      <c r="AB100" s="279" t="s">
        <v>49</v>
      </c>
      <c r="AC100" s="279" t="s">
        <v>51</v>
      </c>
      <c r="AD100" s="279" t="s">
        <v>51</v>
      </c>
      <c r="AE100" s="280" t="s">
        <v>49</v>
      </c>
      <c r="AF100" s="279" t="s">
        <v>49</v>
      </c>
      <c r="AG100" s="280" t="s">
        <v>5503</v>
      </c>
      <c r="AH100" s="280" t="s">
        <v>4557</v>
      </c>
      <c r="AI100" s="279" t="s">
        <v>49</v>
      </c>
      <c r="AJ100" s="279" t="s">
        <v>49</v>
      </c>
      <c r="AK100" s="279" t="s">
        <v>51</v>
      </c>
      <c r="AL100" s="279" t="s">
        <v>51</v>
      </c>
      <c r="AM100" s="280" t="s">
        <v>4532</v>
      </c>
      <c r="AN100" s="280" t="s">
        <v>1205</v>
      </c>
      <c r="AO100" s="280" t="s">
        <v>212</v>
      </c>
      <c r="AP100" s="279" t="s">
        <v>210</v>
      </c>
      <c r="AQ100" s="279" t="s">
        <v>211</v>
      </c>
      <c r="AR100" s="280"/>
      <c r="AS100" s="280"/>
      <c r="AT100" s="280" t="s">
        <v>5520</v>
      </c>
      <c r="AU100" s="535"/>
      <c r="AV100" s="562" t="s">
        <v>5505</v>
      </c>
    </row>
    <row r="101" spans="1:49" s="570" customFormat="1" ht="84" customHeight="1">
      <c r="A101" s="568" t="s">
        <v>5615</v>
      </c>
      <c r="B101" s="451" t="s">
        <v>52</v>
      </c>
      <c r="C101" s="451" t="s">
        <v>4308</v>
      </c>
      <c r="D101" s="451" t="s">
        <v>1787</v>
      </c>
      <c r="E101" s="280" t="s">
        <v>5616</v>
      </c>
      <c r="F101" s="620" t="s">
        <v>51</v>
      </c>
      <c r="G101" s="280" t="s">
        <v>5617</v>
      </c>
      <c r="H101" s="280" t="s">
        <v>5618</v>
      </c>
      <c r="I101" s="280" t="s">
        <v>5619</v>
      </c>
      <c r="J101" s="293" t="s">
        <v>5416</v>
      </c>
      <c r="K101" s="280" t="s">
        <v>5341</v>
      </c>
      <c r="L101" s="280" t="s">
        <v>5342</v>
      </c>
      <c r="M101" s="280" t="s">
        <v>3</v>
      </c>
      <c r="N101" s="293" t="s">
        <v>4394</v>
      </c>
      <c r="O101" s="280" t="s">
        <v>5074</v>
      </c>
      <c r="P101" s="293" t="s">
        <v>193</v>
      </c>
      <c r="Q101" s="280" t="s">
        <v>212</v>
      </c>
      <c r="R101" s="280" t="s">
        <v>5620</v>
      </c>
      <c r="S101" s="280" t="s">
        <v>1301</v>
      </c>
      <c r="T101" s="280" t="s">
        <v>5621</v>
      </c>
      <c r="U101" s="280" t="s">
        <v>51</v>
      </c>
      <c r="V101" s="280"/>
      <c r="W101" s="280" t="s">
        <v>49</v>
      </c>
      <c r="X101" s="280" t="s">
        <v>5627</v>
      </c>
      <c r="Y101" s="280" t="s">
        <v>5622</v>
      </c>
      <c r="Z101" s="280" t="s">
        <v>5627</v>
      </c>
      <c r="AA101" s="280" t="s">
        <v>1531</v>
      </c>
      <c r="AB101" s="280" t="s">
        <v>5623</v>
      </c>
      <c r="AC101" s="280" t="s">
        <v>51</v>
      </c>
      <c r="AD101" s="280" t="s">
        <v>51</v>
      </c>
      <c r="AE101" s="280" t="s">
        <v>51</v>
      </c>
      <c r="AF101" s="280" t="s">
        <v>2605</v>
      </c>
      <c r="AG101" s="280" t="s">
        <v>5172</v>
      </c>
      <c r="AH101" s="280" t="s">
        <v>4557</v>
      </c>
      <c r="AI101" s="280" t="s">
        <v>49</v>
      </c>
      <c r="AJ101" s="280" t="s">
        <v>51</v>
      </c>
      <c r="AK101" s="280" t="s">
        <v>49</v>
      </c>
      <c r="AL101" s="280" t="s">
        <v>51</v>
      </c>
      <c r="AM101" s="280" t="s">
        <v>5626</v>
      </c>
      <c r="AN101" s="280" t="s">
        <v>1205</v>
      </c>
      <c r="AO101" s="280" t="s">
        <v>5466</v>
      </c>
      <c r="AP101" s="533" t="s">
        <v>1243</v>
      </c>
      <c r="AQ101" s="280" t="s">
        <v>211</v>
      </c>
      <c r="AR101" s="280" t="s">
        <v>5410</v>
      </c>
      <c r="AS101" s="280" t="s">
        <v>5624</v>
      </c>
      <c r="AT101" s="280" t="s">
        <v>5699</v>
      </c>
      <c r="AU101" s="569"/>
      <c r="AV101" s="565" t="s">
        <v>5625</v>
      </c>
    </row>
    <row r="102" spans="1:49" s="457" customFormat="1" ht="63.75">
      <c r="A102" s="456" t="s">
        <v>5365</v>
      </c>
      <c r="B102" s="320" t="s">
        <v>52</v>
      </c>
      <c r="C102" s="320" t="s">
        <v>5537</v>
      </c>
      <c r="D102" s="320" t="s">
        <v>1787</v>
      </c>
      <c r="E102" s="280" t="s">
        <v>5543</v>
      </c>
      <c r="F102" s="593" t="s">
        <v>51</v>
      </c>
      <c r="G102" s="279" t="s">
        <v>5539</v>
      </c>
      <c r="H102" s="280" t="s">
        <v>5540</v>
      </c>
      <c r="I102" s="279" t="s">
        <v>5541</v>
      </c>
      <c r="J102" s="505" t="s">
        <v>5388</v>
      </c>
      <c r="K102" s="505" t="s">
        <v>5323</v>
      </c>
      <c r="L102" s="505" t="s">
        <v>4488</v>
      </c>
      <c r="M102" s="505" t="s">
        <v>4419</v>
      </c>
      <c r="N102" s="505" t="s">
        <v>4394</v>
      </c>
      <c r="O102" s="279" t="s">
        <v>5074</v>
      </c>
      <c r="P102" s="505" t="s">
        <v>193</v>
      </c>
      <c r="Q102" s="279" t="s">
        <v>212</v>
      </c>
      <c r="R102" s="279" t="s">
        <v>49</v>
      </c>
      <c r="S102" s="279" t="s">
        <v>1301</v>
      </c>
      <c r="T102" s="505" t="s">
        <v>4489</v>
      </c>
      <c r="U102" s="279" t="s">
        <v>51</v>
      </c>
      <c r="V102" s="280"/>
      <c r="W102" s="279" t="s">
        <v>49</v>
      </c>
      <c r="X102" s="279" t="s">
        <v>49</v>
      </c>
      <c r="Y102" s="279" t="s">
        <v>2956</v>
      </c>
      <c r="Z102" s="279" t="s">
        <v>49</v>
      </c>
      <c r="AA102" s="279" t="s">
        <v>51</v>
      </c>
      <c r="AB102" s="279" t="s">
        <v>4565</v>
      </c>
      <c r="AC102" s="279" t="s">
        <v>51</v>
      </c>
      <c r="AD102" s="279" t="s">
        <v>51</v>
      </c>
      <c r="AE102" s="280" t="s">
        <v>51</v>
      </c>
      <c r="AF102" s="279" t="s">
        <v>51</v>
      </c>
      <c r="AG102" s="280" t="s">
        <v>5172</v>
      </c>
      <c r="AH102" s="280" t="s">
        <v>4557</v>
      </c>
      <c r="AI102" s="279" t="s">
        <v>51</v>
      </c>
      <c r="AJ102" s="279" t="s">
        <v>49</v>
      </c>
      <c r="AK102" s="279" t="s">
        <v>49</v>
      </c>
      <c r="AL102" s="279" t="s">
        <v>51</v>
      </c>
      <c r="AM102" s="280" t="s">
        <v>4532</v>
      </c>
      <c r="AN102" s="280" t="s">
        <v>4566</v>
      </c>
      <c r="AO102" s="280" t="s">
        <v>954</v>
      </c>
      <c r="AP102" s="279" t="s">
        <v>210</v>
      </c>
      <c r="AQ102" s="279" t="s">
        <v>211</v>
      </c>
      <c r="AR102" s="280" t="s">
        <v>5542</v>
      </c>
      <c r="AS102" s="280"/>
      <c r="AT102" s="280" t="s">
        <v>5538</v>
      </c>
      <c r="AU102" s="535"/>
      <c r="AV102" s="562" t="s">
        <v>5536</v>
      </c>
    </row>
    <row r="103" spans="1:49" s="457" customFormat="1" ht="60.75" customHeight="1">
      <c r="A103" s="456" t="s">
        <v>5574</v>
      </c>
      <c r="B103" s="320" t="s">
        <v>52</v>
      </c>
      <c r="C103" s="320" t="s">
        <v>5314</v>
      </c>
      <c r="D103" s="320" t="s">
        <v>4073</v>
      </c>
      <c r="E103" s="280" t="s">
        <v>5580</v>
      </c>
      <c r="F103" s="593" t="s">
        <v>49</v>
      </c>
      <c r="G103" s="279" t="s">
        <v>5581</v>
      </c>
      <c r="H103" s="280" t="s">
        <v>5582</v>
      </c>
      <c r="I103" s="280" t="s">
        <v>5583</v>
      </c>
      <c r="J103" s="505" t="s">
        <v>5584</v>
      </c>
      <c r="K103" s="505" t="s">
        <v>5585</v>
      </c>
      <c r="L103" s="279">
        <v>2</v>
      </c>
      <c r="M103" s="279" t="s">
        <v>59</v>
      </c>
      <c r="N103" s="505" t="s">
        <v>4394</v>
      </c>
      <c r="O103" s="279" t="s">
        <v>4524</v>
      </c>
      <c r="P103" s="505" t="s">
        <v>193</v>
      </c>
      <c r="Q103" s="279" t="s">
        <v>212</v>
      </c>
      <c r="R103" s="279" t="s">
        <v>49</v>
      </c>
      <c r="S103" s="279" t="s">
        <v>51</v>
      </c>
      <c r="T103" s="505" t="s">
        <v>4429</v>
      </c>
      <c r="U103" s="279" t="s">
        <v>51</v>
      </c>
      <c r="V103" s="280"/>
      <c r="W103" s="279" t="s">
        <v>49</v>
      </c>
      <c r="X103" s="279" t="s">
        <v>51</v>
      </c>
      <c r="Y103" s="279" t="s">
        <v>2956</v>
      </c>
      <c r="Z103" s="279" t="s">
        <v>49</v>
      </c>
      <c r="AA103" s="279" t="s">
        <v>51</v>
      </c>
      <c r="AB103" s="279" t="s">
        <v>4565</v>
      </c>
      <c r="AC103" s="279" t="s">
        <v>51</v>
      </c>
      <c r="AD103" s="279" t="s">
        <v>51</v>
      </c>
      <c r="AE103" s="280" t="s">
        <v>51</v>
      </c>
      <c r="AF103" s="279" t="s">
        <v>51</v>
      </c>
      <c r="AG103" s="280" t="s">
        <v>5172</v>
      </c>
      <c r="AH103" s="280" t="s">
        <v>4557</v>
      </c>
      <c r="AI103" s="279" t="s">
        <v>51</v>
      </c>
      <c r="AJ103" s="279" t="s">
        <v>49</v>
      </c>
      <c r="AK103" s="279" t="s">
        <v>49</v>
      </c>
      <c r="AL103" s="279" t="s">
        <v>51</v>
      </c>
      <c r="AM103" s="505" t="s">
        <v>260</v>
      </c>
      <c r="AN103" s="280" t="s">
        <v>4566</v>
      </c>
      <c r="AO103" s="280" t="s">
        <v>5466</v>
      </c>
      <c r="AP103" s="279" t="s">
        <v>210</v>
      </c>
      <c r="AQ103" s="279" t="s">
        <v>211</v>
      </c>
      <c r="AR103" s="280"/>
      <c r="AS103" s="280"/>
      <c r="AT103" s="280" t="s">
        <v>4635</v>
      </c>
      <c r="AU103" s="535"/>
      <c r="AV103" s="562" t="s">
        <v>5586</v>
      </c>
    </row>
    <row r="104" spans="1:49" s="457" customFormat="1" ht="60.75" customHeight="1">
      <c r="A104" s="456" t="s">
        <v>5758</v>
      </c>
      <c r="B104" s="320" t="s">
        <v>52</v>
      </c>
      <c r="C104" s="320" t="s">
        <v>5759</v>
      </c>
      <c r="D104" s="320" t="s">
        <v>1779</v>
      </c>
      <c r="E104" s="280" t="s">
        <v>5760</v>
      </c>
      <c r="F104" s="593" t="s">
        <v>51</v>
      </c>
      <c r="G104" s="279" t="s">
        <v>5761</v>
      </c>
      <c r="H104" s="280" t="s">
        <v>5762</v>
      </c>
      <c r="I104" s="578" t="s">
        <v>5765</v>
      </c>
      <c r="J104" s="505" t="s">
        <v>5388</v>
      </c>
      <c r="K104" s="505" t="s">
        <v>5323</v>
      </c>
      <c r="L104" s="279">
        <v>2</v>
      </c>
      <c r="M104" s="279" t="s">
        <v>59</v>
      </c>
      <c r="N104" s="505" t="s">
        <v>5763</v>
      </c>
      <c r="O104" s="279" t="s">
        <v>5074</v>
      </c>
      <c r="P104" s="505" t="s">
        <v>193</v>
      </c>
      <c r="Q104" s="279" t="s">
        <v>212</v>
      </c>
      <c r="R104" s="279" t="s">
        <v>49</v>
      </c>
      <c r="S104" s="279" t="s">
        <v>961</v>
      </c>
      <c r="T104" s="382" t="s">
        <v>3821</v>
      </c>
      <c r="U104" s="579" t="s">
        <v>49</v>
      </c>
      <c r="V104" s="317"/>
      <c r="W104" s="279" t="s">
        <v>49</v>
      </c>
      <c r="X104" s="279" t="s">
        <v>49</v>
      </c>
      <c r="Y104" s="279" t="s">
        <v>1511</v>
      </c>
      <c r="Z104" s="279" t="s">
        <v>51</v>
      </c>
      <c r="AA104" s="279" t="s">
        <v>5119</v>
      </c>
      <c r="AB104" s="279" t="s">
        <v>49</v>
      </c>
      <c r="AC104" s="279" t="s">
        <v>49</v>
      </c>
      <c r="AD104" s="279" t="s">
        <v>49</v>
      </c>
      <c r="AE104" s="280" t="s">
        <v>49</v>
      </c>
      <c r="AF104" s="279" t="s">
        <v>49</v>
      </c>
      <c r="AG104" s="280" t="s">
        <v>5420</v>
      </c>
      <c r="AH104" s="280" t="s">
        <v>212</v>
      </c>
      <c r="AI104" s="279" t="s">
        <v>49</v>
      </c>
      <c r="AJ104" s="279" t="s">
        <v>49</v>
      </c>
      <c r="AK104" s="279" t="s">
        <v>49</v>
      </c>
      <c r="AL104" s="279" t="s">
        <v>51</v>
      </c>
      <c r="AM104" s="280" t="s">
        <v>4532</v>
      </c>
      <c r="AN104" s="280" t="s">
        <v>5076</v>
      </c>
      <c r="AO104" s="280" t="s">
        <v>212</v>
      </c>
      <c r="AP104" s="279" t="s">
        <v>5766</v>
      </c>
      <c r="AQ104" s="279" t="s">
        <v>211</v>
      </c>
      <c r="AR104" s="280"/>
      <c r="AS104" s="280"/>
      <c r="AT104" s="280"/>
      <c r="AU104" s="535"/>
      <c r="AV104" s="580" t="s">
        <v>5764</v>
      </c>
    </row>
    <row r="105" spans="1:49">
      <c r="A105" s="277"/>
      <c r="B105" s="432"/>
      <c r="C105" s="432"/>
      <c r="D105" s="432"/>
      <c r="E105" s="295"/>
      <c r="F105" s="616"/>
      <c r="G105" s="617"/>
      <c r="H105" s="618"/>
      <c r="I105" s="618"/>
      <c r="J105" s="619"/>
      <c r="K105" s="617"/>
      <c r="L105" s="272"/>
      <c r="M105" s="272"/>
      <c r="N105" s="295"/>
      <c r="O105" s="272"/>
      <c r="P105" s="272"/>
      <c r="Q105" s="272"/>
      <c r="R105" s="272"/>
      <c r="S105" s="272"/>
      <c r="T105" s="617"/>
      <c r="U105" s="617"/>
      <c r="V105" s="295"/>
      <c r="W105" s="617"/>
      <c r="X105" s="617"/>
      <c r="Y105" s="617"/>
      <c r="Z105" s="617"/>
      <c r="AA105" s="617"/>
      <c r="AB105" s="617"/>
      <c r="AC105" s="617"/>
      <c r="AD105" s="617"/>
      <c r="AE105" s="619"/>
      <c r="AF105" s="272"/>
      <c r="AG105" s="617"/>
      <c r="AH105" s="272"/>
      <c r="AI105" s="272"/>
      <c r="AJ105" s="272"/>
      <c r="AK105" s="272"/>
      <c r="AL105" s="617"/>
      <c r="AM105" s="295"/>
      <c r="AN105" s="619"/>
      <c r="AO105" s="295"/>
      <c r="AP105" s="617"/>
      <c r="AQ105" s="272"/>
      <c r="AR105" s="292"/>
      <c r="AS105" s="292"/>
      <c r="AT105" s="292"/>
      <c r="AU105" s="538"/>
    </row>
    <row r="106" spans="1:49" s="457" customFormat="1" ht="61.5" customHeight="1">
      <c r="A106" s="456" t="s">
        <v>5767</v>
      </c>
      <c r="B106" s="320" t="s">
        <v>183</v>
      </c>
      <c r="C106" s="320" t="s">
        <v>2972</v>
      </c>
      <c r="D106" s="320" t="s">
        <v>1779</v>
      </c>
      <c r="E106" s="280" t="s">
        <v>5774</v>
      </c>
      <c r="F106" s="593" t="s">
        <v>51</v>
      </c>
      <c r="G106" s="279" t="s">
        <v>5768</v>
      </c>
      <c r="H106" s="280" t="s">
        <v>5769</v>
      </c>
      <c r="I106" s="279" t="s">
        <v>5772</v>
      </c>
      <c r="J106" s="280" t="s">
        <v>5770</v>
      </c>
      <c r="K106" s="505" t="s">
        <v>5323</v>
      </c>
      <c r="L106" s="279">
        <v>2</v>
      </c>
      <c r="M106" s="279" t="s">
        <v>59</v>
      </c>
      <c r="N106" s="505" t="s">
        <v>5763</v>
      </c>
      <c r="O106" s="279" t="s">
        <v>5074</v>
      </c>
      <c r="P106" s="279" t="s">
        <v>193</v>
      </c>
      <c r="Q106" s="279" t="s">
        <v>212</v>
      </c>
      <c r="R106" s="279" t="s">
        <v>49</v>
      </c>
      <c r="S106" s="279" t="s">
        <v>961</v>
      </c>
      <c r="T106" s="505" t="s">
        <v>4422</v>
      </c>
      <c r="U106" s="279" t="s">
        <v>51</v>
      </c>
      <c r="V106" s="280"/>
      <c r="W106" s="279" t="s">
        <v>49</v>
      </c>
      <c r="X106" s="279" t="s">
        <v>51</v>
      </c>
      <c r="Y106" s="279" t="s">
        <v>49</v>
      </c>
      <c r="Z106" s="279" t="s">
        <v>51</v>
      </c>
      <c r="AA106" s="279" t="s">
        <v>51</v>
      </c>
      <c r="AB106" s="279" t="s">
        <v>51</v>
      </c>
      <c r="AC106" s="279" t="s">
        <v>51</v>
      </c>
      <c r="AD106" s="279" t="s">
        <v>51</v>
      </c>
      <c r="AE106" s="280" t="s">
        <v>51</v>
      </c>
      <c r="AF106" s="279" t="s">
        <v>51</v>
      </c>
      <c r="AG106" s="279" t="s">
        <v>5420</v>
      </c>
      <c r="AH106" s="279" t="s">
        <v>212</v>
      </c>
      <c r="AI106" s="279" t="s">
        <v>49</v>
      </c>
      <c r="AJ106" s="279" t="s">
        <v>49</v>
      </c>
      <c r="AK106" s="279" t="s">
        <v>49</v>
      </c>
      <c r="AL106" s="279" t="s">
        <v>51</v>
      </c>
      <c r="AM106" s="505" t="s">
        <v>260</v>
      </c>
      <c r="AN106" s="280" t="s">
        <v>5771</v>
      </c>
      <c r="AO106" s="280" t="s">
        <v>212</v>
      </c>
      <c r="AP106" s="279" t="s">
        <v>210</v>
      </c>
      <c r="AQ106" s="279" t="s">
        <v>211</v>
      </c>
      <c r="AR106" s="280"/>
      <c r="AS106" s="280"/>
      <c r="AT106" s="280" t="s">
        <v>5773</v>
      </c>
      <c r="AU106" s="535"/>
      <c r="AV106" s="279"/>
    </row>
    <row r="107" spans="1:49">
      <c r="A107" s="277"/>
      <c r="B107" s="432"/>
      <c r="C107" s="432"/>
      <c r="D107" s="432"/>
      <c r="E107" s="295"/>
      <c r="F107" s="616"/>
      <c r="G107" s="617"/>
      <c r="H107" s="618"/>
      <c r="I107" s="618"/>
      <c r="J107" s="619"/>
      <c r="K107" s="617"/>
      <c r="L107" s="272"/>
      <c r="M107" s="272"/>
      <c r="N107" s="295"/>
      <c r="O107" s="272"/>
      <c r="P107" s="272"/>
      <c r="Q107" s="272"/>
      <c r="R107" s="272"/>
      <c r="S107" s="272"/>
      <c r="T107" s="617"/>
      <c r="U107" s="617"/>
      <c r="V107" s="295"/>
      <c r="W107" s="617"/>
      <c r="X107" s="617"/>
      <c r="Y107" s="617"/>
      <c r="Z107" s="617"/>
      <c r="AA107" s="617"/>
      <c r="AB107" s="617"/>
      <c r="AC107" s="617"/>
      <c r="AD107" s="617"/>
      <c r="AE107" s="619"/>
      <c r="AF107" s="272"/>
      <c r="AG107" s="617"/>
      <c r="AH107" s="272"/>
      <c r="AI107" s="272"/>
      <c r="AJ107" s="272"/>
      <c r="AK107" s="272"/>
      <c r="AL107" s="617"/>
      <c r="AM107" s="295"/>
      <c r="AN107" s="619"/>
      <c r="AO107" s="295"/>
      <c r="AP107" s="617"/>
      <c r="AQ107" s="272"/>
      <c r="AR107" s="292"/>
      <c r="AS107" s="292"/>
      <c r="AT107" s="292"/>
      <c r="AU107" s="538"/>
    </row>
    <row r="108" spans="1:49">
      <c r="A108" s="277" t="s">
        <v>4459</v>
      </c>
      <c r="B108" s="432"/>
      <c r="C108" s="432"/>
      <c r="D108" s="432"/>
      <c r="E108" s="295"/>
      <c r="F108" s="616"/>
      <c r="G108" s="617"/>
      <c r="H108" s="618"/>
      <c r="I108" s="618"/>
      <c r="J108" s="619"/>
      <c r="K108" s="617"/>
      <c r="L108" s="272"/>
      <c r="M108" s="272"/>
      <c r="N108" s="295"/>
      <c r="O108" s="272"/>
      <c r="P108" s="272"/>
      <c r="Q108" s="272"/>
      <c r="R108" s="272"/>
      <c r="S108" s="272"/>
      <c r="T108" s="617"/>
      <c r="U108" s="617"/>
      <c r="V108" s="295"/>
      <c r="W108" s="617"/>
      <c r="X108" s="617"/>
      <c r="Y108" s="617"/>
      <c r="Z108" s="617"/>
      <c r="AA108" s="617"/>
      <c r="AB108" s="617"/>
      <c r="AC108" s="617"/>
      <c r="AD108" s="617"/>
      <c r="AE108" s="619"/>
      <c r="AF108" s="272"/>
      <c r="AG108" s="617"/>
      <c r="AH108" s="272"/>
      <c r="AI108" s="272"/>
      <c r="AJ108" s="272"/>
      <c r="AK108" s="272"/>
      <c r="AL108" s="617"/>
      <c r="AM108" s="295"/>
      <c r="AN108" s="619"/>
      <c r="AO108" s="295"/>
      <c r="AP108" s="617"/>
      <c r="AQ108" s="272"/>
      <c r="AR108" s="292"/>
      <c r="AS108" s="292"/>
      <c r="AT108" s="292"/>
      <c r="AU108" s="538"/>
    </row>
    <row r="109" spans="1:49">
      <c r="A109" s="277"/>
      <c r="B109" s="432"/>
      <c r="C109" s="432"/>
      <c r="D109" s="432"/>
      <c r="E109" s="295"/>
      <c r="F109" s="616"/>
      <c r="G109" s="617"/>
      <c r="H109" s="618"/>
      <c r="I109" s="618"/>
      <c r="J109" s="619"/>
      <c r="K109" s="617"/>
      <c r="L109" s="272"/>
      <c r="M109" s="272"/>
      <c r="N109" s="295"/>
      <c r="O109" s="272"/>
      <c r="P109" s="272"/>
      <c r="Q109" s="272"/>
      <c r="R109" s="272"/>
      <c r="S109" s="272"/>
      <c r="T109" s="617"/>
      <c r="U109" s="617"/>
      <c r="V109" s="295"/>
      <c r="W109" s="617"/>
      <c r="X109" s="617"/>
      <c r="Y109" s="617"/>
      <c r="Z109" s="617"/>
      <c r="AA109" s="617"/>
      <c r="AB109" s="617"/>
      <c r="AC109" s="617"/>
      <c r="AD109" s="617"/>
      <c r="AE109" s="619"/>
      <c r="AF109" s="272"/>
      <c r="AG109" s="617"/>
      <c r="AH109" s="272"/>
      <c r="AI109" s="272"/>
      <c r="AJ109" s="272"/>
      <c r="AK109" s="272"/>
      <c r="AL109" s="617"/>
      <c r="AM109" s="295"/>
      <c r="AN109" s="619"/>
      <c r="AO109" s="295"/>
      <c r="AP109" s="617"/>
      <c r="AQ109" s="272"/>
      <c r="AR109" s="292"/>
      <c r="AS109" s="292"/>
      <c r="AT109" s="292"/>
      <c r="AU109" s="538"/>
    </row>
    <row r="110" spans="1:49" s="423" customFormat="1" ht="83.25" customHeight="1">
      <c r="A110" s="267" t="s">
        <v>4416</v>
      </c>
      <c r="B110" s="128" t="s">
        <v>0</v>
      </c>
      <c r="C110" s="270" t="s">
        <v>193</v>
      </c>
      <c r="D110" s="128" t="s">
        <v>2632</v>
      </c>
      <c r="E110" s="505" t="s">
        <v>4490</v>
      </c>
      <c r="F110" s="248" t="s">
        <v>51</v>
      </c>
      <c r="G110" s="382" t="s">
        <v>4753</v>
      </c>
      <c r="H110" s="382" t="s">
        <v>4486</v>
      </c>
      <c r="I110" s="422" t="s">
        <v>4621</v>
      </c>
      <c r="J110" s="505" t="s">
        <v>4417</v>
      </c>
      <c r="K110" s="505" t="s">
        <v>4418</v>
      </c>
      <c r="L110" s="505" t="s">
        <v>4488</v>
      </c>
      <c r="M110" s="505" t="s">
        <v>4419</v>
      </c>
      <c r="N110" s="505" t="s">
        <v>2633</v>
      </c>
      <c r="O110" s="382" t="s">
        <v>4420</v>
      </c>
      <c r="P110" s="505" t="s">
        <v>4421</v>
      </c>
      <c r="Q110" s="505" t="s">
        <v>212</v>
      </c>
      <c r="R110" s="505" t="s">
        <v>51</v>
      </c>
      <c r="S110" s="505" t="s">
        <v>314</v>
      </c>
      <c r="T110" s="382" t="s">
        <v>4489</v>
      </c>
      <c r="U110" s="505" t="s">
        <v>51</v>
      </c>
      <c r="V110" s="505"/>
      <c r="W110" s="505" t="s">
        <v>49</v>
      </c>
      <c r="X110" s="505" t="s">
        <v>51</v>
      </c>
      <c r="Y110" s="505" t="s">
        <v>1511</v>
      </c>
      <c r="Z110" s="505" t="s">
        <v>49</v>
      </c>
      <c r="AA110" s="505" t="s">
        <v>51</v>
      </c>
      <c r="AB110" s="505" t="s">
        <v>2646</v>
      </c>
      <c r="AC110" s="505" t="s">
        <v>51</v>
      </c>
      <c r="AD110" s="382" t="s">
        <v>2648</v>
      </c>
      <c r="AE110" s="505" t="s">
        <v>51</v>
      </c>
      <c r="AF110" s="382" t="s">
        <v>4423</v>
      </c>
      <c r="AG110" s="422" t="s">
        <v>4424</v>
      </c>
      <c r="AH110" s="505" t="s">
        <v>4404</v>
      </c>
      <c r="AI110" s="310" t="s">
        <v>62</v>
      </c>
      <c r="AJ110" s="310" t="s">
        <v>49</v>
      </c>
      <c r="AK110" s="505" t="s">
        <v>49</v>
      </c>
      <c r="AL110" s="505" t="s">
        <v>51</v>
      </c>
      <c r="AM110" s="505" t="s">
        <v>4558</v>
      </c>
      <c r="AN110" s="505" t="s">
        <v>419</v>
      </c>
      <c r="AO110" s="3" t="s">
        <v>334</v>
      </c>
      <c r="AP110" s="505" t="s">
        <v>2640</v>
      </c>
      <c r="AQ110" s="505" t="s">
        <v>2641</v>
      </c>
      <c r="AR110" s="3"/>
      <c r="AS110" s="3" t="s">
        <v>4506</v>
      </c>
      <c r="AT110" s="3"/>
      <c r="AU110" s="539"/>
      <c r="AV110" s="279"/>
      <c r="AW110" s="551"/>
    </row>
    <row r="111" spans="1:49" s="423" customFormat="1" ht="83.25" customHeight="1">
      <c r="A111" s="267" t="s">
        <v>4425</v>
      </c>
      <c r="B111" s="128" t="s">
        <v>0</v>
      </c>
      <c r="C111" s="270" t="s">
        <v>193</v>
      </c>
      <c r="D111" s="128" t="s">
        <v>2632</v>
      </c>
      <c r="E111" s="505" t="s">
        <v>4491</v>
      </c>
      <c r="F111" s="248" t="s">
        <v>51</v>
      </c>
      <c r="G111" s="505" t="s">
        <v>4492</v>
      </c>
      <c r="H111" s="382" t="s">
        <v>4493</v>
      </c>
      <c r="I111" s="422" t="s">
        <v>4494</v>
      </c>
      <c r="J111" s="505" t="s">
        <v>4495</v>
      </c>
      <c r="K111" s="505" t="s">
        <v>4426</v>
      </c>
      <c r="L111" s="505" t="s">
        <v>4488</v>
      </c>
      <c r="M111" s="505" t="s">
        <v>4419</v>
      </c>
      <c r="N111" s="505" t="s">
        <v>2633</v>
      </c>
      <c r="O111" s="382" t="s">
        <v>4420</v>
      </c>
      <c r="P111" s="505" t="s">
        <v>4421</v>
      </c>
      <c r="Q111" s="505" t="s">
        <v>212</v>
      </c>
      <c r="R111" s="505" t="s">
        <v>51</v>
      </c>
      <c r="S111" s="505" t="s">
        <v>314</v>
      </c>
      <c r="T111" s="505" t="s">
        <v>4422</v>
      </c>
      <c r="U111" s="505" t="s">
        <v>51</v>
      </c>
      <c r="V111" s="505"/>
      <c r="W111" s="505" t="s">
        <v>49</v>
      </c>
      <c r="X111" s="505" t="s">
        <v>51</v>
      </c>
      <c r="Y111" s="505" t="s">
        <v>1511</v>
      </c>
      <c r="Z111" s="505" t="s">
        <v>49</v>
      </c>
      <c r="AA111" s="505" t="s">
        <v>51</v>
      </c>
      <c r="AB111" s="505" t="s">
        <v>2653</v>
      </c>
      <c r="AC111" s="505" t="s">
        <v>51</v>
      </c>
      <c r="AD111" s="382" t="s">
        <v>2648</v>
      </c>
      <c r="AE111" s="505" t="s">
        <v>51</v>
      </c>
      <c r="AF111" s="382" t="s">
        <v>4423</v>
      </c>
      <c r="AG111" s="422" t="s">
        <v>4424</v>
      </c>
      <c r="AH111" s="505" t="s">
        <v>4404</v>
      </c>
      <c r="AI111" s="310" t="s">
        <v>62</v>
      </c>
      <c r="AJ111" s="310" t="s">
        <v>49</v>
      </c>
      <c r="AK111" s="505" t="s">
        <v>49</v>
      </c>
      <c r="AL111" s="505" t="s">
        <v>51</v>
      </c>
      <c r="AM111" s="505" t="s">
        <v>4558</v>
      </c>
      <c r="AN111" s="382" t="s">
        <v>283</v>
      </c>
      <c r="AO111" s="3" t="s">
        <v>334</v>
      </c>
      <c r="AP111" s="505" t="s">
        <v>2640</v>
      </c>
      <c r="AQ111" s="505" t="s">
        <v>2612</v>
      </c>
      <c r="AR111" s="3"/>
      <c r="AS111" s="3" t="s">
        <v>4506</v>
      </c>
      <c r="AT111" s="3"/>
      <c r="AU111" s="539"/>
      <c r="AV111" s="279"/>
      <c r="AW111" s="551"/>
    </row>
    <row r="112" spans="1:49" s="423" customFormat="1" ht="56.25" customHeight="1">
      <c r="A112" s="440" t="s">
        <v>4427</v>
      </c>
      <c r="B112" s="434" t="s">
        <v>0</v>
      </c>
      <c r="C112" s="270" t="s">
        <v>193</v>
      </c>
      <c r="D112" s="128" t="s">
        <v>2632</v>
      </c>
      <c r="E112" s="505" t="s">
        <v>4496</v>
      </c>
      <c r="F112" s="621" t="s">
        <v>49</v>
      </c>
      <c r="G112" s="382" t="s">
        <v>4497</v>
      </c>
      <c r="H112" s="382" t="s">
        <v>4509</v>
      </c>
      <c r="I112" s="505" t="s">
        <v>4623</v>
      </c>
      <c r="J112" s="505" t="s">
        <v>4428</v>
      </c>
      <c r="K112" s="505" t="s">
        <v>4426</v>
      </c>
      <c r="L112" s="424">
        <v>2</v>
      </c>
      <c r="M112" s="505" t="s">
        <v>559</v>
      </c>
      <c r="N112" s="505" t="s">
        <v>2633</v>
      </c>
      <c r="O112" s="382" t="s">
        <v>4420</v>
      </c>
      <c r="P112" s="505" t="s">
        <v>4421</v>
      </c>
      <c r="Q112" s="505" t="s">
        <v>202</v>
      </c>
      <c r="R112" s="452" t="s">
        <v>49</v>
      </c>
      <c r="S112" s="505" t="s">
        <v>314</v>
      </c>
      <c r="T112" s="505" t="s">
        <v>4429</v>
      </c>
      <c r="U112" s="505" t="s">
        <v>51</v>
      </c>
      <c r="V112" s="505"/>
      <c r="W112" s="452" t="s">
        <v>49</v>
      </c>
      <c r="X112" s="505" t="s">
        <v>51</v>
      </c>
      <c r="Y112" s="505" t="s">
        <v>1511</v>
      </c>
      <c r="Z112" s="505" t="s">
        <v>49</v>
      </c>
      <c r="AA112" s="505" t="s">
        <v>51</v>
      </c>
      <c r="AB112" s="505" t="s">
        <v>2653</v>
      </c>
      <c r="AC112" s="505" t="s">
        <v>51</v>
      </c>
      <c r="AD112" s="382" t="s">
        <v>2648</v>
      </c>
      <c r="AE112" s="505" t="s">
        <v>51</v>
      </c>
      <c r="AF112" s="382" t="s">
        <v>51</v>
      </c>
      <c r="AG112" s="422" t="s">
        <v>4424</v>
      </c>
      <c r="AH112" s="505" t="s">
        <v>4404</v>
      </c>
      <c r="AI112" s="310" t="s">
        <v>62</v>
      </c>
      <c r="AJ112" s="310" t="s">
        <v>49</v>
      </c>
      <c r="AK112" s="424" t="s">
        <v>49</v>
      </c>
      <c r="AL112" s="505" t="s">
        <v>51</v>
      </c>
      <c r="AM112" s="505" t="s">
        <v>4558</v>
      </c>
      <c r="AN112" s="505" t="s">
        <v>419</v>
      </c>
      <c r="AO112" s="3" t="s">
        <v>334</v>
      </c>
      <c r="AP112" s="382" t="s">
        <v>2640</v>
      </c>
      <c r="AQ112" s="505" t="s">
        <v>2641</v>
      </c>
      <c r="AR112" s="422"/>
      <c r="AS112" s="422"/>
      <c r="AT112" s="422"/>
      <c r="AU112" s="540"/>
      <c r="AV112" s="558"/>
      <c r="AW112" s="551"/>
    </row>
    <row r="113" spans="1:49" s="423" customFormat="1" ht="83.25" customHeight="1">
      <c r="A113" s="267" t="s">
        <v>4431</v>
      </c>
      <c r="B113" s="128" t="s">
        <v>0</v>
      </c>
      <c r="C113" s="270" t="s">
        <v>193</v>
      </c>
      <c r="D113" s="128" t="s">
        <v>235</v>
      </c>
      <c r="E113" s="382" t="s">
        <v>4504</v>
      </c>
      <c r="F113" s="248" t="s">
        <v>49</v>
      </c>
      <c r="G113" s="382" t="s">
        <v>4432</v>
      </c>
      <c r="H113" s="505" t="s">
        <v>4508</v>
      </c>
      <c r="I113" s="505" t="s">
        <v>4624</v>
      </c>
      <c r="J113" s="505" t="s">
        <v>4428</v>
      </c>
      <c r="K113" s="505" t="s">
        <v>4426</v>
      </c>
      <c r="L113" s="505">
        <v>2</v>
      </c>
      <c r="M113" s="505" t="s">
        <v>559</v>
      </c>
      <c r="N113" s="505" t="s">
        <v>2662</v>
      </c>
      <c r="O113" s="382" t="s">
        <v>4420</v>
      </c>
      <c r="P113" s="505" t="s">
        <v>4421</v>
      </c>
      <c r="Q113" s="505" t="s">
        <v>202</v>
      </c>
      <c r="R113" s="505" t="s">
        <v>49</v>
      </c>
      <c r="S113" s="505" t="s">
        <v>314</v>
      </c>
      <c r="T113" s="505" t="s">
        <v>4429</v>
      </c>
      <c r="U113" s="505" t="s">
        <v>51</v>
      </c>
      <c r="V113" s="505"/>
      <c r="W113" s="505" t="s">
        <v>49</v>
      </c>
      <c r="X113" s="505" t="s">
        <v>51</v>
      </c>
      <c r="Y113" s="505" t="s">
        <v>1511</v>
      </c>
      <c r="Z113" s="505" t="s">
        <v>49</v>
      </c>
      <c r="AA113" s="505" t="s">
        <v>51</v>
      </c>
      <c r="AB113" s="505" t="s">
        <v>2646</v>
      </c>
      <c r="AC113" s="505" t="s">
        <v>51</v>
      </c>
      <c r="AD113" s="382" t="s">
        <v>2648</v>
      </c>
      <c r="AE113" s="505" t="s">
        <v>51</v>
      </c>
      <c r="AF113" s="382" t="s">
        <v>51</v>
      </c>
      <c r="AG113" s="422" t="s">
        <v>4424</v>
      </c>
      <c r="AH113" s="505" t="s">
        <v>2638</v>
      </c>
      <c r="AI113" s="310" t="s">
        <v>62</v>
      </c>
      <c r="AJ113" s="310" t="s">
        <v>49</v>
      </c>
      <c r="AK113" s="505" t="s">
        <v>51</v>
      </c>
      <c r="AL113" s="505" t="s">
        <v>51</v>
      </c>
      <c r="AM113" s="505" t="s">
        <v>4558</v>
      </c>
      <c r="AN113" s="505" t="s">
        <v>419</v>
      </c>
      <c r="AO113" s="3" t="s">
        <v>334</v>
      </c>
      <c r="AP113" s="382" t="s">
        <v>2640</v>
      </c>
      <c r="AQ113" s="505" t="s">
        <v>2641</v>
      </c>
      <c r="AR113" s="3"/>
      <c r="AS113" s="3"/>
      <c r="AT113" s="3"/>
      <c r="AU113" s="539"/>
      <c r="AV113" s="279"/>
      <c r="AW113" s="551"/>
    </row>
    <row r="114" spans="1:49" s="427" customFormat="1" ht="55.5" customHeight="1">
      <c r="A114" s="128" t="s">
        <v>4461</v>
      </c>
      <c r="B114" s="433" t="s">
        <v>0</v>
      </c>
      <c r="C114" s="130" t="s">
        <v>193</v>
      </c>
      <c r="D114" s="433">
        <v>12.5</v>
      </c>
      <c r="E114" s="505" t="s">
        <v>4503</v>
      </c>
      <c r="F114" s="622" t="s">
        <v>51</v>
      </c>
      <c r="G114" s="422" t="s">
        <v>4433</v>
      </c>
      <c r="H114" s="422" t="s">
        <v>4434</v>
      </c>
      <c r="I114" s="422" t="s">
        <v>4622</v>
      </c>
      <c r="J114" s="422" t="s">
        <v>4435</v>
      </c>
      <c r="K114" s="3" t="s">
        <v>4436</v>
      </c>
      <c r="L114" s="422">
        <v>1</v>
      </c>
      <c r="M114" s="422" t="s">
        <v>3</v>
      </c>
      <c r="N114" s="505" t="s">
        <v>2633</v>
      </c>
      <c r="O114" s="505" t="s">
        <v>4420</v>
      </c>
      <c r="P114" s="505" t="s">
        <v>4421</v>
      </c>
      <c r="Q114" s="310" t="s">
        <v>212</v>
      </c>
      <c r="R114" s="310" t="s">
        <v>51</v>
      </c>
      <c r="S114" s="505" t="s">
        <v>314</v>
      </c>
      <c r="T114" s="422" t="s">
        <v>4489</v>
      </c>
      <c r="U114" s="422" t="s">
        <v>51</v>
      </c>
      <c r="V114" s="422"/>
      <c r="W114" s="310" t="s">
        <v>49</v>
      </c>
      <c r="X114" s="422" t="s">
        <v>51</v>
      </c>
      <c r="Y114" s="505" t="s">
        <v>1511</v>
      </c>
      <c r="Z114" s="422" t="s">
        <v>49</v>
      </c>
      <c r="AA114" s="422" t="s">
        <v>51</v>
      </c>
      <c r="AB114" s="422" t="s">
        <v>51</v>
      </c>
      <c r="AC114" s="422" t="s">
        <v>51</v>
      </c>
      <c r="AD114" s="422" t="s">
        <v>51</v>
      </c>
      <c r="AE114" s="422" t="s">
        <v>51</v>
      </c>
      <c r="AF114" s="422" t="s">
        <v>4438</v>
      </c>
      <c r="AG114" s="422" t="s">
        <v>4424</v>
      </c>
      <c r="AH114" s="505" t="s">
        <v>4404</v>
      </c>
      <c r="AI114" s="310" t="s">
        <v>62</v>
      </c>
      <c r="AJ114" s="310" t="s">
        <v>49</v>
      </c>
      <c r="AK114" s="422" t="s">
        <v>49</v>
      </c>
      <c r="AL114" s="422" t="s">
        <v>51</v>
      </c>
      <c r="AM114" s="505" t="s">
        <v>4558</v>
      </c>
      <c r="AN114" s="422" t="s">
        <v>4439</v>
      </c>
      <c r="AO114" s="3" t="s">
        <v>334</v>
      </c>
      <c r="AP114" s="505" t="s">
        <v>2640</v>
      </c>
      <c r="AQ114" s="505" t="s">
        <v>2641</v>
      </c>
      <c r="AR114" s="422"/>
      <c r="AS114" s="3" t="s">
        <v>4506</v>
      </c>
      <c r="AT114" s="422"/>
      <c r="AU114" s="541"/>
      <c r="AV114" s="558"/>
      <c r="AW114" s="552"/>
    </row>
    <row r="115" spans="1:49" s="423" customFormat="1" ht="51" customHeight="1">
      <c r="A115" s="441" t="s">
        <v>4440</v>
      </c>
      <c r="B115" s="434" t="s">
        <v>0</v>
      </c>
      <c r="C115" s="270" t="s">
        <v>193</v>
      </c>
      <c r="D115" s="434" t="s">
        <v>4441</v>
      </c>
      <c r="E115" s="382" t="s">
        <v>4505</v>
      </c>
      <c r="F115" s="621" t="s">
        <v>51</v>
      </c>
      <c r="G115" s="424" t="s">
        <v>4442</v>
      </c>
      <c r="H115" s="425" t="s">
        <v>4466</v>
      </c>
      <c r="I115" s="505" t="s">
        <v>4507</v>
      </c>
      <c r="J115" s="422" t="s">
        <v>4443</v>
      </c>
      <c r="K115" s="425" t="s">
        <v>4430</v>
      </c>
      <c r="L115" s="425">
        <v>4</v>
      </c>
      <c r="M115" s="424" t="s">
        <v>253</v>
      </c>
      <c r="N115" s="426" t="s">
        <v>4430</v>
      </c>
      <c r="O115" s="382" t="s">
        <v>4420</v>
      </c>
      <c r="P115" s="505" t="s">
        <v>4421</v>
      </c>
      <c r="Q115" s="310" t="s">
        <v>202</v>
      </c>
      <c r="R115" s="452" t="s">
        <v>49</v>
      </c>
      <c r="S115" s="505" t="s">
        <v>314</v>
      </c>
      <c r="T115" s="505" t="s">
        <v>4429</v>
      </c>
      <c r="U115" s="452" t="s">
        <v>51</v>
      </c>
      <c r="V115" s="310"/>
      <c r="W115" s="452" t="s">
        <v>51</v>
      </c>
      <c r="X115" s="422" t="s">
        <v>51</v>
      </c>
      <c r="Y115" s="310" t="s">
        <v>1511</v>
      </c>
      <c r="Z115" s="422" t="s">
        <v>49</v>
      </c>
      <c r="AA115" s="424" t="s">
        <v>51</v>
      </c>
      <c r="AB115" s="424" t="s">
        <v>51</v>
      </c>
      <c r="AC115" s="310" t="s">
        <v>51</v>
      </c>
      <c r="AD115" s="426" t="s">
        <v>51</v>
      </c>
      <c r="AE115" s="422" t="s">
        <v>51</v>
      </c>
      <c r="AF115" s="382" t="s">
        <v>51</v>
      </c>
      <c r="AG115" s="422" t="s">
        <v>4444</v>
      </c>
      <c r="AH115" s="505" t="s">
        <v>4404</v>
      </c>
      <c r="AI115" s="310" t="s">
        <v>62</v>
      </c>
      <c r="AJ115" s="310" t="s">
        <v>49</v>
      </c>
      <c r="AK115" s="424" t="s">
        <v>51</v>
      </c>
      <c r="AL115" s="425" t="s">
        <v>51</v>
      </c>
      <c r="AM115" s="505" t="s">
        <v>4558</v>
      </c>
      <c r="AN115" s="505" t="s">
        <v>419</v>
      </c>
      <c r="AO115" s="3" t="s">
        <v>334</v>
      </c>
      <c r="AP115" s="382" t="s">
        <v>2640</v>
      </c>
      <c r="AQ115" s="505" t="s">
        <v>4445</v>
      </c>
      <c r="AR115" s="422"/>
      <c r="AS115" s="422" t="s">
        <v>4510</v>
      </c>
      <c r="AT115" s="422"/>
      <c r="AU115" s="540"/>
      <c r="AV115" s="558"/>
      <c r="AW115" s="551"/>
    </row>
    <row r="116" spans="1:49" s="423" customFormat="1" ht="83.25" customHeight="1">
      <c r="A116" s="267" t="s">
        <v>4446</v>
      </c>
      <c r="B116" s="128" t="s">
        <v>0</v>
      </c>
      <c r="C116" s="270" t="s">
        <v>193</v>
      </c>
      <c r="D116" s="128" t="s">
        <v>2632</v>
      </c>
      <c r="E116" s="505" t="s">
        <v>2974</v>
      </c>
      <c r="F116" s="248" t="s">
        <v>49</v>
      </c>
      <c r="G116" s="505" t="s">
        <v>4474</v>
      </c>
      <c r="H116" s="382" t="s">
        <v>4476</v>
      </c>
      <c r="I116" s="505" t="s">
        <v>4487</v>
      </c>
      <c r="J116" s="505" t="s">
        <v>4447</v>
      </c>
      <c r="K116" s="505" t="s">
        <v>4482</v>
      </c>
      <c r="L116" s="505">
        <v>2</v>
      </c>
      <c r="M116" s="505" t="s">
        <v>59</v>
      </c>
      <c r="N116" s="505" t="s">
        <v>2633</v>
      </c>
      <c r="O116" s="382" t="s">
        <v>4420</v>
      </c>
      <c r="P116" s="505" t="s">
        <v>4478</v>
      </c>
      <c r="Q116" s="505" t="s">
        <v>249</v>
      </c>
      <c r="R116" s="505" t="s">
        <v>49</v>
      </c>
      <c r="S116" s="505" t="s">
        <v>314</v>
      </c>
      <c r="T116" s="505" t="s">
        <v>4448</v>
      </c>
      <c r="U116" s="505" t="s">
        <v>51</v>
      </c>
      <c r="V116" s="505"/>
      <c r="W116" s="310" t="s">
        <v>49</v>
      </c>
      <c r="X116" s="505" t="s">
        <v>51</v>
      </c>
      <c r="Y116" s="505" t="s">
        <v>1511</v>
      </c>
      <c r="Z116" s="505" t="s">
        <v>49</v>
      </c>
      <c r="AA116" s="505" t="s">
        <v>51</v>
      </c>
      <c r="AB116" s="505" t="s">
        <v>62</v>
      </c>
      <c r="AC116" s="505" t="s">
        <v>51</v>
      </c>
      <c r="AD116" s="505" t="s">
        <v>2636</v>
      </c>
      <c r="AE116" s="382" t="s">
        <v>3823</v>
      </c>
      <c r="AF116" s="505" t="s">
        <v>51</v>
      </c>
      <c r="AG116" s="422" t="s">
        <v>4449</v>
      </c>
      <c r="AH116" s="505" t="s">
        <v>4404</v>
      </c>
      <c r="AI116" s="505" t="s">
        <v>49</v>
      </c>
      <c r="AJ116" s="310" t="s">
        <v>49</v>
      </c>
      <c r="AK116" s="505" t="s">
        <v>49</v>
      </c>
      <c r="AL116" s="505" t="s">
        <v>49</v>
      </c>
      <c r="AM116" s="505" t="s">
        <v>4558</v>
      </c>
      <c r="AN116" s="505" t="s">
        <v>4483</v>
      </c>
      <c r="AO116" s="3" t="s">
        <v>334</v>
      </c>
      <c r="AP116" s="505" t="s">
        <v>2640</v>
      </c>
      <c r="AQ116" s="505" t="s">
        <v>2641</v>
      </c>
      <c r="AR116" s="3"/>
      <c r="AS116" s="3"/>
      <c r="AT116" s="3"/>
      <c r="AU116" s="539"/>
      <c r="AV116" s="279"/>
      <c r="AW116" s="551"/>
    </row>
    <row r="117" spans="1:49" s="423" customFormat="1" ht="83.25" customHeight="1">
      <c r="A117" s="267" t="s">
        <v>4450</v>
      </c>
      <c r="B117" s="128" t="s">
        <v>0</v>
      </c>
      <c r="C117" s="270" t="s">
        <v>193</v>
      </c>
      <c r="D117" s="128" t="s">
        <v>2643</v>
      </c>
      <c r="E117" s="505" t="s">
        <v>4479</v>
      </c>
      <c r="F117" s="248" t="s">
        <v>49</v>
      </c>
      <c r="G117" s="505" t="s">
        <v>4484</v>
      </c>
      <c r="H117" s="382" t="s">
        <v>4485</v>
      </c>
      <c r="I117" s="505" t="s">
        <v>4481</v>
      </c>
      <c r="J117" s="505" t="s">
        <v>4447</v>
      </c>
      <c r="K117" s="164" t="s">
        <v>4480</v>
      </c>
      <c r="L117" s="505">
        <v>2</v>
      </c>
      <c r="M117" s="505" t="s">
        <v>59</v>
      </c>
      <c r="N117" s="505" t="s">
        <v>2633</v>
      </c>
      <c r="O117" s="382" t="s">
        <v>4420</v>
      </c>
      <c r="P117" s="505" t="s">
        <v>4478</v>
      </c>
      <c r="Q117" s="505" t="s">
        <v>249</v>
      </c>
      <c r="R117" s="505" t="s">
        <v>49</v>
      </c>
      <c r="S117" s="505" t="s">
        <v>314</v>
      </c>
      <c r="T117" s="505" t="s">
        <v>4448</v>
      </c>
      <c r="U117" s="505" t="s">
        <v>51</v>
      </c>
      <c r="V117" s="505"/>
      <c r="W117" s="310" t="s">
        <v>49</v>
      </c>
      <c r="X117" s="505" t="s">
        <v>51</v>
      </c>
      <c r="Y117" s="505" t="s">
        <v>1511</v>
      </c>
      <c r="Z117" s="505" t="s">
        <v>49</v>
      </c>
      <c r="AA117" s="505" t="s">
        <v>51</v>
      </c>
      <c r="AB117" s="505" t="s">
        <v>62</v>
      </c>
      <c r="AC117" s="505" t="s">
        <v>51</v>
      </c>
      <c r="AD117" s="505" t="s">
        <v>2636</v>
      </c>
      <c r="AE117" s="382" t="s">
        <v>3823</v>
      </c>
      <c r="AF117" s="505" t="s">
        <v>51</v>
      </c>
      <c r="AG117" s="422" t="s">
        <v>4449</v>
      </c>
      <c r="AH117" s="505" t="s">
        <v>4404</v>
      </c>
      <c r="AI117" s="505" t="s">
        <v>49</v>
      </c>
      <c r="AJ117" s="310" t="s">
        <v>49</v>
      </c>
      <c r="AK117" s="505" t="s">
        <v>49</v>
      </c>
      <c r="AL117" s="505" t="s">
        <v>49</v>
      </c>
      <c r="AM117" s="505" t="s">
        <v>4558</v>
      </c>
      <c r="AN117" s="505" t="s">
        <v>4483</v>
      </c>
      <c r="AO117" s="3" t="s">
        <v>334</v>
      </c>
      <c r="AP117" s="505" t="s">
        <v>2640</v>
      </c>
      <c r="AQ117" s="505" t="s">
        <v>2641</v>
      </c>
      <c r="AR117" s="3"/>
      <c r="AS117" s="3"/>
      <c r="AT117" s="3"/>
      <c r="AU117" s="539"/>
      <c r="AV117" s="279"/>
      <c r="AW117" s="551"/>
    </row>
    <row r="118" spans="1:49" s="453" customFormat="1" ht="89.25">
      <c r="A118" s="267" t="s">
        <v>4469</v>
      </c>
      <c r="B118" s="128" t="s">
        <v>0</v>
      </c>
      <c r="C118" s="441" t="s">
        <v>193</v>
      </c>
      <c r="D118" s="128" t="s">
        <v>2632</v>
      </c>
      <c r="E118" s="454" t="s">
        <v>4471</v>
      </c>
      <c r="F118" s="623" t="s">
        <v>51</v>
      </c>
      <c r="G118" s="520" t="s">
        <v>4451</v>
      </c>
      <c r="H118" s="505" t="s">
        <v>4467</v>
      </c>
      <c r="I118" s="453" t="s">
        <v>4430</v>
      </c>
      <c r="J118" s="505" t="s">
        <v>4447</v>
      </c>
      <c r="K118" s="454" t="s">
        <v>4452</v>
      </c>
      <c r="L118" s="453">
        <v>2</v>
      </c>
      <c r="M118" s="505" t="s">
        <v>59</v>
      </c>
      <c r="N118" s="505" t="s">
        <v>2633</v>
      </c>
      <c r="O118" s="505" t="s">
        <v>4453</v>
      </c>
      <c r="P118" s="310" t="s">
        <v>4437</v>
      </c>
      <c r="Q118" s="310" t="s">
        <v>249</v>
      </c>
      <c r="R118" s="453" t="s">
        <v>49</v>
      </c>
      <c r="S118" s="453" t="s">
        <v>51</v>
      </c>
      <c r="T118" s="505" t="s">
        <v>4454</v>
      </c>
      <c r="U118" s="453" t="s">
        <v>51</v>
      </c>
      <c r="V118" s="454"/>
      <c r="W118" s="453" t="s">
        <v>49</v>
      </c>
      <c r="X118" s="453" t="s">
        <v>51</v>
      </c>
      <c r="Y118" s="453" t="s">
        <v>49</v>
      </c>
      <c r="Z118" s="453" t="s">
        <v>51</v>
      </c>
      <c r="AA118" s="453" t="s">
        <v>51</v>
      </c>
      <c r="AB118" s="453" t="s">
        <v>49</v>
      </c>
      <c r="AC118" s="505" t="s">
        <v>62</v>
      </c>
      <c r="AD118" s="453" t="s">
        <v>4437</v>
      </c>
      <c r="AE118" s="453" t="s">
        <v>49</v>
      </c>
      <c r="AF118" s="453" t="s">
        <v>4455</v>
      </c>
      <c r="AG118" s="310" t="s">
        <v>4456</v>
      </c>
      <c r="AH118" s="453" t="s">
        <v>4457</v>
      </c>
      <c r="AI118" s="505" t="s">
        <v>49</v>
      </c>
      <c r="AJ118" s="505" t="s">
        <v>49</v>
      </c>
      <c r="AK118" s="505" t="s">
        <v>49</v>
      </c>
      <c r="AL118" s="505" t="s">
        <v>49</v>
      </c>
      <c r="AM118" s="505" t="s">
        <v>4558</v>
      </c>
      <c r="AN118" s="454" t="s">
        <v>4437</v>
      </c>
      <c r="AO118" s="454" t="s">
        <v>212</v>
      </c>
      <c r="AP118" s="505" t="s">
        <v>2640</v>
      </c>
      <c r="AQ118" s="505" t="s">
        <v>2641</v>
      </c>
      <c r="AR118" s="454"/>
      <c r="AS118" s="454"/>
      <c r="AT118" s="454"/>
      <c r="AU118" s="542"/>
      <c r="AV118" s="530"/>
      <c r="AW118" s="553"/>
    </row>
    <row r="119" spans="1:49" s="453" customFormat="1" ht="89.25">
      <c r="A119" s="267" t="s">
        <v>4470</v>
      </c>
      <c r="B119" s="128" t="s">
        <v>0</v>
      </c>
      <c r="C119" s="441" t="s">
        <v>193</v>
      </c>
      <c r="D119" s="128" t="s">
        <v>235</v>
      </c>
      <c r="E119" s="454" t="s">
        <v>4472</v>
      </c>
      <c r="F119" s="623" t="s">
        <v>51</v>
      </c>
      <c r="G119" s="454" t="s">
        <v>4458</v>
      </c>
      <c r="H119" s="505" t="s">
        <v>4468</v>
      </c>
      <c r="I119" s="453" t="s">
        <v>4430</v>
      </c>
      <c r="J119" s="505" t="s">
        <v>4447</v>
      </c>
      <c r="K119" s="454" t="s">
        <v>4452</v>
      </c>
      <c r="L119" s="453">
        <v>2</v>
      </c>
      <c r="M119" s="505" t="s">
        <v>59</v>
      </c>
      <c r="N119" s="505" t="s">
        <v>2633</v>
      </c>
      <c r="O119" s="505" t="s">
        <v>4453</v>
      </c>
      <c r="P119" s="310" t="s">
        <v>4437</v>
      </c>
      <c r="Q119" s="310" t="s">
        <v>249</v>
      </c>
      <c r="R119" s="453" t="s">
        <v>49</v>
      </c>
      <c r="S119" s="453" t="s">
        <v>51</v>
      </c>
      <c r="T119" s="505" t="s">
        <v>4454</v>
      </c>
      <c r="U119" s="453" t="s">
        <v>51</v>
      </c>
      <c r="V119" s="454"/>
      <c r="W119" s="453" t="s">
        <v>49</v>
      </c>
      <c r="X119" s="453" t="s">
        <v>51</v>
      </c>
      <c r="Y119" s="453" t="s">
        <v>49</v>
      </c>
      <c r="Z119" s="453" t="s">
        <v>51</v>
      </c>
      <c r="AA119" s="453" t="s">
        <v>51</v>
      </c>
      <c r="AB119" s="453" t="s">
        <v>49</v>
      </c>
      <c r="AC119" s="505" t="s">
        <v>62</v>
      </c>
      <c r="AD119" s="453" t="s">
        <v>4437</v>
      </c>
      <c r="AE119" s="453" t="s">
        <v>49</v>
      </c>
      <c r="AF119" s="453" t="s">
        <v>4455</v>
      </c>
      <c r="AG119" s="310" t="s">
        <v>4456</v>
      </c>
      <c r="AH119" s="453" t="s">
        <v>4457</v>
      </c>
      <c r="AI119" s="505" t="s">
        <v>49</v>
      </c>
      <c r="AJ119" s="505" t="s">
        <v>49</v>
      </c>
      <c r="AK119" s="505" t="s">
        <v>51</v>
      </c>
      <c r="AL119" s="505" t="s">
        <v>49</v>
      </c>
      <c r="AM119" s="505" t="s">
        <v>4558</v>
      </c>
      <c r="AN119" s="454" t="s">
        <v>4437</v>
      </c>
      <c r="AO119" s="454" t="s">
        <v>212</v>
      </c>
      <c r="AP119" s="505" t="s">
        <v>2640</v>
      </c>
      <c r="AQ119" s="505" t="s">
        <v>2641</v>
      </c>
      <c r="AR119" s="454"/>
      <c r="AS119" s="454"/>
      <c r="AT119" s="454"/>
      <c r="AU119" s="542"/>
      <c r="AV119" s="530"/>
      <c r="AW119" s="553"/>
    </row>
    <row r="120" spans="1:49" s="430" customFormat="1">
      <c r="A120" s="267"/>
      <c r="B120" s="128"/>
      <c r="C120" s="270"/>
      <c r="D120" s="128"/>
      <c r="E120" s="427"/>
      <c r="F120" s="624"/>
      <c r="G120" s="427"/>
      <c r="H120" s="382"/>
      <c r="I120" s="429"/>
      <c r="J120" s="382"/>
      <c r="K120" s="427"/>
      <c r="L120" s="423"/>
      <c r="M120" s="505"/>
      <c r="N120" s="505"/>
      <c r="O120" s="382"/>
      <c r="P120" s="426"/>
      <c r="Q120" s="426"/>
      <c r="R120" s="429"/>
      <c r="S120" s="429"/>
      <c r="T120" s="505"/>
      <c r="U120" s="423"/>
      <c r="V120" s="427"/>
      <c r="W120" s="428"/>
      <c r="X120" s="423"/>
      <c r="Y120" s="423"/>
      <c r="Z120" s="423"/>
      <c r="AA120" s="429"/>
      <c r="AB120" s="423"/>
      <c r="AC120" s="505"/>
      <c r="AD120" s="429"/>
      <c r="AE120" s="423"/>
      <c r="AF120" s="423"/>
      <c r="AG120" s="422"/>
      <c r="AH120" s="423"/>
      <c r="AI120" s="505"/>
      <c r="AJ120" s="505"/>
      <c r="AK120" s="505"/>
      <c r="AL120" s="505"/>
      <c r="AM120" s="505"/>
      <c r="AN120" s="625"/>
      <c r="AO120" s="454"/>
      <c r="AP120" s="505"/>
      <c r="AQ120" s="382"/>
      <c r="AR120" s="427"/>
      <c r="AS120" s="427"/>
      <c r="AT120" s="427"/>
      <c r="AU120" s="543"/>
      <c r="AV120" s="529"/>
    </row>
    <row r="121" spans="1:49" s="430" customFormat="1" ht="52.5" customHeight="1">
      <c r="A121" s="267" t="s">
        <v>4463</v>
      </c>
      <c r="B121" s="128" t="s">
        <v>0</v>
      </c>
      <c r="C121" s="270" t="s">
        <v>193</v>
      </c>
      <c r="D121" s="128" t="s">
        <v>4513</v>
      </c>
      <c r="E121" s="427" t="s">
        <v>4627</v>
      </c>
      <c r="F121" s="623" t="s">
        <v>51</v>
      </c>
      <c r="G121" s="427" t="s">
        <v>4628</v>
      </c>
      <c r="H121" s="382" t="s">
        <v>4626</v>
      </c>
      <c r="I121" s="429" t="s">
        <v>4630</v>
      </c>
      <c r="J121" s="505" t="s">
        <v>4417</v>
      </c>
      <c r="K121" s="3" t="s">
        <v>4436</v>
      </c>
      <c r="L121" s="423" t="s">
        <v>2600</v>
      </c>
      <c r="M121" s="505" t="s">
        <v>3</v>
      </c>
      <c r="N121" s="505" t="s">
        <v>2633</v>
      </c>
      <c r="O121" s="505" t="s">
        <v>4631</v>
      </c>
      <c r="P121" s="505" t="s">
        <v>4478</v>
      </c>
      <c r="Q121" s="310" t="s">
        <v>212</v>
      </c>
      <c r="R121" s="453" t="s">
        <v>49</v>
      </c>
      <c r="S121" s="453" t="s">
        <v>51</v>
      </c>
      <c r="T121" s="505" t="s">
        <v>4489</v>
      </c>
      <c r="U121" s="423" t="s">
        <v>51</v>
      </c>
      <c r="V121" s="427"/>
      <c r="W121" s="453" t="s">
        <v>49</v>
      </c>
      <c r="X121" s="423" t="s">
        <v>49</v>
      </c>
      <c r="Y121" s="423" t="s">
        <v>49</v>
      </c>
      <c r="Z121" s="423" t="s">
        <v>51</v>
      </c>
      <c r="AA121" s="453" t="s">
        <v>51</v>
      </c>
      <c r="AB121" s="423" t="s">
        <v>49</v>
      </c>
      <c r="AC121" s="505" t="s">
        <v>49</v>
      </c>
      <c r="AD121" s="429" t="s">
        <v>51</v>
      </c>
      <c r="AE121" s="423" t="s">
        <v>3823</v>
      </c>
      <c r="AF121" s="423" t="s">
        <v>4455</v>
      </c>
      <c r="AG121" s="422" t="s">
        <v>4456</v>
      </c>
      <c r="AH121" s="423" t="s">
        <v>212</v>
      </c>
      <c r="AI121" s="505" t="s">
        <v>51</v>
      </c>
      <c r="AJ121" s="505" t="s">
        <v>49</v>
      </c>
      <c r="AK121" s="505" t="s">
        <v>49</v>
      </c>
      <c r="AL121" s="505" t="s">
        <v>51</v>
      </c>
      <c r="AM121" s="505" t="s">
        <v>4558</v>
      </c>
      <c r="AN121" s="625" t="s">
        <v>4566</v>
      </c>
      <c r="AO121" s="454" t="s">
        <v>212</v>
      </c>
      <c r="AP121" s="505" t="s">
        <v>210</v>
      </c>
      <c r="AQ121" s="505" t="s">
        <v>2612</v>
      </c>
      <c r="AR121" s="427" t="s">
        <v>4629</v>
      </c>
      <c r="AS121" s="427"/>
      <c r="AT121" s="427"/>
      <c r="AU121" s="543"/>
      <c r="AV121" s="529"/>
    </row>
    <row r="122" spans="1:49" s="4" customFormat="1" ht="38.25">
      <c r="A122" s="267" t="s">
        <v>2972</v>
      </c>
      <c r="B122" s="128" t="s">
        <v>0</v>
      </c>
      <c r="C122" s="270" t="s">
        <v>193</v>
      </c>
      <c r="D122" s="128" t="s">
        <v>2613</v>
      </c>
      <c r="E122" s="505" t="s">
        <v>5157</v>
      </c>
      <c r="F122" s="248" t="s">
        <v>51</v>
      </c>
      <c r="G122" s="505" t="s">
        <v>5158</v>
      </c>
      <c r="H122" s="505" t="s">
        <v>5159</v>
      </c>
      <c r="I122" s="505" t="s">
        <v>5160</v>
      </c>
      <c r="J122" s="505" t="s">
        <v>5161</v>
      </c>
      <c r="K122" s="279" t="s">
        <v>4436</v>
      </c>
      <c r="L122" s="505" t="s">
        <v>2600</v>
      </c>
      <c r="M122" s="505" t="s">
        <v>547</v>
      </c>
      <c r="N122" s="505" t="s">
        <v>2633</v>
      </c>
      <c r="O122" s="505" t="s">
        <v>2601</v>
      </c>
      <c r="P122" s="505" t="s">
        <v>4421</v>
      </c>
      <c r="Q122" s="505" t="s">
        <v>49</v>
      </c>
      <c r="R122" s="505" t="s">
        <v>49</v>
      </c>
      <c r="S122" s="505" t="s">
        <v>49</v>
      </c>
      <c r="T122" s="505" t="s">
        <v>4489</v>
      </c>
      <c r="U122" s="505" t="s">
        <v>51</v>
      </c>
      <c r="V122" s="505"/>
      <c r="W122" s="505" t="s">
        <v>49</v>
      </c>
      <c r="X122" s="505" t="s">
        <v>49</v>
      </c>
      <c r="Y122" s="505" t="s">
        <v>1511</v>
      </c>
      <c r="Z122" s="505" t="s">
        <v>51</v>
      </c>
      <c r="AA122" s="505" t="s">
        <v>51</v>
      </c>
      <c r="AB122" s="505" t="s">
        <v>49</v>
      </c>
      <c r="AC122" s="505" t="s">
        <v>2605</v>
      </c>
      <c r="AD122" s="505" t="s">
        <v>681</v>
      </c>
      <c r="AE122" s="505" t="s">
        <v>51</v>
      </c>
      <c r="AF122" s="505" t="s">
        <v>4455</v>
      </c>
      <c r="AG122" s="310" t="s">
        <v>5162</v>
      </c>
      <c r="AH122" s="505" t="s">
        <v>4404</v>
      </c>
      <c r="AI122" s="505" t="s">
        <v>51</v>
      </c>
      <c r="AJ122" s="505" t="s">
        <v>49</v>
      </c>
      <c r="AK122" s="505" t="s">
        <v>49</v>
      </c>
      <c r="AL122" s="505" t="s">
        <v>2609</v>
      </c>
      <c r="AM122" s="505" t="s">
        <v>2864</v>
      </c>
      <c r="AN122" s="505" t="s">
        <v>2610</v>
      </c>
      <c r="AO122" s="3" t="s">
        <v>334</v>
      </c>
      <c r="AP122" s="505" t="s">
        <v>2640</v>
      </c>
      <c r="AQ122" s="505" t="s">
        <v>2612</v>
      </c>
      <c r="AR122" s="293"/>
      <c r="AS122" s="293" t="s">
        <v>5163</v>
      </c>
      <c r="AT122" s="293"/>
      <c r="AU122" s="536"/>
      <c r="AV122" s="276"/>
    </row>
    <row r="123" spans="1:49" s="4" customFormat="1" ht="116.25" customHeight="1">
      <c r="A123" s="267" t="s">
        <v>4308</v>
      </c>
      <c r="B123" s="128" t="s">
        <v>0</v>
      </c>
      <c r="C123" s="270" t="s">
        <v>193</v>
      </c>
      <c r="D123" s="128" t="s">
        <v>305</v>
      </c>
      <c r="E123" s="505" t="s">
        <v>4391</v>
      </c>
      <c r="F123" s="248" t="s">
        <v>51</v>
      </c>
      <c r="G123" s="505" t="s">
        <v>4309</v>
      </c>
      <c r="H123" s="505" t="s">
        <v>4310</v>
      </c>
      <c r="I123" s="505" t="s">
        <v>4477</v>
      </c>
      <c r="J123" s="293" t="s">
        <v>4311</v>
      </c>
      <c r="K123" s="279" t="s">
        <v>3121</v>
      </c>
      <c r="L123" s="505" t="s">
        <v>2600</v>
      </c>
      <c r="M123" s="505" t="s">
        <v>3</v>
      </c>
      <c r="N123" s="505" t="s">
        <v>4324</v>
      </c>
      <c r="O123" s="505" t="s">
        <v>4319</v>
      </c>
      <c r="P123" s="505" t="s">
        <v>2984</v>
      </c>
      <c r="Q123" s="505" t="s">
        <v>49</v>
      </c>
      <c r="R123" s="505"/>
      <c r="S123" s="505" t="s">
        <v>49</v>
      </c>
      <c r="T123" s="505" t="s">
        <v>4312</v>
      </c>
      <c r="U123" s="505" t="s">
        <v>51</v>
      </c>
      <c r="V123" s="505"/>
      <c r="W123" s="505" t="s">
        <v>49</v>
      </c>
      <c r="X123" s="505" t="s">
        <v>49</v>
      </c>
      <c r="Y123" s="505" t="s">
        <v>1511</v>
      </c>
      <c r="Z123" s="505" t="s">
        <v>2604</v>
      </c>
      <c r="AA123" s="505" t="s">
        <v>51</v>
      </c>
      <c r="AB123" s="505" t="s">
        <v>49</v>
      </c>
      <c r="AC123" s="505" t="s">
        <v>49</v>
      </c>
      <c r="AD123" s="505" t="s">
        <v>681</v>
      </c>
      <c r="AE123" s="505" t="s">
        <v>51</v>
      </c>
      <c r="AF123" s="505" t="s">
        <v>4313</v>
      </c>
      <c r="AG123" s="505" t="s">
        <v>4325</v>
      </c>
      <c r="AH123" s="505" t="s">
        <v>4327</v>
      </c>
      <c r="AI123" s="505"/>
      <c r="AJ123" s="505"/>
      <c r="AK123" s="505" t="s">
        <v>49</v>
      </c>
      <c r="AL123" s="505" t="s">
        <v>49</v>
      </c>
      <c r="AM123" s="505" t="s">
        <v>4314</v>
      </c>
      <c r="AN123" s="505" t="s">
        <v>2684</v>
      </c>
      <c r="AO123" s="505" t="s">
        <v>4473</v>
      </c>
      <c r="AP123" s="505" t="s">
        <v>4317</v>
      </c>
      <c r="AQ123" s="505" t="s">
        <v>2612</v>
      </c>
      <c r="AR123" s="293" t="s">
        <v>4316</v>
      </c>
      <c r="AS123" s="293" t="s">
        <v>4315</v>
      </c>
      <c r="AT123" s="293" t="s">
        <v>4326</v>
      </c>
      <c r="AU123" s="536"/>
      <c r="AV123" s="276"/>
    </row>
    <row r="124" spans="1:49">
      <c r="A124" s="277"/>
      <c r="B124" s="275"/>
      <c r="C124" s="432"/>
      <c r="D124" s="432"/>
      <c r="E124" s="295"/>
      <c r="F124" s="616"/>
      <c r="G124" s="617"/>
      <c r="H124" s="618"/>
      <c r="I124" s="618"/>
      <c r="J124" s="619"/>
      <c r="K124" s="617"/>
      <c r="L124" s="272"/>
      <c r="M124" s="272"/>
      <c r="N124" s="295"/>
      <c r="O124" s="272"/>
      <c r="P124" s="272"/>
      <c r="Q124" s="272"/>
      <c r="R124" s="272"/>
      <c r="S124" s="272"/>
      <c r="T124" s="617"/>
      <c r="U124" s="617"/>
      <c r="V124" s="295"/>
      <c r="W124" s="617"/>
      <c r="X124" s="617"/>
      <c r="Y124" s="617"/>
      <c r="Z124" s="617"/>
      <c r="AA124" s="617"/>
      <c r="AB124" s="617"/>
      <c r="AC124" s="617"/>
      <c r="AD124" s="617"/>
      <c r="AE124" s="619"/>
      <c r="AF124" s="272"/>
      <c r="AG124" s="617"/>
      <c r="AH124" s="272"/>
      <c r="AI124" s="272"/>
      <c r="AJ124" s="272"/>
      <c r="AK124" s="272"/>
      <c r="AL124" s="617"/>
      <c r="AM124" s="295"/>
      <c r="AN124" s="619"/>
      <c r="AO124" s="295"/>
      <c r="AP124" s="617"/>
      <c r="AQ124" s="272"/>
      <c r="AR124" s="292"/>
      <c r="AS124" s="292"/>
      <c r="AT124" s="292"/>
      <c r="AU124" s="538"/>
    </row>
    <row r="125" spans="1:49" s="457" customFormat="1" ht="45.75" customHeight="1">
      <c r="A125" s="456" t="s">
        <v>4859</v>
      </c>
      <c r="B125" s="320" t="s">
        <v>53</v>
      </c>
      <c r="C125" s="320" t="s">
        <v>4461</v>
      </c>
      <c r="D125" s="320" t="s">
        <v>4513</v>
      </c>
      <c r="E125" s="280" t="s">
        <v>4527</v>
      </c>
      <c r="F125" s="593" t="s">
        <v>51</v>
      </c>
      <c r="G125" s="279" t="s">
        <v>4517</v>
      </c>
      <c r="H125" s="280" t="s">
        <v>4521</v>
      </c>
      <c r="I125" s="280" t="s">
        <v>4519</v>
      </c>
      <c r="J125" s="505" t="s">
        <v>4417</v>
      </c>
      <c r="K125" s="505" t="s">
        <v>4525</v>
      </c>
      <c r="L125" s="279">
        <v>2</v>
      </c>
      <c r="M125" s="279" t="s">
        <v>59</v>
      </c>
      <c r="N125" s="505" t="s">
        <v>2633</v>
      </c>
      <c r="O125" s="279" t="s">
        <v>4523</v>
      </c>
      <c r="P125" s="505" t="s">
        <v>4421</v>
      </c>
      <c r="Q125" s="279" t="s">
        <v>212</v>
      </c>
      <c r="R125" s="279" t="s">
        <v>49</v>
      </c>
      <c r="S125" s="279" t="s">
        <v>51</v>
      </c>
      <c r="T125" s="279" t="s">
        <v>4516</v>
      </c>
      <c r="U125" s="279" t="s">
        <v>51</v>
      </c>
      <c r="V125" s="280"/>
      <c r="W125" s="279" t="s">
        <v>49</v>
      </c>
      <c r="X125" s="279" t="s">
        <v>49</v>
      </c>
      <c r="Y125" s="279" t="s">
        <v>1511</v>
      </c>
      <c r="Z125" s="279" t="s">
        <v>51</v>
      </c>
      <c r="AA125" s="279" t="s">
        <v>51</v>
      </c>
      <c r="AB125" s="279" t="s">
        <v>4526</v>
      </c>
      <c r="AC125" s="279" t="s">
        <v>51</v>
      </c>
      <c r="AD125" s="279" t="s">
        <v>681</v>
      </c>
      <c r="AE125" s="280" t="s">
        <v>51</v>
      </c>
      <c r="AF125" s="279" t="s">
        <v>51</v>
      </c>
      <c r="AG125" s="280" t="s">
        <v>4555</v>
      </c>
      <c r="AH125" s="280" t="s">
        <v>4529</v>
      </c>
      <c r="AI125" s="279" t="s">
        <v>51</v>
      </c>
      <c r="AJ125" s="279" t="s">
        <v>51</v>
      </c>
      <c r="AK125" s="279" t="s">
        <v>49</v>
      </c>
      <c r="AL125" s="279" t="s">
        <v>51</v>
      </c>
      <c r="AM125" s="280" t="s">
        <v>4532</v>
      </c>
      <c r="AN125" s="3" t="s">
        <v>4531</v>
      </c>
      <c r="AO125" s="280" t="s">
        <v>4302</v>
      </c>
      <c r="AP125" s="279" t="s">
        <v>210</v>
      </c>
      <c r="AQ125" s="279" t="s">
        <v>211</v>
      </c>
      <c r="AR125" s="280"/>
      <c r="AS125" s="280" t="s">
        <v>4530</v>
      </c>
      <c r="AT125" s="280" t="s">
        <v>4533</v>
      </c>
      <c r="AU125" s="535"/>
      <c r="AV125" s="279"/>
    </row>
    <row r="126" spans="1:49" s="457" customFormat="1" ht="45.75" customHeight="1">
      <c r="A126" s="456" t="s">
        <v>4514</v>
      </c>
      <c r="B126" s="320" t="s">
        <v>53</v>
      </c>
      <c r="C126" s="320" t="s">
        <v>4608</v>
      </c>
      <c r="D126" s="320" t="s">
        <v>4515</v>
      </c>
      <c r="E126" s="280" t="s">
        <v>4528</v>
      </c>
      <c r="F126" s="593" t="s">
        <v>51</v>
      </c>
      <c r="G126" s="279" t="s">
        <v>4518</v>
      </c>
      <c r="H126" s="280" t="s">
        <v>4522</v>
      </c>
      <c r="I126" s="280" t="s">
        <v>4520</v>
      </c>
      <c r="J126" s="505" t="s">
        <v>4417</v>
      </c>
      <c r="K126" s="505" t="s">
        <v>4525</v>
      </c>
      <c r="L126" s="279">
        <v>2</v>
      </c>
      <c r="M126" s="279" t="s">
        <v>59</v>
      </c>
      <c r="N126" s="505" t="s">
        <v>2633</v>
      </c>
      <c r="O126" s="279" t="s">
        <v>4524</v>
      </c>
      <c r="P126" s="505" t="s">
        <v>4421</v>
      </c>
      <c r="Q126" s="279" t="s">
        <v>212</v>
      </c>
      <c r="R126" s="279" t="s">
        <v>49</v>
      </c>
      <c r="S126" s="279" t="s">
        <v>51</v>
      </c>
      <c r="T126" s="279" t="s">
        <v>4516</v>
      </c>
      <c r="U126" s="279" t="s">
        <v>51</v>
      </c>
      <c r="V126" s="280"/>
      <c r="W126" s="279" t="s">
        <v>49</v>
      </c>
      <c r="X126" s="279" t="s">
        <v>49</v>
      </c>
      <c r="Y126" s="279" t="s">
        <v>1511</v>
      </c>
      <c r="Z126" s="279" t="s">
        <v>51</v>
      </c>
      <c r="AA126" s="279" t="s">
        <v>51</v>
      </c>
      <c r="AB126" s="279" t="s">
        <v>4526</v>
      </c>
      <c r="AC126" s="279" t="s">
        <v>51</v>
      </c>
      <c r="AD126" s="279" t="s">
        <v>681</v>
      </c>
      <c r="AE126" s="280" t="s">
        <v>51</v>
      </c>
      <c r="AF126" s="279" t="s">
        <v>51</v>
      </c>
      <c r="AG126" s="280" t="s">
        <v>4555</v>
      </c>
      <c r="AH126" s="280" t="s">
        <v>4529</v>
      </c>
      <c r="AI126" s="279" t="s">
        <v>51</v>
      </c>
      <c r="AJ126" s="279" t="s">
        <v>51</v>
      </c>
      <c r="AK126" s="279" t="s">
        <v>49</v>
      </c>
      <c r="AL126" s="279" t="s">
        <v>51</v>
      </c>
      <c r="AM126" s="280" t="s">
        <v>4532</v>
      </c>
      <c r="AN126" s="3" t="s">
        <v>966</v>
      </c>
      <c r="AO126" s="280" t="s">
        <v>4302</v>
      </c>
      <c r="AP126" s="279" t="s">
        <v>210</v>
      </c>
      <c r="AQ126" s="279" t="s">
        <v>211</v>
      </c>
      <c r="AR126" s="280"/>
      <c r="AS126" s="280" t="s">
        <v>4530</v>
      </c>
      <c r="AT126" s="280" t="s">
        <v>4533</v>
      </c>
      <c r="AU126" s="535"/>
      <c r="AV126" s="279"/>
    </row>
    <row r="127" spans="1:49" s="457" customFormat="1" ht="45.75" customHeight="1">
      <c r="A127" s="456" t="s">
        <v>4610</v>
      </c>
      <c r="B127" s="320" t="s">
        <v>53</v>
      </c>
      <c r="C127" s="320" t="s">
        <v>4427</v>
      </c>
      <c r="D127" s="320" t="s">
        <v>4515</v>
      </c>
      <c r="E127" s="280" t="s">
        <v>4986</v>
      </c>
      <c r="F127" s="593" t="s">
        <v>49</v>
      </c>
      <c r="G127" s="279" t="s">
        <v>4987</v>
      </c>
      <c r="H127" s="280" t="s">
        <v>4988</v>
      </c>
      <c r="I127" s="280" t="s">
        <v>4615</v>
      </c>
      <c r="J127" s="505" t="s">
        <v>4417</v>
      </c>
      <c r="K127" s="505" t="s">
        <v>4989</v>
      </c>
      <c r="L127" s="279">
        <v>2</v>
      </c>
      <c r="M127" s="279" t="s">
        <v>59</v>
      </c>
      <c r="N127" s="505" t="s">
        <v>2633</v>
      </c>
      <c r="O127" s="279" t="s">
        <v>4524</v>
      </c>
      <c r="P127" s="505" t="s">
        <v>4421</v>
      </c>
      <c r="Q127" s="279" t="s">
        <v>202</v>
      </c>
      <c r="R127" s="279" t="s">
        <v>49</v>
      </c>
      <c r="S127" s="279" t="s">
        <v>51</v>
      </c>
      <c r="T127" s="279" t="s">
        <v>4617</v>
      </c>
      <c r="U127" s="279" t="s">
        <v>51</v>
      </c>
      <c r="V127" s="280"/>
      <c r="W127" s="279" t="s">
        <v>49</v>
      </c>
      <c r="X127" s="279" t="s">
        <v>51</v>
      </c>
      <c r="Y127" s="279" t="s">
        <v>49</v>
      </c>
      <c r="Z127" s="279" t="s">
        <v>51</v>
      </c>
      <c r="AA127" s="279" t="s">
        <v>51</v>
      </c>
      <c r="AB127" s="279" t="s">
        <v>4526</v>
      </c>
      <c r="AC127" s="279" t="s">
        <v>51</v>
      </c>
      <c r="AD127" s="279" t="s">
        <v>681</v>
      </c>
      <c r="AE127" s="280" t="s">
        <v>51</v>
      </c>
      <c r="AF127" s="279" t="s">
        <v>51</v>
      </c>
      <c r="AG127" s="280" t="s">
        <v>4618</v>
      </c>
      <c r="AH127" s="280" t="s">
        <v>4619</v>
      </c>
      <c r="AI127" s="279" t="s">
        <v>49</v>
      </c>
      <c r="AJ127" s="279" t="s">
        <v>49</v>
      </c>
      <c r="AK127" s="279" t="s">
        <v>49</v>
      </c>
      <c r="AL127" s="279" t="s">
        <v>51</v>
      </c>
      <c r="AM127" s="505" t="s">
        <v>260</v>
      </c>
      <c r="AN127" s="3" t="s">
        <v>966</v>
      </c>
      <c r="AO127" s="280" t="s">
        <v>4302</v>
      </c>
      <c r="AP127" s="279" t="s">
        <v>210</v>
      </c>
      <c r="AQ127" s="279" t="s">
        <v>211</v>
      </c>
      <c r="AR127" s="280"/>
      <c r="AS127" s="280" t="s">
        <v>4530</v>
      </c>
      <c r="AT127" s="280"/>
      <c r="AU127" s="535"/>
      <c r="AV127" s="279"/>
    </row>
    <row r="128" spans="1:49" s="457" customFormat="1" ht="45.75" customHeight="1">
      <c r="A128" s="456" t="s">
        <v>4609</v>
      </c>
      <c r="B128" s="320" t="s">
        <v>53</v>
      </c>
      <c r="C128" s="320" t="s">
        <v>4431</v>
      </c>
      <c r="D128" s="320" t="s">
        <v>4073</v>
      </c>
      <c r="E128" s="280" t="s">
        <v>4554</v>
      </c>
      <c r="F128" s="593" t="s">
        <v>49</v>
      </c>
      <c r="G128" s="279" t="s">
        <v>4613</v>
      </c>
      <c r="H128" s="280" t="s">
        <v>4614</v>
      </c>
      <c r="I128" s="280" t="s">
        <v>4615</v>
      </c>
      <c r="J128" s="505" t="s">
        <v>4417</v>
      </c>
      <c r="K128" s="505" t="s">
        <v>4616</v>
      </c>
      <c r="L128" s="279">
        <v>2</v>
      </c>
      <c r="M128" s="279" t="s">
        <v>59</v>
      </c>
      <c r="N128" s="505" t="s">
        <v>2633</v>
      </c>
      <c r="O128" s="279" t="s">
        <v>4524</v>
      </c>
      <c r="P128" s="505" t="s">
        <v>4421</v>
      </c>
      <c r="Q128" s="279" t="s">
        <v>202</v>
      </c>
      <c r="R128" s="279" t="s">
        <v>49</v>
      </c>
      <c r="S128" s="279" t="s">
        <v>51</v>
      </c>
      <c r="T128" s="279" t="s">
        <v>4617</v>
      </c>
      <c r="U128" s="279" t="s">
        <v>51</v>
      </c>
      <c r="V128" s="280"/>
      <c r="W128" s="279" t="s">
        <v>49</v>
      </c>
      <c r="X128" s="279" t="s">
        <v>51</v>
      </c>
      <c r="Y128" s="279" t="s">
        <v>49</v>
      </c>
      <c r="Z128" s="279" t="s">
        <v>51</v>
      </c>
      <c r="AA128" s="279" t="s">
        <v>51</v>
      </c>
      <c r="AB128" s="279" t="s">
        <v>4526</v>
      </c>
      <c r="AC128" s="279" t="s">
        <v>51</v>
      </c>
      <c r="AD128" s="279" t="s">
        <v>681</v>
      </c>
      <c r="AE128" s="280" t="s">
        <v>51</v>
      </c>
      <c r="AF128" s="279" t="s">
        <v>51</v>
      </c>
      <c r="AG128" s="280" t="s">
        <v>4618</v>
      </c>
      <c r="AH128" s="280" t="s">
        <v>4619</v>
      </c>
      <c r="AI128" s="279" t="s">
        <v>49</v>
      </c>
      <c r="AJ128" s="279" t="s">
        <v>49</v>
      </c>
      <c r="AK128" s="279" t="s">
        <v>51</v>
      </c>
      <c r="AL128" s="279" t="s">
        <v>51</v>
      </c>
      <c r="AM128" s="505" t="s">
        <v>260</v>
      </c>
      <c r="AN128" s="3" t="s">
        <v>966</v>
      </c>
      <c r="AO128" s="280" t="s">
        <v>4302</v>
      </c>
      <c r="AP128" s="279" t="s">
        <v>210</v>
      </c>
      <c r="AQ128" s="279" t="s">
        <v>211</v>
      </c>
      <c r="AR128" s="280"/>
      <c r="AS128" s="280" t="s">
        <v>4530</v>
      </c>
      <c r="AT128" s="280"/>
      <c r="AU128" s="535"/>
      <c r="AV128" s="279"/>
    </row>
    <row r="129" spans="1:48" s="457" customFormat="1" ht="45.75" customHeight="1">
      <c r="A129" s="456" t="s">
        <v>4593</v>
      </c>
      <c r="B129" s="320" t="s">
        <v>53</v>
      </c>
      <c r="C129" s="320" t="s">
        <v>4572</v>
      </c>
      <c r="D129" s="320" t="s">
        <v>4515</v>
      </c>
      <c r="E129" s="280" t="s">
        <v>4998</v>
      </c>
      <c r="F129" s="593" t="s">
        <v>51</v>
      </c>
      <c r="G129" s="280" t="s">
        <v>4995</v>
      </c>
      <c r="H129" s="280" t="s">
        <v>4992</v>
      </c>
      <c r="I129" s="280" t="s">
        <v>4990</v>
      </c>
      <c r="J129" s="505" t="s">
        <v>4417</v>
      </c>
      <c r="K129" s="505" t="s">
        <v>4991</v>
      </c>
      <c r="L129" s="279">
        <v>2</v>
      </c>
      <c r="M129" s="279" t="s">
        <v>59</v>
      </c>
      <c r="N129" s="505" t="s">
        <v>2633</v>
      </c>
      <c r="O129" s="279" t="s">
        <v>4524</v>
      </c>
      <c r="P129" s="505" t="s">
        <v>4576</v>
      </c>
      <c r="Q129" s="279" t="s">
        <v>4994</v>
      </c>
      <c r="R129" s="279" t="s">
        <v>49</v>
      </c>
      <c r="S129" s="279" t="s">
        <v>51</v>
      </c>
      <c r="T129" s="505" t="s">
        <v>204</v>
      </c>
      <c r="U129" s="279"/>
      <c r="V129" s="280"/>
      <c r="W129" s="279" t="s">
        <v>49</v>
      </c>
      <c r="X129" s="279" t="s">
        <v>51</v>
      </c>
      <c r="Y129" s="279" t="s">
        <v>49</v>
      </c>
      <c r="Z129" s="279" t="s">
        <v>51</v>
      </c>
      <c r="AA129" s="279" t="s">
        <v>51</v>
      </c>
      <c r="AB129" s="279" t="s">
        <v>4526</v>
      </c>
      <c r="AC129" s="279" t="s">
        <v>51</v>
      </c>
      <c r="AD129" s="279" t="s">
        <v>681</v>
      </c>
      <c r="AE129" s="280" t="s">
        <v>3823</v>
      </c>
      <c r="AF129" s="279" t="s">
        <v>51</v>
      </c>
      <c r="AG129" s="280" t="s">
        <v>4997</v>
      </c>
      <c r="AH129" s="280" t="s">
        <v>4619</v>
      </c>
      <c r="AI129" s="279" t="s">
        <v>49</v>
      </c>
      <c r="AJ129" s="279" t="s">
        <v>51</v>
      </c>
      <c r="AK129" s="279" t="s">
        <v>49</v>
      </c>
      <c r="AL129" s="279" t="s">
        <v>51</v>
      </c>
      <c r="AM129" s="505" t="s">
        <v>260</v>
      </c>
      <c r="AN129" s="280" t="s">
        <v>5000</v>
      </c>
      <c r="AO129" s="280" t="s">
        <v>4302</v>
      </c>
      <c r="AP129" s="279" t="s">
        <v>210</v>
      </c>
      <c r="AQ129" s="279" t="s">
        <v>211</v>
      </c>
      <c r="AR129" s="280"/>
      <c r="AS129" s="280" t="s">
        <v>4530</v>
      </c>
      <c r="AT129" s="280"/>
      <c r="AU129" s="535"/>
      <c r="AV129" s="279"/>
    </row>
    <row r="130" spans="1:48" s="457" customFormat="1" ht="45.75" customHeight="1">
      <c r="A130" s="456" t="s">
        <v>4594</v>
      </c>
      <c r="B130" s="320" t="s">
        <v>53</v>
      </c>
      <c r="C130" s="320" t="s">
        <v>4573</v>
      </c>
      <c r="D130" s="320" t="s">
        <v>4073</v>
      </c>
      <c r="E130" s="280" t="s">
        <v>4999</v>
      </c>
      <c r="F130" s="593" t="s">
        <v>51</v>
      </c>
      <c r="G130" s="280" t="s">
        <v>4996</v>
      </c>
      <c r="H130" s="280" t="s">
        <v>4993</v>
      </c>
      <c r="I130" s="280" t="s">
        <v>4990</v>
      </c>
      <c r="J130" s="505" t="s">
        <v>4417</v>
      </c>
      <c r="K130" s="505" t="s">
        <v>4991</v>
      </c>
      <c r="L130" s="279">
        <v>2</v>
      </c>
      <c r="M130" s="279" t="s">
        <v>59</v>
      </c>
      <c r="N130" s="505" t="s">
        <v>2633</v>
      </c>
      <c r="O130" s="279" t="s">
        <v>4524</v>
      </c>
      <c r="P130" s="505" t="s">
        <v>4576</v>
      </c>
      <c r="Q130" s="279" t="s">
        <v>4994</v>
      </c>
      <c r="R130" s="279" t="s">
        <v>49</v>
      </c>
      <c r="S130" s="279" t="s">
        <v>51</v>
      </c>
      <c r="T130" s="505" t="s">
        <v>369</v>
      </c>
      <c r="U130" s="279"/>
      <c r="V130" s="280"/>
      <c r="W130" s="279" t="s">
        <v>49</v>
      </c>
      <c r="X130" s="279" t="s">
        <v>51</v>
      </c>
      <c r="Y130" s="279" t="s">
        <v>49</v>
      </c>
      <c r="Z130" s="279" t="s">
        <v>51</v>
      </c>
      <c r="AA130" s="279" t="s">
        <v>51</v>
      </c>
      <c r="AB130" s="279" t="s">
        <v>4526</v>
      </c>
      <c r="AC130" s="279" t="s">
        <v>51</v>
      </c>
      <c r="AD130" s="279" t="s">
        <v>681</v>
      </c>
      <c r="AE130" s="280" t="s">
        <v>3823</v>
      </c>
      <c r="AF130" s="279" t="s">
        <v>51</v>
      </c>
      <c r="AG130" s="280" t="s">
        <v>4997</v>
      </c>
      <c r="AH130" s="279" t="s">
        <v>212</v>
      </c>
      <c r="AI130" s="279" t="s">
        <v>49</v>
      </c>
      <c r="AJ130" s="279" t="s">
        <v>51</v>
      </c>
      <c r="AK130" s="279" t="s">
        <v>51</v>
      </c>
      <c r="AL130" s="279" t="s">
        <v>51</v>
      </c>
      <c r="AM130" s="505" t="s">
        <v>260</v>
      </c>
      <c r="AN130" s="280" t="s">
        <v>5000</v>
      </c>
      <c r="AO130" s="280" t="s">
        <v>4302</v>
      </c>
      <c r="AP130" s="279" t="s">
        <v>210</v>
      </c>
      <c r="AQ130" s="279" t="s">
        <v>211</v>
      </c>
      <c r="AR130" s="280"/>
      <c r="AS130" s="280" t="s">
        <v>4530</v>
      </c>
      <c r="AT130" s="280"/>
      <c r="AU130" s="535"/>
      <c r="AV130" s="279"/>
    </row>
    <row r="131" spans="1:48" s="457" customFormat="1" ht="42.75" customHeight="1">
      <c r="A131" s="456" t="s">
        <v>4534</v>
      </c>
      <c r="B131" s="320" t="s">
        <v>53</v>
      </c>
      <c r="C131" s="320" t="s">
        <v>4469</v>
      </c>
      <c r="D131" s="320" t="s">
        <v>4515</v>
      </c>
      <c r="E131" s="280" t="s">
        <v>4536</v>
      </c>
      <c r="F131" s="593" t="s">
        <v>51</v>
      </c>
      <c r="G131" s="280" t="s">
        <v>4538</v>
      </c>
      <c r="H131" s="280" t="s">
        <v>4543</v>
      </c>
      <c r="I131" s="280" t="s">
        <v>4540</v>
      </c>
      <c r="J131" s="505" t="s">
        <v>4417</v>
      </c>
      <c r="K131" s="505" t="s">
        <v>4541</v>
      </c>
      <c r="L131" s="279">
        <v>2</v>
      </c>
      <c r="M131" s="279" t="s">
        <v>59</v>
      </c>
      <c r="N131" s="505" t="s">
        <v>2633</v>
      </c>
      <c r="O131" s="279" t="s">
        <v>4524</v>
      </c>
      <c r="P131" s="279" t="s">
        <v>4599</v>
      </c>
      <c r="Q131" s="279" t="s">
        <v>249</v>
      </c>
      <c r="R131" s="279" t="s">
        <v>49</v>
      </c>
      <c r="S131" s="279" t="s">
        <v>51</v>
      </c>
      <c r="T131" s="505" t="s">
        <v>204</v>
      </c>
      <c r="U131" s="279"/>
      <c r="V131" s="280"/>
      <c r="W131" s="279" t="s">
        <v>49</v>
      </c>
      <c r="X131" s="279" t="s">
        <v>51</v>
      </c>
      <c r="Y131" s="279" t="s">
        <v>49</v>
      </c>
      <c r="Z131" s="279" t="s">
        <v>49</v>
      </c>
      <c r="AA131" s="279" t="s">
        <v>51</v>
      </c>
      <c r="AB131" s="279" t="s">
        <v>49</v>
      </c>
      <c r="AC131" s="279" t="s">
        <v>49</v>
      </c>
      <c r="AD131" s="279" t="s">
        <v>49</v>
      </c>
      <c r="AE131" s="280" t="s">
        <v>49</v>
      </c>
      <c r="AF131" s="279" t="s">
        <v>49</v>
      </c>
      <c r="AG131" s="280" t="s">
        <v>4620</v>
      </c>
      <c r="AH131" s="279" t="s">
        <v>212</v>
      </c>
      <c r="AI131" s="279" t="s">
        <v>49</v>
      </c>
      <c r="AJ131" s="279" t="s">
        <v>49</v>
      </c>
      <c r="AK131" s="279" t="s">
        <v>49</v>
      </c>
      <c r="AL131" s="279" t="s">
        <v>49</v>
      </c>
      <c r="AM131" s="280" t="s">
        <v>4532</v>
      </c>
      <c r="AN131" s="280"/>
      <c r="AO131" s="280" t="s">
        <v>49</v>
      </c>
      <c r="AP131" s="279" t="s">
        <v>210</v>
      </c>
      <c r="AQ131" s="279" t="s">
        <v>211</v>
      </c>
      <c r="AR131" s="280"/>
      <c r="AS131" s="280"/>
      <c r="AT131" s="280"/>
      <c r="AU131" s="535"/>
      <c r="AV131" s="279"/>
    </row>
    <row r="132" spans="1:48" s="457" customFormat="1" ht="42.75" customHeight="1">
      <c r="A132" s="456" t="s">
        <v>4535</v>
      </c>
      <c r="B132" s="320" t="s">
        <v>53</v>
      </c>
      <c r="C132" s="320" t="s">
        <v>4470</v>
      </c>
      <c r="D132" s="320" t="s">
        <v>4073</v>
      </c>
      <c r="E132" s="280" t="s">
        <v>4537</v>
      </c>
      <c r="F132" s="593" t="s">
        <v>51</v>
      </c>
      <c r="G132" s="280" t="s">
        <v>4539</v>
      </c>
      <c r="H132" s="280" t="s">
        <v>4542</v>
      </c>
      <c r="I132" s="280" t="s">
        <v>4540</v>
      </c>
      <c r="J132" s="505" t="s">
        <v>4417</v>
      </c>
      <c r="K132" s="505" t="s">
        <v>4541</v>
      </c>
      <c r="L132" s="279">
        <v>2</v>
      </c>
      <c r="M132" s="279" t="s">
        <v>59</v>
      </c>
      <c r="N132" s="505" t="s">
        <v>2633</v>
      </c>
      <c r="O132" s="279" t="s">
        <v>4524</v>
      </c>
      <c r="P132" s="279" t="s">
        <v>4599</v>
      </c>
      <c r="Q132" s="279" t="s">
        <v>249</v>
      </c>
      <c r="R132" s="279" t="s">
        <v>49</v>
      </c>
      <c r="S132" s="279" t="s">
        <v>51</v>
      </c>
      <c r="T132" s="505" t="s">
        <v>204</v>
      </c>
      <c r="U132" s="279"/>
      <c r="V132" s="280"/>
      <c r="W132" s="279" t="s">
        <v>49</v>
      </c>
      <c r="X132" s="279" t="s">
        <v>51</v>
      </c>
      <c r="Y132" s="279" t="s">
        <v>49</v>
      </c>
      <c r="Z132" s="279" t="s">
        <v>49</v>
      </c>
      <c r="AA132" s="279" t="s">
        <v>51</v>
      </c>
      <c r="AB132" s="279" t="s">
        <v>49</v>
      </c>
      <c r="AC132" s="279" t="s">
        <v>49</v>
      </c>
      <c r="AD132" s="279" t="s">
        <v>49</v>
      </c>
      <c r="AE132" s="280" t="s">
        <v>49</v>
      </c>
      <c r="AF132" s="279" t="s">
        <v>49</v>
      </c>
      <c r="AG132" s="280" t="s">
        <v>4620</v>
      </c>
      <c r="AH132" s="279" t="s">
        <v>212</v>
      </c>
      <c r="AI132" s="279" t="s">
        <v>49</v>
      </c>
      <c r="AJ132" s="279" t="s">
        <v>49</v>
      </c>
      <c r="AK132" s="279" t="s">
        <v>51</v>
      </c>
      <c r="AL132" s="279" t="s">
        <v>49</v>
      </c>
      <c r="AM132" s="280" t="s">
        <v>4532</v>
      </c>
      <c r="AN132" s="280"/>
      <c r="AO132" s="280" t="s">
        <v>49</v>
      </c>
      <c r="AP132" s="279" t="s">
        <v>210</v>
      </c>
      <c r="AQ132" s="279" t="s">
        <v>211</v>
      </c>
      <c r="AR132" s="280"/>
      <c r="AS132" s="280"/>
      <c r="AT132" s="280"/>
      <c r="AU132" s="535"/>
      <c r="AV132" s="279"/>
    </row>
    <row r="133" spans="1:48" s="457" customFormat="1">
      <c r="A133" s="456"/>
      <c r="B133" s="320"/>
      <c r="C133" s="320"/>
      <c r="D133" s="320"/>
      <c r="E133" s="280"/>
      <c r="F133" s="593"/>
      <c r="G133" s="279"/>
      <c r="H133" s="279"/>
      <c r="I133" s="279"/>
      <c r="J133" s="280"/>
      <c r="K133" s="279"/>
      <c r="L133" s="279"/>
      <c r="M133" s="279"/>
      <c r="N133" s="280"/>
      <c r="O133" s="279"/>
      <c r="P133" s="279"/>
      <c r="Q133" s="279"/>
      <c r="R133" s="279"/>
      <c r="S133" s="279"/>
      <c r="T133" s="279"/>
      <c r="U133" s="279"/>
      <c r="V133" s="280"/>
      <c r="W133" s="279"/>
      <c r="X133" s="279"/>
      <c r="Y133" s="279"/>
      <c r="Z133" s="279"/>
      <c r="AA133" s="279"/>
      <c r="AB133" s="279"/>
      <c r="AC133" s="279"/>
      <c r="AD133" s="279"/>
      <c r="AE133" s="280"/>
      <c r="AF133" s="279"/>
      <c r="AG133" s="279"/>
      <c r="AH133" s="279"/>
      <c r="AI133" s="279"/>
      <c r="AJ133" s="279"/>
      <c r="AK133" s="279"/>
      <c r="AL133" s="279"/>
      <c r="AM133" s="280"/>
      <c r="AN133" s="280"/>
      <c r="AO133" s="280"/>
      <c r="AP133" s="279"/>
      <c r="AQ133" s="279"/>
      <c r="AR133" s="280"/>
      <c r="AS133" s="280"/>
      <c r="AT133" s="280"/>
      <c r="AU133" s="535"/>
      <c r="AV133" s="279"/>
    </row>
    <row r="134" spans="1:48" s="457" customFormat="1" ht="41.25" customHeight="1">
      <c r="A134" s="456" t="s">
        <v>4545</v>
      </c>
      <c r="B134" s="320" t="s">
        <v>52</v>
      </c>
      <c r="C134" s="320" t="s">
        <v>4461</v>
      </c>
      <c r="D134" s="320" t="s">
        <v>4513</v>
      </c>
      <c r="E134" s="280" t="s">
        <v>4562</v>
      </c>
      <c r="F134" s="593" t="s">
        <v>49</v>
      </c>
      <c r="G134" s="279" t="s">
        <v>4550</v>
      </c>
      <c r="H134" s="280" t="s">
        <v>4551</v>
      </c>
      <c r="I134" s="280" t="s">
        <v>4552</v>
      </c>
      <c r="J134" s="505" t="s">
        <v>4417</v>
      </c>
      <c r="K134" s="279" t="s">
        <v>4436</v>
      </c>
      <c r="L134" s="279">
        <v>2</v>
      </c>
      <c r="M134" s="279" t="s">
        <v>59</v>
      </c>
      <c r="N134" s="505" t="s">
        <v>2633</v>
      </c>
      <c r="O134" s="279" t="s">
        <v>4524</v>
      </c>
      <c r="P134" s="505" t="s">
        <v>4421</v>
      </c>
      <c r="Q134" s="279" t="s">
        <v>212</v>
      </c>
      <c r="R134" s="279" t="s">
        <v>49</v>
      </c>
      <c r="S134" s="279" t="s">
        <v>51</v>
      </c>
      <c r="T134" s="505" t="s">
        <v>4422</v>
      </c>
      <c r="U134" s="279" t="s">
        <v>51</v>
      </c>
      <c r="V134" s="280"/>
      <c r="W134" s="279" t="s">
        <v>49</v>
      </c>
      <c r="X134" s="279" t="s">
        <v>51</v>
      </c>
      <c r="Y134" s="279" t="s">
        <v>2956</v>
      </c>
      <c r="Z134" s="279" t="s">
        <v>49</v>
      </c>
      <c r="AA134" s="279" t="s">
        <v>51</v>
      </c>
      <c r="AB134" s="279" t="s">
        <v>4565</v>
      </c>
      <c r="AC134" s="279" t="s">
        <v>51</v>
      </c>
      <c r="AD134" s="279" t="s">
        <v>51</v>
      </c>
      <c r="AE134" s="280" t="s">
        <v>51</v>
      </c>
      <c r="AF134" s="279" t="s">
        <v>51</v>
      </c>
      <c r="AG134" s="280" t="s">
        <v>4556</v>
      </c>
      <c r="AH134" s="280" t="s">
        <v>4557</v>
      </c>
      <c r="AI134" s="279" t="s">
        <v>49</v>
      </c>
      <c r="AJ134" s="279" t="s">
        <v>49</v>
      </c>
      <c r="AK134" s="279" t="s">
        <v>49</v>
      </c>
      <c r="AL134" s="279" t="s">
        <v>51</v>
      </c>
      <c r="AM134" s="505" t="s">
        <v>260</v>
      </c>
      <c r="AN134" s="280" t="s">
        <v>4566</v>
      </c>
      <c r="AO134" s="280" t="s">
        <v>4302</v>
      </c>
      <c r="AP134" s="279" t="s">
        <v>210</v>
      </c>
      <c r="AQ134" s="279" t="s">
        <v>211</v>
      </c>
      <c r="AR134" s="280"/>
      <c r="AS134" s="280"/>
      <c r="AT134" s="280" t="s">
        <v>4634</v>
      </c>
      <c r="AU134" s="535"/>
      <c r="AV134" s="279"/>
    </row>
    <row r="135" spans="1:48" s="457" customFormat="1" ht="51">
      <c r="A135" s="456" t="s">
        <v>5164</v>
      </c>
      <c r="B135" s="320" t="s">
        <v>52</v>
      </c>
      <c r="C135" s="320" t="s">
        <v>3250</v>
      </c>
      <c r="D135" s="320" t="s">
        <v>1801</v>
      </c>
      <c r="E135" s="280" t="s">
        <v>5167</v>
      </c>
      <c r="F135" s="593" t="s">
        <v>51</v>
      </c>
      <c r="G135" s="279" t="s">
        <v>5169</v>
      </c>
      <c r="H135" s="280" t="s">
        <v>5168</v>
      </c>
      <c r="I135" s="280" t="s">
        <v>5170</v>
      </c>
      <c r="J135" s="505" t="s">
        <v>5166</v>
      </c>
      <c r="K135" s="279" t="s">
        <v>4436</v>
      </c>
      <c r="L135" s="279">
        <v>1</v>
      </c>
      <c r="M135" s="279" t="s">
        <v>3</v>
      </c>
      <c r="N135" s="505" t="s">
        <v>2633</v>
      </c>
      <c r="O135" s="279" t="s">
        <v>5074</v>
      </c>
      <c r="P135" s="505" t="s">
        <v>4421</v>
      </c>
      <c r="Q135" s="279" t="s">
        <v>212</v>
      </c>
      <c r="R135" s="279" t="s">
        <v>49</v>
      </c>
      <c r="S135" s="279" t="s">
        <v>5171</v>
      </c>
      <c r="T135" s="505" t="s">
        <v>4489</v>
      </c>
      <c r="U135" s="279" t="s">
        <v>51</v>
      </c>
      <c r="V135" s="280"/>
      <c r="W135" s="279" t="s">
        <v>49</v>
      </c>
      <c r="X135" s="279" t="s">
        <v>49</v>
      </c>
      <c r="Y135" s="279" t="s">
        <v>2956</v>
      </c>
      <c r="Z135" s="279" t="s">
        <v>49</v>
      </c>
      <c r="AA135" s="279" t="s">
        <v>51</v>
      </c>
      <c r="AB135" s="279" t="s">
        <v>4565</v>
      </c>
      <c r="AC135" s="279" t="s">
        <v>51</v>
      </c>
      <c r="AD135" s="279" t="s">
        <v>51</v>
      </c>
      <c r="AE135" s="280" t="s">
        <v>51</v>
      </c>
      <c r="AF135" s="279" t="s">
        <v>51</v>
      </c>
      <c r="AG135" s="280" t="s">
        <v>5172</v>
      </c>
      <c r="AH135" s="280" t="s">
        <v>4557</v>
      </c>
      <c r="AI135" s="279" t="s">
        <v>49</v>
      </c>
      <c r="AJ135" s="279" t="s">
        <v>49</v>
      </c>
      <c r="AK135" s="279" t="s">
        <v>49</v>
      </c>
      <c r="AL135" s="279" t="s">
        <v>51</v>
      </c>
      <c r="AM135" s="280" t="s">
        <v>4532</v>
      </c>
      <c r="AN135" s="280" t="s">
        <v>4566</v>
      </c>
      <c r="AO135" s="280" t="s">
        <v>5173</v>
      </c>
      <c r="AP135" s="279" t="s">
        <v>210</v>
      </c>
      <c r="AQ135" s="279" t="s">
        <v>211</v>
      </c>
      <c r="AR135" s="280"/>
      <c r="AS135" s="280"/>
      <c r="AT135" s="280" t="s">
        <v>5174</v>
      </c>
      <c r="AU135" s="535"/>
      <c r="AV135" s="279"/>
    </row>
    <row r="136" spans="1:48" s="457" customFormat="1" ht="60.75" customHeight="1">
      <c r="A136" s="456" t="s">
        <v>4544</v>
      </c>
      <c r="B136" s="320" t="s">
        <v>52</v>
      </c>
      <c r="C136" s="320" t="s">
        <v>4608</v>
      </c>
      <c r="D136" s="320" t="s">
        <v>4515</v>
      </c>
      <c r="E136" s="280" t="s">
        <v>4563</v>
      </c>
      <c r="F136" s="593" t="s">
        <v>51</v>
      </c>
      <c r="G136" s="280" t="s">
        <v>4625</v>
      </c>
      <c r="H136" s="280" t="s">
        <v>4560</v>
      </c>
      <c r="I136" s="280" t="s">
        <v>4559</v>
      </c>
      <c r="J136" s="505" t="s">
        <v>4417</v>
      </c>
      <c r="K136" s="505" t="s">
        <v>4553</v>
      </c>
      <c r="L136" s="279">
        <v>2</v>
      </c>
      <c r="M136" s="279" t="s">
        <v>59</v>
      </c>
      <c r="N136" s="505" t="s">
        <v>2633</v>
      </c>
      <c r="O136" s="279" t="s">
        <v>4524</v>
      </c>
      <c r="P136" s="505" t="s">
        <v>4421</v>
      </c>
      <c r="Q136" s="279" t="s">
        <v>212</v>
      </c>
      <c r="R136" s="279" t="s">
        <v>51</v>
      </c>
      <c r="S136" s="279" t="s">
        <v>51</v>
      </c>
      <c r="T136" s="505" t="s">
        <v>4429</v>
      </c>
      <c r="U136" s="279" t="s">
        <v>51</v>
      </c>
      <c r="V136" s="280"/>
      <c r="W136" s="279" t="s">
        <v>49</v>
      </c>
      <c r="X136" s="279" t="s">
        <v>51</v>
      </c>
      <c r="Y136" s="279" t="s">
        <v>2956</v>
      </c>
      <c r="Z136" s="279" t="s">
        <v>49</v>
      </c>
      <c r="AA136" s="279" t="s">
        <v>51</v>
      </c>
      <c r="AB136" s="279" t="s">
        <v>4565</v>
      </c>
      <c r="AC136" s="279" t="s">
        <v>51</v>
      </c>
      <c r="AD136" s="279" t="s">
        <v>51</v>
      </c>
      <c r="AE136" s="280" t="s">
        <v>51</v>
      </c>
      <c r="AF136" s="279" t="s">
        <v>51</v>
      </c>
      <c r="AG136" s="280" t="s">
        <v>4556</v>
      </c>
      <c r="AH136" s="280" t="s">
        <v>4557</v>
      </c>
      <c r="AI136" s="279" t="s">
        <v>49</v>
      </c>
      <c r="AJ136" s="279" t="s">
        <v>49</v>
      </c>
      <c r="AK136" s="279" t="s">
        <v>49</v>
      </c>
      <c r="AL136" s="279" t="s">
        <v>51</v>
      </c>
      <c r="AM136" s="505" t="s">
        <v>260</v>
      </c>
      <c r="AN136" s="280" t="s">
        <v>4566</v>
      </c>
      <c r="AO136" s="280" t="s">
        <v>4302</v>
      </c>
      <c r="AP136" s="279" t="s">
        <v>210</v>
      </c>
      <c r="AQ136" s="279" t="s">
        <v>211</v>
      </c>
      <c r="AR136" s="280"/>
      <c r="AS136" s="280"/>
      <c r="AT136" s="280" t="s">
        <v>4635</v>
      </c>
      <c r="AU136" s="535"/>
      <c r="AV136" s="279"/>
    </row>
    <row r="137" spans="1:48" s="457" customFormat="1" ht="41.25" customHeight="1">
      <c r="A137" s="456" t="s">
        <v>4546</v>
      </c>
      <c r="B137" s="320" t="s">
        <v>52</v>
      </c>
      <c r="C137" s="320" t="s">
        <v>4431</v>
      </c>
      <c r="D137" s="320" t="s">
        <v>4073</v>
      </c>
      <c r="E137" s="280" t="s">
        <v>4564</v>
      </c>
      <c r="F137" s="593" t="s">
        <v>49</v>
      </c>
      <c r="G137" s="279" t="s">
        <v>4582</v>
      </c>
      <c r="H137" s="280" t="s">
        <v>4561</v>
      </c>
      <c r="I137" s="280" t="s">
        <v>4588</v>
      </c>
      <c r="J137" s="505" t="s">
        <v>4417</v>
      </c>
      <c r="K137" s="505" t="s">
        <v>4553</v>
      </c>
      <c r="L137" s="279">
        <v>2</v>
      </c>
      <c r="M137" s="279" t="s">
        <v>59</v>
      </c>
      <c r="N137" s="505" t="s">
        <v>2633</v>
      </c>
      <c r="O137" s="279" t="s">
        <v>4524</v>
      </c>
      <c r="P137" s="505" t="s">
        <v>4421</v>
      </c>
      <c r="Q137" s="279" t="s">
        <v>212</v>
      </c>
      <c r="R137" s="279" t="s">
        <v>49</v>
      </c>
      <c r="S137" s="279" t="s">
        <v>51</v>
      </c>
      <c r="T137" s="505" t="s">
        <v>4429</v>
      </c>
      <c r="U137" s="279" t="s">
        <v>51</v>
      </c>
      <c r="V137" s="280"/>
      <c r="W137" s="279" t="s">
        <v>49</v>
      </c>
      <c r="X137" s="279" t="s">
        <v>51</v>
      </c>
      <c r="Y137" s="279" t="s">
        <v>2956</v>
      </c>
      <c r="Z137" s="279" t="s">
        <v>49</v>
      </c>
      <c r="AA137" s="279" t="s">
        <v>51</v>
      </c>
      <c r="AB137" s="279" t="s">
        <v>4565</v>
      </c>
      <c r="AC137" s="279" t="s">
        <v>51</v>
      </c>
      <c r="AD137" s="279" t="s">
        <v>51</v>
      </c>
      <c r="AE137" s="280" t="s">
        <v>51</v>
      </c>
      <c r="AF137" s="279" t="s">
        <v>51</v>
      </c>
      <c r="AG137" s="280" t="s">
        <v>4556</v>
      </c>
      <c r="AH137" s="280" t="s">
        <v>4557</v>
      </c>
      <c r="AI137" s="279" t="s">
        <v>49</v>
      </c>
      <c r="AJ137" s="279" t="s">
        <v>49</v>
      </c>
      <c r="AK137" s="279" t="s">
        <v>49</v>
      </c>
      <c r="AL137" s="279" t="s">
        <v>51</v>
      </c>
      <c r="AM137" s="505" t="s">
        <v>260</v>
      </c>
      <c r="AN137" s="280" t="s">
        <v>4566</v>
      </c>
      <c r="AO137" s="280" t="s">
        <v>4302</v>
      </c>
      <c r="AP137" s="279" t="s">
        <v>210</v>
      </c>
      <c r="AQ137" s="279" t="s">
        <v>211</v>
      </c>
      <c r="AR137" s="280"/>
      <c r="AS137" s="280"/>
      <c r="AT137" s="280" t="s">
        <v>4634</v>
      </c>
      <c r="AU137" s="535"/>
      <c r="AV137" s="279"/>
    </row>
    <row r="138" spans="1:48" s="457" customFormat="1" ht="52.5" customHeight="1">
      <c r="A138" s="456" t="s">
        <v>4570</v>
      </c>
      <c r="B138" s="320" t="s">
        <v>52</v>
      </c>
      <c r="C138" s="320" t="s">
        <v>4572</v>
      </c>
      <c r="D138" s="320" t="s">
        <v>4515</v>
      </c>
      <c r="E138" s="280" t="s">
        <v>4580</v>
      </c>
      <c r="F138" s="593" t="s">
        <v>49</v>
      </c>
      <c r="G138" s="279" t="s">
        <v>4581</v>
      </c>
      <c r="H138" s="280" t="s">
        <v>4584</v>
      </c>
      <c r="I138" s="280" t="s">
        <v>4578</v>
      </c>
      <c r="J138" s="505" t="s">
        <v>4417</v>
      </c>
      <c r="K138" s="505" t="s">
        <v>4575</v>
      </c>
      <c r="L138" s="279">
        <v>2</v>
      </c>
      <c r="M138" s="279" t="s">
        <v>59</v>
      </c>
      <c r="N138" s="505" t="s">
        <v>2633</v>
      </c>
      <c r="O138" s="279" t="s">
        <v>4524</v>
      </c>
      <c r="P138" s="505" t="s">
        <v>4576</v>
      </c>
      <c r="Q138" s="310" t="s">
        <v>249</v>
      </c>
      <c r="R138" s="279" t="s">
        <v>49</v>
      </c>
      <c r="S138" s="279" t="s">
        <v>51</v>
      </c>
      <c r="T138" s="505" t="s">
        <v>4429</v>
      </c>
      <c r="U138" s="279" t="s">
        <v>51</v>
      </c>
      <c r="V138" s="280"/>
      <c r="W138" s="279" t="s">
        <v>49</v>
      </c>
      <c r="X138" s="279" t="s">
        <v>51</v>
      </c>
      <c r="Y138" s="279" t="s">
        <v>2956</v>
      </c>
      <c r="Z138" s="279" t="s">
        <v>49</v>
      </c>
      <c r="AA138" s="279" t="s">
        <v>51</v>
      </c>
      <c r="AB138" s="279" t="s">
        <v>954</v>
      </c>
      <c r="AC138" s="279" t="s">
        <v>51</v>
      </c>
      <c r="AD138" s="279" t="s">
        <v>51</v>
      </c>
      <c r="AE138" s="280" t="s">
        <v>3823</v>
      </c>
      <c r="AF138" s="279" t="s">
        <v>51</v>
      </c>
      <c r="AG138" s="280" t="s">
        <v>4577</v>
      </c>
      <c r="AH138" s="280" t="s">
        <v>4557</v>
      </c>
      <c r="AI138" s="279" t="s">
        <v>49</v>
      </c>
      <c r="AJ138" s="279" t="s">
        <v>49</v>
      </c>
      <c r="AK138" s="279" t="s">
        <v>49</v>
      </c>
      <c r="AL138" s="279" t="s">
        <v>49</v>
      </c>
      <c r="AM138" s="505" t="s">
        <v>260</v>
      </c>
      <c r="AN138" s="280" t="s">
        <v>4574</v>
      </c>
      <c r="AO138" s="280" t="s">
        <v>212</v>
      </c>
      <c r="AP138" s="279" t="s">
        <v>210</v>
      </c>
      <c r="AQ138" s="279" t="s">
        <v>211</v>
      </c>
      <c r="AR138" s="280"/>
      <c r="AS138" s="280"/>
      <c r="AT138" s="280"/>
      <c r="AU138" s="535"/>
      <c r="AV138" s="279"/>
    </row>
    <row r="139" spans="1:48" s="457" customFormat="1" ht="51" customHeight="1">
      <c r="A139" s="456" t="s">
        <v>4571</v>
      </c>
      <c r="B139" s="320" t="s">
        <v>52</v>
      </c>
      <c r="C139" s="320" t="s">
        <v>4573</v>
      </c>
      <c r="D139" s="320" t="s">
        <v>4073</v>
      </c>
      <c r="E139" s="280" t="s">
        <v>4564</v>
      </c>
      <c r="F139" s="593" t="s">
        <v>49</v>
      </c>
      <c r="G139" s="279" t="s">
        <v>4583</v>
      </c>
      <c r="H139" s="280" t="s">
        <v>4585</v>
      </c>
      <c r="I139" s="280" t="s">
        <v>4578</v>
      </c>
      <c r="J139" s="505" t="s">
        <v>4417</v>
      </c>
      <c r="K139" s="505" t="s">
        <v>4575</v>
      </c>
      <c r="L139" s="279">
        <v>2</v>
      </c>
      <c r="M139" s="279" t="s">
        <v>59</v>
      </c>
      <c r="N139" s="505" t="s">
        <v>2633</v>
      </c>
      <c r="O139" s="279" t="s">
        <v>4524</v>
      </c>
      <c r="P139" s="505" t="s">
        <v>4576</v>
      </c>
      <c r="Q139" s="310" t="s">
        <v>249</v>
      </c>
      <c r="R139" s="279" t="s">
        <v>49</v>
      </c>
      <c r="S139" s="279" t="s">
        <v>51</v>
      </c>
      <c r="T139" s="505" t="s">
        <v>4587</v>
      </c>
      <c r="U139" s="279" t="s">
        <v>51</v>
      </c>
      <c r="V139" s="280"/>
      <c r="W139" s="279" t="s">
        <v>49</v>
      </c>
      <c r="X139" s="279" t="s">
        <v>51</v>
      </c>
      <c r="Y139" s="279" t="s">
        <v>2956</v>
      </c>
      <c r="Z139" s="279" t="s">
        <v>49</v>
      </c>
      <c r="AA139" s="279" t="s">
        <v>51</v>
      </c>
      <c r="AB139" s="279" t="s">
        <v>954</v>
      </c>
      <c r="AC139" s="279" t="s">
        <v>51</v>
      </c>
      <c r="AD139" s="279" t="s">
        <v>51</v>
      </c>
      <c r="AE139" s="280" t="s">
        <v>3823</v>
      </c>
      <c r="AF139" s="279" t="s">
        <v>51</v>
      </c>
      <c r="AG139" s="280" t="s">
        <v>4577</v>
      </c>
      <c r="AH139" s="280" t="s">
        <v>4557</v>
      </c>
      <c r="AI139" s="279" t="s">
        <v>49</v>
      </c>
      <c r="AJ139" s="279" t="s">
        <v>49</v>
      </c>
      <c r="AK139" s="279" t="s">
        <v>51</v>
      </c>
      <c r="AL139" s="279" t="s">
        <v>49</v>
      </c>
      <c r="AM139" s="505" t="s">
        <v>260</v>
      </c>
      <c r="AN139" s="280" t="s">
        <v>4574</v>
      </c>
      <c r="AO139" s="280" t="s">
        <v>212</v>
      </c>
      <c r="AP139" s="279" t="s">
        <v>210</v>
      </c>
      <c r="AQ139" s="279" t="s">
        <v>211</v>
      </c>
      <c r="AR139" s="280"/>
      <c r="AS139" s="280" t="s">
        <v>4586</v>
      </c>
      <c r="AT139" s="280"/>
      <c r="AU139" s="535"/>
      <c r="AV139" s="279"/>
    </row>
    <row r="140" spans="1:48" s="457" customFormat="1" ht="54" customHeight="1">
      <c r="A140" s="456" t="s">
        <v>4548</v>
      </c>
      <c r="B140" s="320" t="s">
        <v>52</v>
      </c>
      <c r="C140" s="320" t="s">
        <v>4469</v>
      </c>
      <c r="D140" s="320" t="s">
        <v>1779</v>
      </c>
      <c r="E140" s="280" t="s">
        <v>4579</v>
      </c>
      <c r="F140" s="593" t="s">
        <v>49</v>
      </c>
      <c r="G140" s="279" t="s">
        <v>4604</v>
      </c>
      <c r="H140" s="280" t="s">
        <v>4597</v>
      </c>
      <c r="I140" s="279" t="s">
        <v>4596</v>
      </c>
      <c r="J140" s="505" t="s">
        <v>4417</v>
      </c>
      <c r="K140" s="279" t="s">
        <v>4436</v>
      </c>
      <c r="L140" s="279">
        <v>2</v>
      </c>
      <c r="M140" s="279" t="s">
        <v>59</v>
      </c>
      <c r="N140" s="505" t="s">
        <v>2633</v>
      </c>
      <c r="O140" s="279" t="s">
        <v>4524</v>
      </c>
      <c r="P140" s="279" t="s">
        <v>4599</v>
      </c>
      <c r="Q140" s="279" t="s">
        <v>212</v>
      </c>
      <c r="R140" s="279" t="s">
        <v>49</v>
      </c>
      <c r="S140" s="279" t="s">
        <v>51</v>
      </c>
      <c r="T140" s="505" t="s">
        <v>4422</v>
      </c>
      <c r="U140" s="279" t="s">
        <v>51</v>
      </c>
      <c r="V140" s="280"/>
      <c r="W140" s="279" t="s">
        <v>49</v>
      </c>
      <c r="X140" s="279" t="s">
        <v>51</v>
      </c>
      <c r="Y140" s="279" t="s">
        <v>49</v>
      </c>
      <c r="Z140" s="279" t="s">
        <v>51</v>
      </c>
      <c r="AA140" s="279" t="s">
        <v>51</v>
      </c>
      <c r="AB140" s="279" t="s">
        <v>954</v>
      </c>
      <c r="AC140" s="279" t="s">
        <v>51</v>
      </c>
      <c r="AD140" s="279" t="s">
        <v>49</v>
      </c>
      <c r="AE140" s="280" t="s">
        <v>49</v>
      </c>
      <c r="AF140" s="279" t="s">
        <v>49</v>
      </c>
      <c r="AG140" s="280" t="s">
        <v>4598</v>
      </c>
      <c r="AH140" s="280" t="s">
        <v>4557</v>
      </c>
      <c r="AI140" s="279" t="s">
        <v>49</v>
      </c>
      <c r="AJ140" s="279" t="s">
        <v>49</v>
      </c>
      <c r="AK140" s="279" t="s">
        <v>49</v>
      </c>
      <c r="AL140" s="279" t="s">
        <v>49</v>
      </c>
      <c r="AM140" s="280" t="s">
        <v>4532</v>
      </c>
      <c r="AN140" s="280"/>
      <c r="AO140" s="280" t="s">
        <v>212</v>
      </c>
      <c r="AP140" s="279" t="s">
        <v>210</v>
      </c>
      <c r="AQ140" s="279" t="s">
        <v>211</v>
      </c>
      <c r="AR140" s="280"/>
      <c r="AS140" s="280"/>
      <c r="AT140" s="280"/>
      <c r="AU140" s="535"/>
      <c r="AV140" s="279"/>
    </row>
    <row r="141" spans="1:48" s="457" customFormat="1" ht="36" customHeight="1">
      <c r="A141" s="456" t="s">
        <v>4547</v>
      </c>
      <c r="B141" s="320" t="s">
        <v>52</v>
      </c>
      <c r="C141" s="320" t="s">
        <v>4469</v>
      </c>
      <c r="D141" s="320" t="s">
        <v>4515</v>
      </c>
      <c r="E141" s="280" t="s">
        <v>4579</v>
      </c>
      <c r="F141" s="593" t="s">
        <v>49</v>
      </c>
      <c r="G141" s="279" t="s">
        <v>4602</v>
      </c>
      <c r="H141" s="280" t="s">
        <v>4603</v>
      </c>
      <c r="I141" s="280" t="s">
        <v>4601</v>
      </c>
      <c r="J141" s="505" t="s">
        <v>4600</v>
      </c>
      <c r="K141" s="505" t="s">
        <v>4575</v>
      </c>
      <c r="L141" s="279">
        <v>2</v>
      </c>
      <c r="M141" s="279" t="s">
        <v>59</v>
      </c>
      <c r="N141" s="505" t="s">
        <v>2633</v>
      </c>
      <c r="O141" s="279" t="s">
        <v>4524</v>
      </c>
      <c r="P141" s="279" t="s">
        <v>4599</v>
      </c>
      <c r="Q141" s="279" t="s">
        <v>249</v>
      </c>
      <c r="R141" s="279" t="s">
        <v>49</v>
      </c>
      <c r="S141" s="279" t="s">
        <v>51</v>
      </c>
      <c r="T141" s="505" t="s">
        <v>369</v>
      </c>
      <c r="U141" s="279" t="s">
        <v>49</v>
      </c>
      <c r="V141" s="280"/>
      <c r="W141" s="279" t="s">
        <v>49</v>
      </c>
      <c r="X141" s="279" t="s">
        <v>51</v>
      </c>
      <c r="Y141" s="279" t="s">
        <v>49</v>
      </c>
      <c r="Z141" s="279" t="s">
        <v>51</v>
      </c>
      <c r="AA141" s="279" t="s">
        <v>51</v>
      </c>
      <c r="AB141" s="279" t="s">
        <v>954</v>
      </c>
      <c r="AC141" s="279" t="s">
        <v>51</v>
      </c>
      <c r="AD141" s="279" t="s">
        <v>49</v>
      </c>
      <c r="AE141" s="280" t="s">
        <v>49</v>
      </c>
      <c r="AF141" s="279" t="s">
        <v>49</v>
      </c>
      <c r="AG141" s="280" t="s">
        <v>4598</v>
      </c>
      <c r="AH141" s="280" t="s">
        <v>4557</v>
      </c>
      <c r="AI141" s="279" t="s">
        <v>49</v>
      </c>
      <c r="AJ141" s="279" t="s">
        <v>49</v>
      </c>
      <c r="AK141" s="279" t="s">
        <v>49</v>
      </c>
      <c r="AL141" s="279" t="s">
        <v>49</v>
      </c>
      <c r="AM141" s="280" t="s">
        <v>4532</v>
      </c>
      <c r="AN141" s="280"/>
      <c r="AO141" s="280" t="s">
        <v>212</v>
      </c>
      <c r="AP141" s="279" t="s">
        <v>210</v>
      </c>
      <c r="AQ141" s="279" t="s">
        <v>211</v>
      </c>
      <c r="AR141" s="280"/>
      <c r="AS141" s="280"/>
      <c r="AT141" s="280"/>
      <c r="AU141" s="535"/>
      <c r="AV141" s="279"/>
    </row>
    <row r="142" spans="1:48" s="457" customFormat="1" ht="36" customHeight="1">
      <c r="A142" s="456" t="s">
        <v>4549</v>
      </c>
      <c r="B142" s="320" t="s">
        <v>52</v>
      </c>
      <c r="C142" s="320" t="s">
        <v>4470</v>
      </c>
      <c r="D142" s="320" t="s">
        <v>4073</v>
      </c>
      <c r="E142" s="280" t="s">
        <v>4607</v>
      </c>
      <c r="F142" s="593" t="s">
        <v>51</v>
      </c>
      <c r="G142" s="279" t="s">
        <v>4605</v>
      </c>
      <c r="H142" s="280" t="s">
        <v>4606</v>
      </c>
      <c r="I142" s="280" t="s">
        <v>4601</v>
      </c>
      <c r="J142" s="505" t="s">
        <v>4600</v>
      </c>
      <c r="K142" s="505" t="s">
        <v>4575</v>
      </c>
      <c r="L142" s="279">
        <v>2</v>
      </c>
      <c r="M142" s="279" t="s">
        <v>59</v>
      </c>
      <c r="N142" s="505" t="s">
        <v>2633</v>
      </c>
      <c r="O142" s="279" t="s">
        <v>4524</v>
      </c>
      <c r="P142" s="279" t="s">
        <v>4599</v>
      </c>
      <c r="Q142" s="279" t="s">
        <v>249</v>
      </c>
      <c r="R142" s="279" t="s">
        <v>49</v>
      </c>
      <c r="S142" s="279" t="s">
        <v>51</v>
      </c>
      <c r="T142" s="505" t="s">
        <v>369</v>
      </c>
      <c r="U142" s="279" t="s">
        <v>49</v>
      </c>
      <c r="V142" s="280"/>
      <c r="W142" s="279" t="s">
        <v>49</v>
      </c>
      <c r="X142" s="279" t="s">
        <v>51</v>
      </c>
      <c r="Y142" s="279" t="s">
        <v>49</v>
      </c>
      <c r="Z142" s="279" t="s">
        <v>51</v>
      </c>
      <c r="AA142" s="279" t="s">
        <v>51</v>
      </c>
      <c r="AB142" s="279" t="s">
        <v>954</v>
      </c>
      <c r="AC142" s="279" t="s">
        <v>51</v>
      </c>
      <c r="AD142" s="279" t="s">
        <v>49</v>
      </c>
      <c r="AE142" s="280" t="s">
        <v>49</v>
      </c>
      <c r="AF142" s="279" t="s">
        <v>49</v>
      </c>
      <c r="AG142" s="280" t="s">
        <v>4598</v>
      </c>
      <c r="AH142" s="280" t="s">
        <v>4557</v>
      </c>
      <c r="AI142" s="279" t="s">
        <v>49</v>
      </c>
      <c r="AJ142" s="279" t="s">
        <v>49</v>
      </c>
      <c r="AK142" s="279" t="s">
        <v>51</v>
      </c>
      <c r="AL142" s="279" t="s">
        <v>49</v>
      </c>
      <c r="AM142" s="280" t="s">
        <v>4532</v>
      </c>
      <c r="AN142" s="280"/>
      <c r="AO142" s="280" t="s">
        <v>212</v>
      </c>
      <c r="AP142" s="279" t="s">
        <v>210</v>
      </c>
      <c r="AQ142" s="279" t="s">
        <v>211</v>
      </c>
      <c r="AR142" s="280"/>
      <c r="AS142" s="280"/>
      <c r="AT142" s="280"/>
      <c r="AU142" s="535"/>
      <c r="AV142" s="279"/>
    </row>
    <row r="143" spans="1:48" s="455" customFormat="1" ht="31.5" customHeight="1">
      <c r="A143" s="277"/>
      <c r="B143" s="275"/>
      <c r="C143" s="275"/>
      <c r="D143" s="275"/>
      <c r="E143" s="294"/>
      <c r="F143" s="626"/>
      <c r="G143" s="278"/>
      <c r="H143" s="279"/>
      <c r="I143" s="279"/>
      <c r="J143" s="505"/>
      <c r="K143" s="278"/>
      <c r="L143" s="278"/>
      <c r="M143" s="278"/>
      <c r="N143" s="294"/>
      <c r="O143" s="278"/>
      <c r="P143" s="278"/>
      <c r="Q143" s="278"/>
      <c r="R143" s="278"/>
      <c r="S143" s="278"/>
      <c r="T143" s="278"/>
      <c r="U143" s="278"/>
      <c r="V143" s="294"/>
      <c r="W143" s="278"/>
      <c r="X143" s="278"/>
      <c r="Y143" s="278"/>
      <c r="Z143" s="278"/>
      <c r="AA143" s="278"/>
      <c r="AB143" s="278"/>
      <c r="AC143" s="278"/>
      <c r="AD143" s="278"/>
      <c r="AE143" s="294"/>
      <c r="AF143" s="278"/>
      <c r="AG143" s="278"/>
      <c r="AH143" s="278"/>
      <c r="AI143" s="278"/>
      <c r="AJ143" s="278"/>
      <c r="AK143" s="278"/>
      <c r="AL143" s="278"/>
      <c r="AM143" s="294"/>
      <c r="AN143" s="294"/>
      <c r="AO143" s="294"/>
      <c r="AP143" s="278"/>
      <c r="AQ143" s="278"/>
      <c r="AR143" s="280"/>
      <c r="AS143" s="280"/>
      <c r="AT143" s="280"/>
      <c r="AU143" s="535"/>
      <c r="AV143" s="279"/>
    </row>
    <row r="144" spans="1:48" s="457" customFormat="1" ht="42" customHeight="1">
      <c r="A144" s="456" t="s">
        <v>5078</v>
      </c>
      <c r="B144" s="320" t="s">
        <v>186</v>
      </c>
      <c r="C144" s="320" t="s">
        <v>5079</v>
      </c>
      <c r="D144" s="320">
        <v>13.3</v>
      </c>
      <c r="E144" s="280" t="s">
        <v>5086</v>
      </c>
      <c r="F144" s="593" t="s">
        <v>49</v>
      </c>
      <c r="G144" s="279" t="s">
        <v>5080</v>
      </c>
      <c r="H144" s="280" t="s">
        <v>5081</v>
      </c>
      <c r="I144" s="279" t="s">
        <v>5082</v>
      </c>
      <c r="J144" s="505" t="s">
        <v>5083</v>
      </c>
      <c r="K144" s="280" t="s">
        <v>5084</v>
      </c>
      <c r="L144" s="279">
        <v>2</v>
      </c>
      <c r="M144" s="279" t="s">
        <v>59</v>
      </c>
      <c r="N144" s="505" t="s">
        <v>2633</v>
      </c>
      <c r="O144" s="279" t="s">
        <v>5074</v>
      </c>
      <c r="P144" s="279"/>
      <c r="Q144" s="279" t="s">
        <v>212</v>
      </c>
      <c r="R144" s="279" t="s">
        <v>49</v>
      </c>
      <c r="S144" s="279" t="s">
        <v>51</v>
      </c>
      <c r="T144" s="505" t="s">
        <v>2657</v>
      </c>
      <c r="U144" s="279"/>
      <c r="V144" s="280"/>
      <c r="W144" s="279" t="s">
        <v>5075</v>
      </c>
      <c r="X144" s="279" t="s">
        <v>49</v>
      </c>
      <c r="Y144" s="279" t="s">
        <v>51</v>
      </c>
      <c r="Z144" s="279" t="s">
        <v>51</v>
      </c>
      <c r="AA144" s="279"/>
      <c r="AB144" s="279" t="s">
        <v>49</v>
      </c>
      <c r="AC144" s="279" t="s">
        <v>49</v>
      </c>
      <c r="AD144" s="279" t="s">
        <v>49</v>
      </c>
      <c r="AE144" s="280" t="s">
        <v>49</v>
      </c>
      <c r="AF144" s="279" t="s">
        <v>49</v>
      </c>
      <c r="AG144" s="279" t="s">
        <v>5085</v>
      </c>
      <c r="AH144" s="279" t="s">
        <v>212</v>
      </c>
      <c r="AI144" s="279" t="s">
        <v>49</v>
      </c>
      <c r="AJ144" s="279" t="s">
        <v>49</v>
      </c>
      <c r="AK144" s="279" t="s">
        <v>49</v>
      </c>
      <c r="AL144" s="279" t="s">
        <v>51</v>
      </c>
      <c r="AM144" s="280" t="s">
        <v>4532</v>
      </c>
      <c r="AN144" s="280" t="s">
        <v>5076</v>
      </c>
      <c r="AO144" s="280" t="s">
        <v>212</v>
      </c>
      <c r="AP144" s="279" t="s">
        <v>210</v>
      </c>
      <c r="AQ144" s="279" t="s">
        <v>211</v>
      </c>
      <c r="AR144" s="280"/>
      <c r="AS144" s="280"/>
      <c r="AT144" s="280" t="s">
        <v>5077</v>
      </c>
      <c r="AU144" s="535"/>
      <c r="AV144" s="279"/>
    </row>
    <row r="145" spans="1:48" s="457" customFormat="1" ht="42" customHeight="1">
      <c r="A145" s="456" t="s">
        <v>1126</v>
      </c>
      <c r="B145" s="320" t="s">
        <v>186</v>
      </c>
      <c r="C145" s="320" t="s">
        <v>5067</v>
      </c>
      <c r="D145" s="320" t="s">
        <v>5068</v>
      </c>
      <c r="E145" s="280" t="s">
        <v>5087</v>
      </c>
      <c r="F145" s="593" t="s">
        <v>49</v>
      </c>
      <c r="G145" s="279" t="s">
        <v>5069</v>
      </c>
      <c r="H145" s="280" t="s">
        <v>5070</v>
      </c>
      <c r="I145" s="279" t="s">
        <v>5071</v>
      </c>
      <c r="J145" s="505" t="s">
        <v>5072</v>
      </c>
      <c r="K145" s="280" t="s">
        <v>5073</v>
      </c>
      <c r="L145" s="279">
        <v>2</v>
      </c>
      <c r="M145" s="279" t="s">
        <v>59</v>
      </c>
      <c r="N145" s="505" t="s">
        <v>2633</v>
      </c>
      <c r="O145" s="279" t="s">
        <v>5074</v>
      </c>
      <c r="P145" s="279"/>
      <c r="Q145" s="279" t="s">
        <v>212</v>
      </c>
      <c r="R145" s="279" t="s">
        <v>49</v>
      </c>
      <c r="S145" s="279" t="s">
        <v>51</v>
      </c>
      <c r="T145" s="505" t="s">
        <v>2657</v>
      </c>
      <c r="U145" s="279"/>
      <c r="V145" s="280"/>
      <c r="W145" s="279" t="s">
        <v>5075</v>
      </c>
      <c r="X145" s="279" t="s">
        <v>49</v>
      </c>
      <c r="Y145" s="279" t="s">
        <v>51</v>
      </c>
      <c r="Z145" s="279" t="s">
        <v>51</v>
      </c>
      <c r="AA145" s="279"/>
      <c r="AB145" s="279" t="s">
        <v>49</v>
      </c>
      <c r="AC145" s="279" t="s">
        <v>49</v>
      </c>
      <c r="AD145" s="279" t="s">
        <v>49</v>
      </c>
      <c r="AE145" s="280" t="s">
        <v>49</v>
      </c>
      <c r="AF145" s="279" t="s">
        <v>49</v>
      </c>
      <c r="AG145" s="279" t="s">
        <v>5085</v>
      </c>
      <c r="AH145" s="279" t="s">
        <v>212</v>
      </c>
      <c r="AI145" s="279" t="s">
        <v>49</v>
      </c>
      <c r="AJ145" s="279" t="s">
        <v>49</v>
      </c>
      <c r="AK145" s="279" t="s">
        <v>49</v>
      </c>
      <c r="AL145" s="279" t="s">
        <v>51</v>
      </c>
      <c r="AM145" s="280" t="s">
        <v>4532</v>
      </c>
      <c r="AN145" s="280" t="s">
        <v>5076</v>
      </c>
      <c r="AO145" s="280" t="s">
        <v>212</v>
      </c>
      <c r="AP145" s="279" t="s">
        <v>210</v>
      </c>
      <c r="AQ145" s="279" t="s">
        <v>211</v>
      </c>
      <c r="AR145" s="280"/>
      <c r="AS145" s="280"/>
      <c r="AT145" s="280" t="s">
        <v>5077</v>
      </c>
      <c r="AU145" s="535"/>
      <c r="AV145" s="279"/>
    </row>
    <row r="146" spans="1:48" s="455" customFormat="1" ht="31.5" customHeight="1">
      <c r="A146" s="277"/>
      <c r="B146" s="275"/>
      <c r="C146" s="275"/>
      <c r="D146" s="275"/>
      <c r="E146" s="294"/>
      <c r="F146" s="626"/>
      <c r="G146" s="278"/>
      <c r="H146" s="279"/>
      <c r="I146" s="279"/>
      <c r="J146" s="505"/>
      <c r="K146" s="278"/>
      <c r="L146" s="278"/>
      <c r="M146" s="278"/>
      <c r="N146" s="294"/>
      <c r="O146" s="278"/>
      <c r="P146" s="278"/>
      <c r="Q146" s="278"/>
      <c r="R146" s="278"/>
      <c r="S146" s="278"/>
      <c r="T146" s="278"/>
      <c r="U146" s="278"/>
      <c r="V146" s="294"/>
      <c r="W146" s="278"/>
      <c r="X146" s="278"/>
      <c r="Y146" s="278"/>
      <c r="Z146" s="278"/>
      <c r="AA146" s="278"/>
      <c r="AB146" s="278"/>
      <c r="AC146" s="278"/>
      <c r="AD146" s="278"/>
      <c r="AE146" s="294"/>
      <c r="AF146" s="278"/>
      <c r="AG146" s="278"/>
      <c r="AH146" s="278"/>
      <c r="AI146" s="278"/>
      <c r="AJ146" s="278"/>
      <c r="AK146" s="278"/>
      <c r="AL146" s="278"/>
      <c r="AM146" s="294"/>
      <c r="AN146" s="294"/>
      <c r="AO146" s="294"/>
      <c r="AP146" s="278"/>
      <c r="AQ146" s="278"/>
      <c r="AR146" s="280"/>
      <c r="AS146" s="280"/>
      <c r="AT146" s="280"/>
      <c r="AU146" s="535"/>
      <c r="AV146" s="279"/>
    </row>
    <row r="147" spans="1:48">
      <c r="A147" s="277" t="s">
        <v>2690</v>
      </c>
      <c r="B147" s="275"/>
      <c r="C147" s="432"/>
      <c r="D147" s="432"/>
      <c r="E147" s="295"/>
      <c r="F147" s="616"/>
      <c r="G147" s="617"/>
      <c r="H147" s="618"/>
      <c r="I147" s="618"/>
      <c r="J147" s="619"/>
      <c r="K147" s="617"/>
      <c r="L147" s="272"/>
      <c r="M147" s="272"/>
      <c r="N147" s="295"/>
      <c r="O147" s="272"/>
      <c r="P147" s="272"/>
      <c r="Q147" s="272"/>
      <c r="R147" s="272"/>
      <c r="S147" s="272"/>
      <c r="T147" s="617"/>
      <c r="U147" s="617"/>
      <c r="V147" s="295"/>
      <c r="W147" s="617"/>
      <c r="X147" s="617"/>
      <c r="Y147" s="617"/>
      <c r="Z147" s="617"/>
      <c r="AA147" s="617"/>
      <c r="AB147" s="617"/>
      <c r="AC147" s="617"/>
      <c r="AD147" s="617"/>
      <c r="AE147" s="619"/>
      <c r="AF147" s="272"/>
      <c r="AG147" s="617"/>
      <c r="AH147" s="272"/>
      <c r="AI147" s="272"/>
      <c r="AJ147" s="272"/>
      <c r="AK147" s="272"/>
      <c r="AL147" s="617"/>
      <c r="AM147" s="295"/>
      <c r="AN147" s="619"/>
      <c r="AO147" s="295"/>
      <c r="AP147" s="617"/>
      <c r="AQ147" s="272"/>
      <c r="AR147" s="292"/>
      <c r="AS147" s="292"/>
      <c r="AT147" s="292"/>
      <c r="AU147" s="538"/>
    </row>
    <row r="148" spans="1:48">
      <c r="A148" s="275"/>
      <c r="B148" s="432"/>
      <c r="C148" s="432"/>
      <c r="D148" s="432"/>
      <c r="E148" s="295"/>
      <c r="F148" s="616"/>
      <c r="G148" s="617"/>
      <c r="H148" s="618"/>
      <c r="I148" s="618"/>
      <c r="J148" s="619"/>
      <c r="K148" s="617"/>
      <c r="L148" s="272"/>
      <c r="M148" s="272"/>
      <c r="N148" s="295"/>
      <c r="O148" s="272"/>
      <c r="P148" s="272"/>
      <c r="Q148" s="272"/>
      <c r="R148" s="272"/>
      <c r="S148" s="272"/>
      <c r="T148" s="617"/>
      <c r="U148" s="617"/>
      <c r="V148" s="295"/>
      <c r="W148" s="617"/>
      <c r="X148" s="617"/>
      <c r="Y148" s="617"/>
      <c r="Z148" s="617"/>
      <c r="AA148" s="617"/>
      <c r="AB148" s="617"/>
      <c r="AC148" s="617"/>
      <c r="AD148" s="617"/>
      <c r="AE148" s="619"/>
      <c r="AF148" s="272"/>
      <c r="AG148" s="617"/>
      <c r="AH148" s="272"/>
      <c r="AI148" s="272"/>
      <c r="AJ148" s="272"/>
      <c r="AK148" s="272"/>
      <c r="AL148" s="617"/>
      <c r="AM148" s="295"/>
      <c r="AN148" s="619"/>
      <c r="AO148" s="295"/>
      <c r="AP148" s="617"/>
      <c r="AQ148" s="272"/>
      <c r="AR148" s="280"/>
      <c r="AS148" s="280"/>
      <c r="AT148" s="280"/>
      <c r="AU148" s="535"/>
    </row>
    <row r="149" spans="1:48" s="269" customFormat="1" ht="102">
      <c r="A149" s="267" t="s">
        <v>2642</v>
      </c>
      <c r="B149" s="128" t="s">
        <v>0</v>
      </c>
      <c r="C149" s="270" t="s">
        <v>193</v>
      </c>
      <c r="D149" s="128" t="s">
        <v>2632</v>
      </c>
      <c r="E149" s="505" t="s">
        <v>2974</v>
      </c>
      <c r="F149" s="248"/>
      <c r="G149" s="505" t="s">
        <v>3403</v>
      </c>
      <c r="H149" s="505" t="s">
        <v>3402</v>
      </c>
      <c r="I149" s="505" t="s">
        <v>2700</v>
      </c>
      <c r="J149" s="505" t="s">
        <v>2950</v>
      </c>
      <c r="K149" s="505" t="s">
        <v>3295</v>
      </c>
      <c r="L149" s="505">
        <v>2</v>
      </c>
      <c r="M149" s="505" t="s">
        <v>3</v>
      </c>
      <c r="N149" s="505" t="s">
        <v>2633</v>
      </c>
      <c r="O149" s="505" t="s">
        <v>2697</v>
      </c>
      <c r="P149" s="505" t="s">
        <v>2634</v>
      </c>
      <c r="Q149" s="505" t="s">
        <v>249</v>
      </c>
      <c r="R149" s="505"/>
      <c r="S149" s="505" t="s">
        <v>314</v>
      </c>
      <c r="T149" s="505" t="s">
        <v>2635</v>
      </c>
      <c r="U149" s="505" t="s">
        <v>51</v>
      </c>
      <c r="V149" s="505"/>
      <c r="W149" s="505"/>
      <c r="X149" s="505" t="s">
        <v>51</v>
      </c>
      <c r="Y149" s="505" t="s">
        <v>1511</v>
      </c>
      <c r="Z149" s="505" t="s">
        <v>2604</v>
      </c>
      <c r="AA149" s="505" t="s">
        <v>51</v>
      </c>
      <c r="AB149" s="505" t="s">
        <v>62</v>
      </c>
      <c r="AC149" s="505" t="s">
        <v>62</v>
      </c>
      <c r="AD149" s="505" t="s">
        <v>2636</v>
      </c>
      <c r="AE149" s="505" t="s">
        <v>49</v>
      </c>
      <c r="AF149" s="505" t="s">
        <v>51</v>
      </c>
      <c r="AG149" s="505" t="s">
        <v>2637</v>
      </c>
      <c r="AH149" s="505" t="s">
        <v>2638</v>
      </c>
      <c r="AI149" s="505"/>
      <c r="AJ149" s="505"/>
      <c r="AK149" s="505" t="s">
        <v>49</v>
      </c>
      <c r="AL149" s="505" t="s">
        <v>49</v>
      </c>
      <c r="AM149" s="505" t="s">
        <v>2864</v>
      </c>
      <c r="AN149" s="505" t="s">
        <v>2639</v>
      </c>
      <c r="AO149" s="3" t="s">
        <v>334</v>
      </c>
      <c r="AP149" s="505" t="s">
        <v>2640</v>
      </c>
      <c r="AQ149" s="505" t="s">
        <v>2641</v>
      </c>
      <c r="AR149" s="280"/>
      <c r="AS149" s="280"/>
      <c r="AT149" s="280"/>
      <c r="AU149" s="535"/>
      <c r="AV149" s="279"/>
    </row>
    <row r="150" spans="1:48" s="268" customFormat="1" ht="102">
      <c r="A150" s="267" t="s">
        <v>2644</v>
      </c>
      <c r="B150" s="128" t="s">
        <v>0</v>
      </c>
      <c r="C150" s="270" t="s">
        <v>193</v>
      </c>
      <c r="D150" s="128" t="s">
        <v>2643</v>
      </c>
      <c r="E150" s="505" t="s">
        <v>2976</v>
      </c>
      <c r="F150" s="248"/>
      <c r="G150" s="505" t="s">
        <v>3404</v>
      </c>
      <c r="H150" s="505" t="s">
        <v>3405</v>
      </c>
      <c r="I150" s="505" t="s">
        <v>2701</v>
      </c>
      <c r="J150" s="505" t="s">
        <v>2950</v>
      </c>
      <c r="K150" s="279" t="s">
        <v>3121</v>
      </c>
      <c r="L150" s="505">
        <v>2</v>
      </c>
      <c r="M150" s="505" t="s">
        <v>3</v>
      </c>
      <c r="N150" s="505" t="s">
        <v>2633</v>
      </c>
      <c r="O150" s="505" t="s">
        <v>2697</v>
      </c>
      <c r="P150" s="505" t="s">
        <v>2634</v>
      </c>
      <c r="Q150" s="505" t="s">
        <v>249</v>
      </c>
      <c r="R150" s="505"/>
      <c r="S150" s="505" t="s">
        <v>314</v>
      </c>
      <c r="T150" s="505" t="s">
        <v>2635</v>
      </c>
      <c r="U150" s="505" t="s">
        <v>51</v>
      </c>
      <c r="V150" s="505"/>
      <c r="W150" s="505"/>
      <c r="X150" s="505" t="s">
        <v>51</v>
      </c>
      <c r="Y150" s="505" t="s">
        <v>1511</v>
      </c>
      <c r="Z150" s="505" t="s">
        <v>2604</v>
      </c>
      <c r="AA150" s="505" t="s">
        <v>51</v>
      </c>
      <c r="AB150" s="505" t="s">
        <v>62</v>
      </c>
      <c r="AC150" s="505" t="s">
        <v>62</v>
      </c>
      <c r="AD150" s="505" t="s">
        <v>2636</v>
      </c>
      <c r="AE150" s="505" t="s">
        <v>49</v>
      </c>
      <c r="AF150" s="505" t="s">
        <v>51</v>
      </c>
      <c r="AG150" s="505" t="s">
        <v>2637</v>
      </c>
      <c r="AH150" s="505" t="s">
        <v>2638</v>
      </c>
      <c r="AI150" s="505"/>
      <c r="AJ150" s="505"/>
      <c r="AK150" s="505" t="s">
        <v>49</v>
      </c>
      <c r="AL150" s="505" t="s">
        <v>49</v>
      </c>
      <c r="AM150" s="505" t="s">
        <v>2864</v>
      </c>
      <c r="AN150" s="505" t="s">
        <v>2639</v>
      </c>
      <c r="AO150" s="3" t="s">
        <v>334</v>
      </c>
      <c r="AP150" s="505" t="s">
        <v>2640</v>
      </c>
      <c r="AQ150" s="505" t="s">
        <v>2641</v>
      </c>
      <c r="AR150" s="280"/>
      <c r="AS150" s="280"/>
      <c r="AT150" s="280"/>
      <c r="AU150" s="535"/>
      <c r="AV150" s="279"/>
    </row>
    <row r="151" spans="1:48" ht="102">
      <c r="A151" s="267" t="s">
        <v>2652</v>
      </c>
      <c r="B151" s="128" t="s">
        <v>0</v>
      </c>
      <c r="C151" s="270" t="s">
        <v>193</v>
      </c>
      <c r="D151" s="128" t="s">
        <v>2632</v>
      </c>
      <c r="E151" s="505" t="s">
        <v>2976</v>
      </c>
      <c r="F151" s="248"/>
      <c r="G151" s="505" t="s">
        <v>3406</v>
      </c>
      <c r="H151" s="3" t="s">
        <v>3407</v>
      </c>
      <c r="I151" s="505" t="s">
        <v>2694</v>
      </c>
      <c r="J151" s="505" t="s">
        <v>3235</v>
      </c>
      <c r="K151" s="505" t="s">
        <v>3296</v>
      </c>
      <c r="L151" s="505">
        <v>2</v>
      </c>
      <c r="M151" s="505" t="s">
        <v>559</v>
      </c>
      <c r="N151" s="505" t="s">
        <v>2633</v>
      </c>
      <c r="O151" s="505" t="s">
        <v>2699</v>
      </c>
      <c r="P151" s="505" t="s">
        <v>2984</v>
      </c>
      <c r="Q151" s="505" t="s">
        <v>202</v>
      </c>
      <c r="R151" s="505"/>
      <c r="S151" s="505" t="s">
        <v>314</v>
      </c>
      <c r="T151" s="505" t="s">
        <v>369</v>
      </c>
      <c r="U151" s="505" t="s">
        <v>51</v>
      </c>
      <c r="V151" s="505"/>
      <c r="W151" s="505"/>
      <c r="X151" s="505" t="s">
        <v>51</v>
      </c>
      <c r="Y151" s="505" t="s">
        <v>2645</v>
      </c>
      <c r="Z151" s="505" t="s">
        <v>2604</v>
      </c>
      <c r="AA151" s="505" t="s">
        <v>710</v>
      </c>
      <c r="AB151" s="505" t="s">
        <v>2646</v>
      </c>
      <c r="AC151" s="505" t="s">
        <v>2647</v>
      </c>
      <c r="AD151" s="505" t="s">
        <v>2648</v>
      </c>
      <c r="AE151" s="505" t="s">
        <v>51</v>
      </c>
      <c r="AF151" s="505" t="s">
        <v>51</v>
      </c>
      <c r="AG151" s="505" t="s">
        <v>2637</v>
      </c>
      <c r="AH151" s="505" t="s">
        <v>2649</v>
      </c>
      <c r="AI151" s="505"/>
      <c r="AJ151" s="505"/>
      <c r="AK151" s="505" t="s">
        <v>49</v>
      </c>
      <c r="AL151" s="505" t="s">
        <v>2650</v>
      </c>
      <c r="AM151" s="505" t="s">
        <v>2864</v>
      </c>
      <c r="AN151" s="505" t="s">
        <v>2651</v>
      </c>
      <c r="AO151" s="3" t="s">
        <v>334</v>
      </c>
      <c r="AP151" s="505" t="s">
        <v>2640</v>
      </c>
      <c r="AQ151" s="505" t="s">
        <v>2641</v>
      </c>
      <c r="AR151" s="280"/>
      <c r="AS151" s="280" t="s">
        <v>2695</v>
      </c>
      <c r="AT151" s="280"/>
      <c r="AU151" s="535"/>
    </row>
    <row r="152" spans="1:48" ht="102">
      <c r="A152" s="267" t="s">
        <v>2656</v>
      </c>
      <c r="B152" s="128" t="s">
        <v>0</v>
      </c>
      <c r="C152" s="270" t="s">
        <v>193</v>
      </c>
      <c r="D152" s="128" t="s">
        <v>2632</v>
      </c>
      <c r="E152" s="505" t="s">
        <v>2976</v>
      </c>
      <c r="F152" s="248"/>
      <c r="G152" s="505" t="s">
        <v>3408</v>
      </c>
      <c r="H152" s="505" t="s">
        <v>4160</v>
      </c>
      <c r="I152" s="505" t="s">
        <v>2692</v>
      </c>
      <c r="J152" s="505" t="s">
        <v>2954</v>
      </c>
      <c r="K152" s="505" t="s">
        <v>3297</v>
      </c>
      <c r="L152" s="505">
        <v>2</v>
      </c>
      <c r="M152" s="505" t="s">
        <v>559</v>
      </c>
      <c r="N152" s="505" t="s">
        <v>2664</v>
      </c>
      <c r="O152" s="505" t="s">
        <v>2699</v>
      </c>
      <c r="P152" s="505" t="s">
        <v>2984</v>
      </c>
      <c r="Q152" s="505" t="s">
        <v>202</v>
      </c>
      <c r="R152" s="505"/>
      <c r="S152" s="505" t="s">
        <v>314</v>
      </c>
      <c r="T152" s="505" t="s">
        <v>204</v>
      </c>
      <c r="U152" s="505" t="s">
        <v>51</v>
      </c>
      <c r="V152" s="505"/>
      <c r="W152" s="505"/>
      <c r="X152" s="505" t="s">
        <v>51</v>
      </c>
      <c r="Y152" s="505" t="s">
        <v>1511</v>
      </c>
      <c r="Z152" s="505" t="s">
        <v>2604</v>
      </c>
      <c r="AA152" s="505" t="s">
        <v>51</v>
      </c>
      <c r="AB152" s="505" t="s">
        <v>2653</v>
      </c>
      <c r="AC152" s="505" t="s">
        <v>2653</v>
      </c>
      <c r="AD152" s="505" t="s">
        <v>2648</v>
      </c>
      <c r="AE152" s="505" t="s">
        <v>51</v>
      </c>
      <c r="AF152" s="505" t="s">
        <v>51</v>
      </c>
      <c r="AG152" s="505" t="s">
        <v>2637</v>
      </c>
      <c r="AH152" s="505" t="s">
        <v>2654</v>
      </c>
      <c r="AI152" s="505"/>
      <c r="AJ152" s="505"/>
      <c r="AK152" s="505" t="s">
        <v>49</v>
      </c>
      <c r="AL152" s="505" t="s">
        <v>2650</v>
      </c>
      <c r="AM152" s="505" t="s">
        <v>2864</v>
      </c>
      <c r="AN152" s="505" t="s">
        <v>2655</v>
      </c>
      <c r="AO152" s="3" t="s">
        <v>334</v>
      </c>
      <c r="AP152" s="505" t="s">
        <v>2640</v>
      </c>
      <c r="AQ152" s="505" t="s">
        <v>2612</v>
      </c>
      <c r="AR152" s="280"/>
      <c r="AS152" s="280" t="s">
        <v>2702</v>
      </c>
      <c r="AT152" s="280"/>
      <c r="AU152" s="535"/>
    </row>
    <row r="153" spans="1:48" ht="70.5" customHeight="1">
      <c r="A153" s="267" t="s">
        <v>4397</v>
      </c>
      <c r="B153" s="128" t="s">
        <v>0</v>
      </c>
      <c r="C153" s="270" t="s">
        <v>193</v>
      </c>
      <c r="D153" s="128" t="s">
        <v>2632</v>
      </c>
      <c r="E153" s="505" t="s">
        <v>4399</v>
      </c>
      <c r="F153" s="248"/>
      <c r="G153" s="505" t="s">
        <v>2979</v>
      </c>
      <c r="H153" s="505" t="s">
        <v>4400</v>
      </c>
      <c r="I153" s="505" t="s">
        <v>4401</v>
      </c>
      <c r="J153" s="505" t="s">
        <v>3855</v>
      </c>
      <c r="K153" s="505" t="s">
        <v>3121</v>
      </c>
      <c r="L153" s="505">
        <v>1</v>
      </c>
      <c r="M153" s="505" t="s">
        <v>4402</v>
      </c>
      <c r="N153" s="505" t="s">
        <v>2633</v>
      </c>
      <c r="O153" s="505" t="s">
        <v>2698</v>
      </c>
      <c r="P153" s="505" t="s">
        <v>2984</v>
      </c>
      <c r="Q153" s="505" t="s">
        <v>212</v>
      </c>
      <c r="R153" s="505"/>
      <c r="S153" s="505" t="s">
        <v>314</v>
      </c>
      <c r="T153" s="505" t="s">
        <v>3856</v>
      </c>
      <c r="U153" s="505" t="s">
        <v>51</v>
      </c>
      <c r="V153" s="505"/>
      <c r="W153" s="505"/>
      <c r="X153" s="505" t="s">
        <v>51</v>
      </c>
      <c r="Y153" s="505" t="s">
        <v>1511</v>
      </c>
      <c r="Z153" s="505" t="s">
        <v>2604</v>
      </c>
      <c r="AA153" s="505" t="s">
        <v>51</v>
      </c>
      <c r="AB153" s="505" t="s">
        <v>2653</v>
      </c>
      <c r="AC153" s="505" t="s">
        <v>2653</v>
      </c>
      <c r="AD153" s="505" t="s">
        <v>2648</v>
      </c>
      <c r="AE153" s="505" t="s">
        <v>51</v>
      </c>
      <c r="AF153" s="505" t="s">
        <v>51</v>
      </c>
      <c r="AG153" s="505" t="s">
        <v>4403</v>
      </c>
      <c r="AH153" s="505" t="s">
        <v>4404</v>
      </c>
      <c r="AI153" s="505"/>
      <c r="AJ153" s="505"/>
      <c r="AK153" s="505" t="s">
        <v>49</v>
      </c>
      <c r="AL153" s="505" t="s">
        <v>2609</v>
      </c>
      <c r="AM153" s="505" t="s">
        <v>2864</v>
      </c>
      <c r="AN153" s="505" t="s">
        <v>4405</v>
      </c>
      <c r="AO153" s="3" t="s">
        <v>334</v>
      </c>
      <c r="AP153" s="505" t="s">
        <v>2640</v>
      </c>
      <c r="AQ153" s="505" t="s">
        <v>2612</v>
      </c>
      <c r="AR153" s="280"/>
      <c r="AS153" s="280"/>
      <c r="AT153" s="280" t="s">
        <v>4407</v>
      </c>
      <c r="AU153" s="535"/>
    </row>
    <row r="154" spans="1:48" ht="102">
      <c r="A154" s="267" t="s">
        <v>2685</v>
      </c>
      <c r="B154" s="128" t="s">
        <v>0</v>
      </c>
      <c r="C154" s="270" t="s">
        <v>193</v>
      </c>
      <c r="D154" s="128" t="s">
        <v>2632</v>
      </c>
      <c r="E154" s="505" t="s">
        <v>2975</v>
      </c>
      <c r="F154" s="248"/>
      <c r="G154" s="505" t="s">
        <v>4162</v>
      </c>
      <c r="H154" s="505" t="s">
        <v>4248</v>
      </c>
      <c r="I154" s="505" t="s">
        <v>3844</v>
      </c>
      <c r="J154" s="505" t="s">
        <v>2951</v>
      </c>
      <c r="K154" s="505" t="s">
        <v>3298</v>
      </c>
      <c r="L154" s="505">
        <v>2</v>
      </c>
      <c r="M154" s="505" t="s">
        <v>559</v>
      </c>
      <c r="N154" s="505" t="s">
        <v>2633</v>
      </c>
      <c r="O154" s="505" t="s">
        <v>2698</v>
      </c>
      <c r="P154" s="505" t="s">
        <v>4249</v>
      </c>
      <c r="Q154" s="505" t="s">
        <v>249</v>
      </c>
      <c r="R154" s="505"/>
      <c r="S154" s="505" t="s">
        <v>314</v>
      </c>
      <c r="T154" s="505" t="s">
        <v>2657</v>
      </c>
      <c r="U154" s="505" t="s">
        <v>49</v>
      </c>
      <c r="V154" s="505"/>
      <c r="W154" s="505"/>
      <c r="X154" s="505" t="s">
        <v>49</v>
      </c>
      <c r="Y154" s="505" t="s">
        <v>1511</v>
      </c>
      <c r="Z154" s="505" t="s">
        <v>2604</v>
      </c>
      <c r="AA154" s="505" t="s">
        <v>51</v>
      </c>
      <c r="AB154" s="505" t="s">
        <v>49</v>
      </c>
      <c r="AC154" s="505" t="s">
        <v>2658</v>
      </c>
      <c r="AD154" s="505" t="s">
        <v>2648</v>
      </c>
      <c r="AE154" s="505" t="s">
        <v>49</v>
      </c>
      <c r="AF154" s="505" t="s">
        <v>2606</v>
      </c>
      <c r="AG154" s="505" t="s">
        <v>2659</v>
      </c>
      <c r="AH154" s="505" t="s">
        <v>2660</v>
      </c>
      <c r="AI154" s="505"/>
      <c r="AJ154" s="505"/>
      <c r="AK154" s="505" t="s">
        <v>49</v>
      </c>
      <c r="AL154" s="505" t="s">
        <v>219</v>
      </c>
      <c r="AM154" s="505" t="s">
        <v>2864</v>
      </c>
      <c r="AN154" s="505" t="s">
        <v>2661</v>
      </c>
      <c r="AO154" s="3" t="s">
        <v>334</v>
      </c>
      <c r="AP154" s="505" t="s">
        <v>2640</v>
      </c>
      <c r="AQ154" s="505" t="s">
        <v>2612</v>
      </c>
      <c r="AR154" s="280"/>
      <c r="AS154" s="280"/>
      <c r="AT154" s="280"/>
      <c r="AU154" s="535"/>
    </row>
    <row r="155" spans="1:48" ht="102">
      <c r="A155" s="267" t="s">
        <v>2686</v>
      </c>
      <c r="B155" s="128" t="s">
        <v>0</v>
      </c>
      <c r="C155" s="270" t="s">
        <v>193</v>
      </c>
      <c r="D155" s="128" t="s">
        <v>235</v>
      </c>
      <c r="E155" s="505" t="s">
        <v>2977</v>
      </c>
      <c r="F155" s="248"/>
      <c r="G155" s="505" t="s">
        <v>3409</v>
      </c>
      <c r="H155" s="505" t="s">
        <v>2948</v>
      </c>
      <c r="I155" s="505" t="s">
        <v>2693</v>
      </c>
      <c r="J155" s="505" t="s">
        <v>2952</v>
      </c>
      <c r="K155" s="505" t="s">
        <v>3297</v>
      </c>
      <c r="L155" s="505">
        <v>2</v>
      </c>
      <c r="M155" s="505" t="s">
        <v>559</v>
      </c>
      <c r="N155" s="505" t="s">
        <v>2662</v>
      </c>
      <c r="O155" s="505" t="s">
        <v>2698</v>
      </c>
      <c r="P155" s="505" t="s">
        <v>2984</v>
      </c>
      <c r="Q155" s="505" t="s">
        <v>202</v>
      </c>
      <c r="R155" s="505"/>
      <c r="S155" s="505" t="s">
        <v>314</v>
      </c>
      <c r="T155" s="505" t="s">
        <v>369</v>
      </c>
      <c r="U155" s="505" t="s">
        <v>51</v>
      </c>
      <c r="V155" s="505"/>
      <c r="W155" s="505"/>
      <c r="X155" s="505" t="s">
        <v>51</v>
      </c>
      <c r="Y155" s="505" t="s">
        <v>1511</v>
      </c>
      <c r="Z155" s="505" t="s">
        <v>2604</v>
      </c>
      <c r="AA155" s="505" t="s">
        <v>51</v>
      </c>
      <c r="AB155" s="505" t="s">
        <v>2646</v>
      </c>
      <c r="AC155" s="505" t="s">
        <v>2647</v>
      </c>
      <c r="AD155" s="505" t="s">
        <v>2648</v>
      </c>
      <c r="AE155" s="505" t="s">
        <v>51</v>
      </c>
      <c r="AF155" s="505" t="s">
        <v>51</v>
      </c>
      <c r="AG155" s="505" t="s">
        <v>2637</v>
      </c>
      <c r="AH155" s="505" t="s">
        <v>2638</v>
      </c>
      <c r="AI155" s="505"/>
      <c r="AJ155" s="505"/>
      <c r="AK155" s="505" t="s">
        <v>49</v>
      </c>
      <c r="AL155" s="505" t="s">
        <v>2650</v>
      </c>
      <c r="AM155" s="505" t="s">
        <v>2864</v>
      </c>
      <c r="AN155" s="505" t="s">
        <v>2663</v>
      </c>
      <c r="AO155" s="3" t="s">
        <v>334</v>
      </c>
      <c r="AP155" s="505" t="s">
        <v>2640</v>
      </c>
      <c r="AQ155" s="505" t="s">
        <v>2641</v>
      </c>
      <c r="AR155" s="280"/>
      <c r="AS155" s="280"/>
      <c r="AT155" s="280"/>
      <c r="AU155" s="535"/>
    </row>
    <row r="156" spans="1:48" ht="102">
      <c r="A156" s="267" t="s">
        <v>2687</v>
      </c>
      <c r="B156" s="128" t="s">
        <v>0</v>
      </c>
      <c r="C156" s="270" t="s">
        <v>193</v>
      </c>
      <c r="D156" s="128" t="s">
        <v>235</v>
      </c>
      <c r="E156" s="505" t="s">
        <v>2978</v>
      </c>
      <c r="F156" s="248"/>
      <c r="G156" s="505" t="s">
        <v>3410</v>
      </c>
      <c r="H156" s="505" t="s">
        <v>2948</v>
      </c>
      <c r="I156" s="505" t="s">
        <v>4285</v>
      </c>
      <c r="J156" s="505" t="s">
        <v>2953</v>
      </c>
      <c r="K156" s="505" t="s">
        <v>4284</v>
      </c>
      <c r="L156" s="505">
        <v>4</v>
      </c>
      <c r="M156" s="505" t="s">
        <v>253</v>
      </c>
      <c r="N156" s="505" t="s">
        <v>2664</v>
      </c>
      <c r="O156" s="505" t="s">
        <v>2698</v>
      </c>
      <c r="P156" s="505" t="s">
        <v>2984</v>
      </c>
      <c r="Q156" s="505" t="s">
        <v>202</v>
      </c>
      <c r="R156" s="505"/>
      <c r="S156" s="505" t="s">
        <v>314</v>
      </c>
      <c r="T156" s="505" t="s">
        <v>369</v>
      </c>
      <c r="U156" s="505" t="s">
        <v>51</v>
      </c>
      <c r="V156" s="505"/>
      <c r="W156" s="505"/>
      <c r="X156" s="505" t="s">
        <v>51</v>
      </c>
      <c r="Y156" s="505" t="s">
        <v>1511</v>
      </c>
      <c r="Z156" s="505" t="s">
        <v>2604</v>
      </c>
      <c r="AA156" s="505" t="s">
        <v>51</v>
      </c>
      <c r="AB156" s="505" t="s">
        <v>2646</v>
      </c>
      <c r="AC156" s="505" t="s">
        <v>2665</v>
      </c>
      <c r="AD156" s="505" t="s">
        <v>2648</v>
      </c>
      <c r="AE156" s="505" t="s">
        <v>51</v>
      </c>
      <c r="AF156" s="505" t="s">
        <v>51</v>
      </c>
      <c r="AG156" s="505" t="s">
        <v>2666</v>
      </c>
      <c r="AH156" s="505" t="s">
        <v>2638</v>
      </c>
      <c r="AI156" s="505"/>
      <c r="AJ156" s="505"/>
      <c r="AK156" s="505" t="s">
        <v>49</v>
      </c>
      <c r="AL156" s="505" t="s">
        <v>2650</v>
      </c>
      <c r="AM156" s="505" t="s">
        <v>2864</v>
      </c>
      <c r="AN156" s="505" t="s">
        <v>2667</v>
      </c>
      <c r="AO156" s="3" t="s">
        <v>334</v>
      </c>
      <c r="AP156" s="505" t="s">
        <v>2640</v>
      </c>
      <c r="AQ156" s="505" t="s">
        <v>2612</v>
      </c>
      <c r="AR156" s="280"/>
      <c r="AS156" s="280"/>
      <c r="AT156" s="280"/>
      <c r="AU156" s="535"/>
    </row>
    <row r="157" spans="1:48" s="4" customFormat="1" ht="38.25">
      <c r="A157" s="267" t="s">
        <v>2688</v>
      </c>
      <c r="B157" s="128" t="s">
        <v>0</v>
      </c>
      <c r="C157" s="270" t="s">
        <v>193</v>
      </c>
      <c r="D157" s="128" t="s">
        <v>305</v>
      </c>
      <c r="E157" s="505" t="s">
        <v>934</v>
      </c>
      <c r="F157" s="248"/>
      <c r="G157" s="505" t="s">
        <v>2668</v>
      </c>
      <c r="H157" s="505" t="s">
        <v>2669</v>
      </c>
      <c r="I157" s="505" t="s">
        <v>2670</v>
      </c>
      <c r="J157" s="505" t="s">
        <v>2671</v>
      </c>
      <c r="K157" s="505" t="s">
        <v>2672</v>
      </c>
      <c r="L157" s="505">
        <v>2</v>
      </c>
      <c r="M157" s="505" t="s">
        <v>547</v>
      </c>
      <c r="N157" s="505" t="s">
        <v>2673</v>
      </c>
      <c r="O157" s="505" t="s">
        <v>2698</v>
      </c>
      <c r="P157" s="505" t="s">
        <v>2674</v>
      </c>
      <c r="Q157" s="505" t="s">
        <v>49</v>
      </c>
      <c r="R157" s="505"/>
      <c r="S157" s="505" t="s">
        <v>314</v>
      </c>
      <c r="T157" s="505" t="s">
        <v>2682</v>
      </c>
      <c r="U157" s="505" t="s">
        <v>51</v>
      </c>
      <c r="V157" s="505"/>
      <c r="W157" s="505"/>
      <c r="X157" s="505" t="s">
        <v>51</v>
      </c>
      <c r="Y157" s="505" t="s">
        <v>49</v>
      </c>
      <c r="Z157" s="505" t="s">
        <v>51</v>
      </c>
      <c r="AA157" s="505" t="s">
        <v>51</v>
      </c>
      <c r="AB157" s="505" t="s">
        <v>49</v>
      </c>
      <c r="AC157" s="505" t="s">
        <v>49</v>
      </c>
      <c r="AD157" s="505" t="s">
        <v>2675</v>
      </c>
      <c r="AE157" s="505" t="s">
        <v>49</v>
      </c>
      <c r="AF157" s="505" t="s">
        <v>2676</v>
      </c>
      <c r="AG157" s="505" t="s">
        <v>2677</v>
      </c>
      <c r="AH157" s="505" t="s">
        <v>2638</v>
      </c>
      <c r="AI157" s="505"/>
      <c r="AJ157" s="505"/>
      <c r="AK157" s="505" t="s">
        <v>49</v>
      </c>
      <c r="AL157" s="505" t="s">
        <v>49</v>
      </c>
      <c r="AM157" s="505" t="s">
        <v>2864</v>
      </c>
      <c r="AN157" s="505" t="s">
        <v>2678</v>
      </c>
      <c r="AO157" s="3" t="s">
        <v>334</v>
      </c>
      <c r="AP157" s="505" t="s">
        <v>2640</v>
      </c>
      <c r="AQ157" s="505" t="s">
        <v>2641</v>
      </c>
      <c r="AR157" s="293"/>
      <c r="AS157" s="293"/>
      <c r="AT157" s="293"/>
      <c r="AU157" s="536"/>
      <c r="AV157" s="276"/>
    </row>
    <row r="158" spans="1:48" s="4" customFormat="1" ht="38.25">
      <c r="A158" s="267" t="s">
        <v>4328</v>
      </c>
      <c r="B158" s="128" t="s">
        <v>0</v>
      </c>
      <c r="C158" s="270" t="s">
        <v>193</v>
      </c>
      <c r="D158" s="128" t="s">
        <v>305</v>
      </c>
      <c r="E158" s="505" t="s">
        <v>934</v>
      </c>
      <c r="F158" s="248"/>
      <c r="G158" s="505" t="s">
        <v>2668</v>
      </c>
      <c r="H158" s="505" t="s">
        <v>2669</v>
      </c>
      <c r="I158" s="505" t="s">
        <v>2670</v>
      </c>
      <c r="J158" s="505" t="s">
        <v>4329</v>
      </c>
      <c r="K158" s="505" t="s">
        <v>4330</v>
      </c>
      <c r="L158" s="505">
        <v>2</v>
      </c>
      <c r="M158" s="505" t="s">
        <v>506</v>
      </c>
      <c r="N158" s="505" t="s">
        <v>2673</v>
      </c>
      <c r="O158" s="505" t="s">
        <v>4331</v>
      </c>
      <c r="P158" s="505" t="s">
        <v>2674</v>
      </c>
      <c r="Q158" s="505" t="s">
        <v>49</v>
      </c>
      <c r="R158" s="505"/>
      <c r="S158" s="505" t="s">
        <v>314</v>
      </c>
      <c r="T158" s="505" t="s">
        <v>2682</v>
      </c>
      <c r="U158" s="505" t="s">
        <v>51</v>
      </c>
      <c r="V158" s="505"/>
      <c r="W158" s="505"/>
      <c r="X158" s="505" t="s">
        <v>51</v>
      </c>
      <c r="Y158" s="505" t="s">
        <v>49</v>
      </c>
      <c r="Z158" s="505" t="s">
        <v>51</v>
      </c>
      <c r="AA158" s="505" t="s">
        <v>51</v>
      </c>
      <c r="AB158" s="505" t="s">
        <v>49</v>
      </c>
      <c r="AC158" s="505" t="s">
        <v>49</v>
      </c>
      <c r="AD158" s="505" t="s">
        <v>681</v>
      </c>
      <c r="AE158" s="505" t="s">
        <v>49</v>
      </c>
      <c r="AF158" s="505" t="s">
        <v>2676</v>
      </c>
      <c r="AG158" s="505" t="s">
        <v>4332</v>
      </c>
      <c r="AH158" s="505" t="s">
        <v>212</v>
      </c>
      <c r="AI158" s="505"/>
      <c r="AJ158" s="505"/>
      <c r="AK158" s="505" t="s">
        <v>49</v>
      </c>
      <c r="AL158" s="505" t="s">
        <v>49</v>
      </c>
      <c r="AM158" s="505" t="s">
        <v>2864</v>
      </c>
      <c r="AN158" s="505" t="s">
        <v>2678</v>
      </c>
      <c r="AO158" s="3" t="s">
        <v>334</v>
      </c>
      <c r="AP158" s="505" t="s">
        <v>2640</v>
      </c>
      <c r="AQ158" s="505" t="s">
        <v>211</v>
      </c>
      <c r="AR158" s="293"/>
      <c r="AS158" s="293"/>
      <c r="AT158" s="293"/>
      <c r="AU158" s="536"/>
      <c r="AV158" s="276"/>
    </row>
    <row r="159" spans="1:48" s="4" customFormat="1" ht="102">
      <c r="A159" s="267" t="s">
        <v>2689</v>
      </c>
      <c r="B159" s="128" t="s">
        <v>0</v>
      </c>
      <c r="C159" s="270" t="s">
        <v>193</v>
      </c>
      <c r="D159" s="128" t="s">
        <v>238</v>
      </c>
      <c r="E159" s="3" t="s">
        <v>931</v>
      </c>
      <c r="F159" s="248"/>
      <c r="G159" s="505" t="s">
        <v>3411</v>
      </c>
      <c r="H159" s="505" t="s">
        <v>3414</v>
      </c>
      <c r="I159" s="505" t="s">
        <v>3413</v>
      </c>
      <c r="J159" s="505" t="s">
        <v>2679</v>
      </c>
      <c r="K159" s="279" t="s">
        <v>3121</v>
      </c>
      <c r="L159" s="505" t="s">
        <v>2680</v>
      </c>
      <c r="M159" s="505" t="s">
        <v>559</v>
      </c>
      <c r="N159" s="505" t="s">
        <v>2664</v>
      </c>
      <c r="O159" s="505" t="s">
        <v>2699</v>
      </c>
      <c r="P159" s="505" t="s">
        <v>2984</v>
      </c>
      <c r="Q159" s="505" t="s">
        <v>2681</v>
      </c>
      <c r="R159" s="505"/>
      <c r="S159" s="505" t="s">
        <v>314</v>
      </c>
      <c r="T159" s="505" t="s">
        <v>2682</v>
      </c>
      <c r="U159" s="505" t="s">
        <v>51</v>
      </c>
      <c r="V159" s="505"/>
      <c r="W159" s="505"/>
      <c r="X159" s="505" t="s">
        <v>51</v>
      </c>
      <c r="Y159" s="505" t="s">
        <v>1511</v>
      </c>
      <c r="Z159" s="505" t="s">
        <v>2604</v>
      </c>
      <c r="AA159" s="505" t="s">
        <v>51</v>
      </c>
      <c r="AB159" s="505" t="s">
        <v>2683</v>
      </c>
      <c r="AC159" s="505" t="s">
        <v>2665</v>
      </c>
      <c r="AD159" s="505" t="s">
        <v>681</v>
      </c>
      <c r="AE159" s="505" t="s">
        <v>51</v>
      </c>
      <c r="AF159" s="3" t="s">
        <v>3299</v>
      </c>
      <c r="AG159" s="505" t="s">
        <v>2666</v>
      </c>
      <c r="AH159" s="505" t="s">
        <v>2863</v>
      </c>
      <c r="AI159" s="505"/>
      <c r="AJ159" s="505"/>
      <c r="AK159" s="505" t="s">
        <v>49</v>
      </c>
      <c r="AL159" s="505" t="s">
        <v>2650</v>
      </c>
      <c r="AM159" s="505" t="s">
        <v>2864</v>
      </c>
      <c r="AN159" s="505" t="s">
        <v>2684</v>
      </c>
      <c r="AO159" s="3" t="s">
        <v>334</v>
      </c>
      <c r="AP159" s="505" t="s">
        <v>2640</v>
      </c>
      <c r="AQ159" s="505" t="s">
        <v>2641</v>
      </c>
      <c r="AR159" s="293"/>
      <c r="AS159" s="293"/>
      <c r="AT159" s="293"/>
      <c r="AU159" s="536"/>
      <c r="AV159" s="276"/>
    </row>
    <row r="160" spans="1:48" s="4" customFormat="1" ht="63.75" customHeight="1">
      <c r="A160" s="267" t="s">
        <v>2696</v>
      </c>
      <c r="B160" s="128" t="s">
        <v>0</v>
      </c>
      <c r="C160" s="270" t="s">
        <v>193</v>
      </c>
      <c r="D160" s="128" t="s">
        <v>238</v>
      </c>
      <c r="E160" s="3" t="s">
        <v>932</v>
      </c>
      <c r="F160" s="157"/>
      <c r="G160" s="3" t="s">
        <v>3412</v>
      </c>
      <c r="H160" s="3" t="s">
        <v>401</v>
      </c>
      <c r="I160" s="3" t="s">
        <v>3302</v>
      </c>
      <c r="J160" s="505" t="s">
        <v>2679</v>
      </c>
      <c r="K160" s="279" t="s">
        <v>3121</v>
      </c>
      <c r="L160" s="505" t="s">
        <v>2680</v>
      </c>
      <c r="M160" s="505" t="s">
        <v>559</v>
      </c>
      <c r="N160" s="505" t="s">
        <v>2664</v>
      </c>
      <c r="O160" s="505" t="s">
        <v>2699</v>
      </c>
      <c r="P160" s="505" t="s">
        <v>2984</v>
      </c>
      <c r="Q160" s="505" t="s">
        <v>2681</v>
      </c>
      <c r="R160" s="505"/>
      <c r="S160" s="505" t="s">
        <v>314</v>
      </c>
      <c r="T160" s="505" t="s">
        <v>2682</v>
      </c>
      <c r="U160" s="505" t="s">
        <v>51</v>
      </c>
      <c r="V160" s="505"/>
      <c r="W160" s="505"/>
      <c r="X160" s="505" t="s">
        <v>51</v>
      </c>
      <c r="Y160" s="505" t="s">
        <v>2956</v>
      </c>
      <c r="Z160" s="505" t="s">
        <v>2957</v>
      </c>
      <c r="AA160" s="505" t="s">
        <v>51</v>
      </c>
      <c r="AB160" s="505" t="s">
        <v>2683</v>
      </c>
      <c r="AC160" s="505" t="s">
        <v>2665</v>
      </c>
      <c r="AD160" s="505" t="s">
        <v>681</v>
      </c>
      <c r="AE160" s="505" t="s">
        <v>51</v>
      </c>
      <c r="AF160" s="3" t="s">
        <v>3300</v>
      </c>
      <c r="AG160" s="505" t="s">
        <v>2666</v>
      </c>
      <c r="AH160" s="505" t="s">
        <v>2863</v>
      </c>
      <c r="AI160" s="505"/>
      <c r="AJ160" s="505"/>
      <c r="AK160" s="505" t="s">
        <v>49</v>
      </c>
      <c r="AL160" s="505" t="s">
        <v>3301</v>
      </c>
      <c r="AM160" s="505" t="s">
        <v>2864</v>
      </c>
      <c r="AN160" s="505" t="s">
        <v>2684</v>
      </c>
      <c r="AO160" s="3" t="s">
        <v>334</v>
      </c>
      <c r="AP160" s="505" t="s">
        <v>2640</v>
      </c>
      <c r="AQ160" s="505" t="s">
        <v>2641</v>
      </c>
      <c r="AR160" s="293"/>
      <c r="AS160" s="293"/>
      <c r="AT160" s="293"/>
      <c r="AU160" s="536"/>
      <c r="AV160" s="276"/>
    </row>
    <row r="161" spans="1:48" s="4" customFormat="1" ht="102">
      <c r="A161" s="267" t="s">
        <v>2972</v>
      </c>
      <c r="B161" s="128" t="s">
        <v>0</v>
      </c>
      <c r="C161" s="270" t="s">
        <v>193</v>
      </c>
      <c r="D161" s="128" t="s">
        <v>2613</v>
      </c>
      <c r="E161" s="505" t="s">
        <v>2963</v>
      </c>
      <c r="F161" s="248"/>
      <c r="G161" s="505" t="s">
        <v>3846</v>
      </c>
      <c r="H161" s="505" t="s">
        <v>3845</v>
      </c>
      <c r="I161" s="505" t="s">
        <v>3847</v>
      </c>
      <c r="J161" s="505" t="s">
        <v>2679</v>
      </c>
      <c r="K161" s="279" t="s">
        <v>3121</v>
      </c>
      <c r="L161" s="505" t="s">
        <v>2600</v>
      </c>
      <c r="M161" s="505" t="s">
        <v>547</v>
      </c>
      <c r="N161" s="505" t="s">
        <v>4324</v>
      </c>
      <c r="O161" s="505" t="s">
        <v>2601</v>
      </c>
      <c r="P161" s="505" t="s">
        <v>2984</v>
      </c>
      <c r="Q161" s="505" t="s">
        <v>49</v>
      </c>
      <c r="R161" s="505"/>
      <c r="S161" s="505" t="s">
        <v>314</v>
      </c>
      <c r="T161" s="505" t="s">
        <v>2602</v>
      </c>
      <c r="U161" s="505" t="s">
        <v>51</v>
      </c>
      <c r="V161" s="505"/>
      <c r="W161" s="505"/>
      <c r="X161" s="505" t="s">
        <v>2603</v>
      </c>
      <c r="Y161" s="505" t="s">
        <v>1511</v>
      </c>
      <c r="Z161" s="505" t="s">
        <v>2604</v>
      </c>
      <c r="AA161" s="505" t="s">
        <v>51</v>
      </c>
      <c r="AB161" s="505" t="s">
        <v>49</v>
      </c>
      <c r="AC161" s="505" t="s">
        <v>2605</v>
      </c>
      <c r="AD161" s="505" t="s">
        <v>681</v>
      </c>
      <c r="AE161" s="505" t="s">
        <v>51</v>
      </c>
      <c r="AF161" s="505" t="s">
        <v>2606</v>
      </c>
      <c r="AG161" s="505" t="s">
        <v>2607</v>
      </c>
      <c r="AH161" s="505" t="s">
        <v>2608</v>
      </c>
      <c r="AI161" s="505"/>
      <c r="AJ161" s="505"/>
      <c r="AK161" s="505" t="s">
        <v>49</v>
      </c>
      <c r="AL161" s="505" t="s">
        <v>2609</v>
      </c>
      <c r="AM161" s="505" t="s">
        <v>2864</v>
      </c>
      <c r="AN161" s="505" t="s">
        <v>2610</v>
      </c>
      <c r="AO161" s="3" t="s">
        <v>334</v>
      </c>
      <c r="AP161" s="505" t="s">
        <v>2611</v>
      </c>
      <c r="AQ161" s="505" t="s">
        <v>2612</v>
      </c>
      <c r="AR161" s="293"/>
      <c r="AS161" s="293"/>
      <c r="AT161" s="293"/>
      <c r="AU161" s="536"/>
      <c r="AV161" s="276"/>
    </row>
    <row r="162" spans="1:48" s="4" customFormat="1" ht="116.25" customHeight="1">
      <c r="A162" s="267" t="s">
        <v>4308</v>
      </c>
      <c r="B162" s="128" t="s">
        <v>0</v>
      </c>
      <c r="C162" s="270" t="s">
        <v>193</v>
      </c>
      <c r="D162" s="128" t="s">
        <v>305</v>
      </c>
      <c r="E162" s="505" t="s">
        <v>4391</v>
      </c>
      <c r="F162" s="248"/>
      <c r="G162" s="505" t="s">
        <v>4309</v>
      </c>
      <c r="H162" s="505" t="s">
        <v>4310</v>
      </c>
      <c r="I162" s="505" t="s">
        <v>4318</v>
      </c>
      <c r="J162" s="293" t="s">
        <v>4311</v>
      </c>
      <c r="K162" s="279" t="s">
        <v>3121</v>
      </c>
      <c r="L162" s="505" t="s">
        <v>2600</v>
      </c>
      <c r="M162" s="505" t="s">
        <v>3</v>
      </c>
      <c r="N162" s="505" t="s">
        <v>4324</v>
      </c>
      <c r="O162" s="505" t="s">
        <v>4319</v>
      </c>
      <c r="P162" s="505" t="s">
        <v>2984</v>
      </c>
      <c r="Q162" s="505" t="s">
        <v>49</v>
      </c>
      <c r="R162" s="505"/>
      <c r="S162" s="505" t="s">
        <v>49</v>
      </c>
      <c r="T162" s="505" t="s">
        <v>4312</v>
      </c>
      <c r="U162" s="505"/>
      <c r="V162" s="505"/>
      <c r="W162" s="505"/>
      <c r="X162" s="505" t="s">
        <v>49</v>
      </c>
      <c r="Y162" s="505" t="s">
        <v>1511</v>
      </c>
      <c r="Z162" s="505" t="s">
        <v>2604</v>
      </c>
      <c r="AA162" s="505" t="s">
        <v>51</v>
      </c>
      <c r="AB162" s="505" t="s">
        <v>49</v>
      </c>
      <c r="AC162" s="505" t="s">
        <v>49</v>
      </c>
      <c r="AD162" s="505" t="s">
        <v>681</v>
      </c>
      <c r="AE162" s="505" t="s">
        <v>51</v>
      </c>
      <c r="AF162" s="505" t="s">
        <v>4313</v>
      </c>
      <c r="AG162" s="505" t="s">
        <v>4325</v>
      </c>
      <c r="AH162" s="505" t="s">
        <v>4327</v>
      </c>
      <c r="AI162" s="505"/>
      <c r="AJ162" s="505"/>
      <c r="AK162" s="505" t="s">
        <v>49</v>
      </c>
      <c r="AL162" s="505" t="s">
        <v>49</v>
      </c>
      <c r="AM162" s="505" t="s">
        <v>4314</v>
      </c>
      <c r="AN162" s="505" t="s">
        <v>2684</v>
      </c>
      <c r="AO162" s="505" t="s">
        <v>2597</v>
      </c>
      <c r="AP162" s="505" t="s">
        <v>4317</v>
      </c>
      <c r="AQ162" s="505" t="s">
        <v>2612</v>
      </c>
      <c r="AR162" s="293" t="s">
        <v>4316</v>
      </c>
      <c r="AS162" s="293" t="s">
        <v>4315</v>
      </c>
      <c r="AT162" s="293" t="s">
        <v>4326</v>
      </c>
      <c r="AU162" s="536"/>
      <c r="AV162" s="276"/>
    </row>
    <row r="163" spans="1:48" ht="13.5" thickBot="1">
      <c r="A163" s="432"/>
      <c r="B163" s="432"/>
      <c r="C163" s="432"/>
      <c r="D163" s="432"/>
      <c r="E163" s="295"/>
      <c r="F163" s="616"/>
      <c r="G163" s="617"/>
      <c r="H163" s="618"/>
      <c r="I163" s="618"/>
      <c r="J163" s="619"/>
      <c r="K163" s="617"/>
      <c r="L163" s="272"/>
      <c r="M163" s="272"/>
      <c r="N163" s="295"/>
      <c r="O163" s="272"/>
      <c r="P163" s="272"/>
      <c r="Q163" s="272"/>
      <c r="R163" s="272"/>
      <c r="S163" s="272"/>
      <c r="T163" s="617"/>
      <c r="U163" s="617"/>
      <c r="V163" s="295"/>
      <c r="W163" s="617"/>
      <c r="X163" s="617"/>
      <c r="Y163" s="617"/>
      <c r="Z163" s="617"/>
      <c r="AA163" s="617"/>
      <c r="AB163" s="617"/>
      <c r="AC163" s="617"/>
      <c r="AD163" s="617"/>
      <c r="AE163" s="619"/>
      <c r="AF163" s="272"/>
      <c r="AG163" s="617"/>
      <c r="AH163" s="272"/>
      <c r="AI163" s="272"/>
      <c r="AJ163" s="272"/>
      <c r="AK163" s="272"/>
      <c r="AL163" s="617"/>
      <c r="AM163" s="295"/>
      <c r="AN163" s="619"/>
      <c r="AO163" s="295"/>
      <c r="AP163" s="617"/>
      <c r="AQ163" s="272"/>
      <c r="AR163" s="280"/>
      <c r="AS163" s="280"/>
      <c r="AT163" s="280"/>
      <c r="AU163" s="535"/>
    </row>
    <row r="164" spans="1:48" s="414" customFormat="1" ht="91.5" customHeight="1" thickBot="1">
      <c r="A164" s="407" t="s">
        <v>4261</v>
      </c>
      <c r="B164" s="408" t="s">
        <v>0</v>
      </c>
      <c r="C164" s="409" t="s">
        <v>193</v>
      </c>
      <c r="D164" s="410" t="s">
        <v>238</v>
      </c>
      <c r="E164" s="410" t="s">
        <v>4262</v>
      </c>
      <c r="F164" s="627"/>
      <c r="G164" s="293" t="s">
        <v>4264</v>
      </c>
      <c r="H164" s="628" t="s">
        <v>4263</v>
      </c>
      <c r="I164" s="628" t="s">
        <v>4265</v>
      </c>
      <c r="J164" s="293" t="s">
        <v>4266</v>
      </c>
      <c r="K164" s="279" t="s">
        <v>3121</v>
      </c>
      <c r="L164" s="406" t="s">
        <v>2600</v>
      </c>
      <c r="M164" s="410" t="s">
        <v>3</v>
      </c>
      <c r="N164" s="406" t="s">
        <v>199</v>
      </c>
      <c r="O164" s="406" t="s">
        <v>2699</v>
      </c>
      <c r="P164" s="411" t="s">
        <v>3225</v>
      </c>
      <c r="Q164" s="412" t="s">
        <v>49</v>
      </c>
      <c r="R164" s="413"/>
      <c r="S164" s="413" t="s">
        <v>3820</v>
      </c>
      <c r="T164" s="629" t="s">
        <v>2657</v>
      </c>
      <c r="U164" s="629"/>
      <c r="V164" s="413"/>
      <c r="W164" s="629"/>
      <c r="X164" s="629" t="s">
        <v>49</v>
      </c>
      <c r="Y164" s="629" t="s">
        <v>1511</v>
      </c>
      <c r="Z164" s="629" t="s">
        <v>1511</v>
      </c>
      <c r="AA164" s="629" t="s">
        <v>51</v>
      </c>
      <c r="AB164" s="629" t="s">
        <v>49</v>
      </c>
      <c r="AC164" s="629" t="s">
        <v>49</v>
      </c>
      <c r="AD164" s="629" t="s">
        <v>681</v>
      </c>
      <c r="AE164" s="629" t="s">
        <v>49</v>
      </c>
      <c r="AF164" s="413" t="s">
        <v>49</v>
      </c>
      <c r="AG164" s="629" t="s">
        <v>2637</v>
      </c>
      <c r="AH164" s="413" t="s">
        <v>212</v>
      </c>
      <c r="AI164" s="413"/>
      <c r="AJ164" s="413"/>
      <c r="AK164" s="410" t="s">
        <v>49</v>
      </c>
      <c r="AL164" s="629"/>
      <c r="AM164" s="413" t="s">
        <v>4225</v>
      </c>
      <c r="AN164" s="629" t="s">
        <v>4267</v>
      </c>
      <c r="AO164" s="413" t="s">
        <v>49</v>
      </c>
      <c r="AP164" s="630" t="s">
        <v>3829</v>
      </c>
      <c r="AQ164" s="631" t="s">
        <v>3830</v>
      </c>
      <c r="AR164" s="406" t="s">
        <v>4268</v>
      </c>
      <c r="AS164" s="406" t="s">
        <v>4269</v>
      </c>
      <c r="AT164" s="406"/>
      <c r="AU164" s="544"/>
      <c r="AV164" s="276"/>
    </row>
    <row r="165" spans="1:48" s="4" customFormat="1" ht="116.25" thickBot="1">
      <c r="A165" s="267" t="s">
        <v>3812</v>
      </c>
      <c r="B165" s="128" t="s">
        <v>0</v>
      </c>
      <c r="C165" s="270" t="s">
        <v>193</v>
      </c>
      <c r="D165" s="378"/>
      <c r="E165" s="378" t="s">
        <v>3813</v>
      </c>
      <c r="F165" s="248"/>
      <c r="G165" s="505" t="s">
        <v>3814</v>
      </c>
      <c r="H165" s="404" t="s">
        <v>3815</v>
      </c>
      <c r="I165" s="404" t="s">
        <v>3816</v>
      </c>
      <c r="J165" s="505" t="s">
        <v>2950</v>
      </c>
      <c r="K165" s="379" t="s">
        <v>3817</v>
      </c>
      <c r="L165" s="505">
        <v>2</v>
      </c>
      <c r="M165" s="379" t="s">
        <v>3</v>
      </c>
      <c r="N165" s="379" t="s">
        <v>2633</v>
      </c>
      <c r="O165" s="380" t="s">
        <v>3818</v>
      </c>
      <c r="P165" s="381" t="s">
        <v>3819</v>
      </c>
      <c r="Q165" s="382" t="s">
        <v>249</v>
      </c>
      <c r="R165" s="383"/>
      <c r="S165" s="383" t="s">
        <v>3820</v>
      </c>
      <c r="T165" s="632" t="s">
        <v>3821</v>
      </c>
      <c r="U165" s="632" t="s">
        <v>3822</v>
      </c>
      <c r="V165" s="383"/>
      <c r="W165" s="632"/>
      <c r="X165" s="632" t="s">
        <v>51</v>
      </c>
      <c r="Y165" s="632" t="s">
        <v>1185</v>
      </c>
      <c r="Z165" s="632" t="s">
        <v>710</v>
      </c>
      <c r="AA165" s="632" t="s">
        <v>710</v>
      </c>
      <c r="AB165" s="632" t="s">
        <v>1185</v>
      </c>
      <c r="AC165" s="632" t="s">
        <v>3823</v>
      </c>
      <c r="AD165" s="632" t="s">
        <v>1185</v>
      </c>
      <c r="AE165" s="632" t="s">
        <v>1185</v>
      </c>
      <c r="AF165" s="383" t="s">
        <v>3824</v>
      </c>
      <c r="AG165" s="632" t="s">
        <v>2637</v>
      </c>
      <c r="AH165" s="383" t="s">
        <v>3825</v>
      </c>
      <c r="AI165" s="383"/>
      <c r="AJ165" s="383"/>
      <c r="AK165" s="379" t="s">
        <v>3826</v>
      </c>
      <c r="AL165" s="632" t="s">
        <v>49</v>
      </c>
      <c r="AM165" s="383" t="s">
        <v>3827</v>
      </c>
      <c r="AN165" s="632" t="s">
        <v>3828</v>
      </c>
      <c r="AO165" s="383" t="s">
        <v>49</v>
      </c>
      <c r="AP165" s="633" t="s">
        <v>3829</v>
      </c>
      <c r="AQ165" s="634" t="s">
        <v>3830</v>
      </c>
      <c r="AR165" s="293"/>
      <c r="AS165" s="293"/>
      <c r="AT165" s="293"/>
      <c r="AU165" s="536"/>
      <c r="AV165" s="276"/>
    </row>
    <row r="166" spans="1:48" s="4" customFormat="1" ht="116.25" thickBot="1">
      <c r="A166" s="267" t="s">
        <v>3831</v>
      </c>
      <c r="B166" s="128" t="s">
        <v>0</v>
      </c>
      <c r="C166" s="270" t="s">
        <v>193</v>
      </c>
      <c r="D166" s="378" t="s">
        <v>235</v>
      </c>
      <c r="E166" s="378" t="s">
        <v>3813</v>
      </c>
      <c r="F166" s="248"/>
      <c r="G166" s="505" t="s">
        <v>3814</v>
      </c>
      <c r="H166" s="404" t="s">
        <v>3815</v>
      </c>
      <c r="I166" s="404" t="s">
        <v>3816</v>
      </c>
      <c r="J166" s="633" t="s">
        <v>3841</v>
      </c>
      <c r="K166" s="635" t="s">
        <v>3832</v>
      </c>
      <c r="L166" s="505">
        <v>2</v>
      </c>
      <c r="M166" s="379" t="s">
        <v>3</v>
      </c>
      <c r="N166" s="379" t="s">
        <v>2633</v>
      </c>
      <c r="O166" s="380" t="s">
        <v>3818</v>
      </c>
      <c r="P166" s="381" t="s">
        <v>3833</v>
      </c>
      <c r="Q166" s="382" t="s">
        <v>249</v>
      </c>
      <c r="R166" s="383"/>
      <c r="S166" s="383" t="s">
        <v>3820</v>
      </c>
      <c r="T166" s="632" t="s">
        <v>3821</v>
      </c>
      <c r="U166" s="632" t="s">
        <v>3822</v>
      </c>
      <c r="V166" s="383"/>
      <c r="W166" s="632"/>
      <c r="X166" s="632" t="s">
        <v>51</v>
      </c>
      <c r="Y166" s="632" t="s">
        <v>1185</v>
      </c>
      <c r="Z166" s="632" t="s">
        <v>710</v>
      </c>
      <c r="AA166" s="632" t="s">
        <v>710</v>
      </c>
      <c r="AB166" s="632" t="s">
        <v>1185</v>
      </c>
      <c r="AC166" s="632" t="s">
        <v>3823</v>
      </c>
      <c r="AD166" s="632" t="s">
        <v>1185</v>
      </c>
      <c r="AE166" s="632" t="s">
        <v>1185</v>
      </c>
      <c r="AF166" s="383" t="s">
        <v>3824</v>
      </c>
      <c r="AG166" s="632" t="s">
        <v>2637</v>
      </c>
      <c r="AH166" s="383" t="s">
        <v>3825</v>
      </c>
      <c r="AI166" s="383"/>
      <c r="AJ166" s="383"/>
      <c r="AK166" s="379" t="s">
        <v>3826</v>
      </c>
      <c r="AL166" s="632" t="s">
        <v>49</v>
      </c>
      <c r="AM166" s="383" t="s">
        <v>3827</v>
      </c>
      <c r="AN166" s="632" t="s">
        <v>3828</v>
      </c>
      <c r="AO166" s="383" t="s">
        <v>49</v>
      </c>
      <c r="AP166" s="633" t="s">
        <v>3829</v>
      </c>
      <c r="AQ166" s="634" t="s">
        <v>3830</v>
      </c>
      <c r="AR166" s="293"/>
      <c r="AS166" s="293"/>
      <c r="AT166" s="293"/>
      <c r="AU166" s="536"/>
      <c r="AV166" s="276"/>
    </row>
    <row r="167" spans="1:48" s="4" customFormat="1" ht="116.25" thickBot="1">
      <c r="A167" s="267" t="s">
        <v>3834</v>
      </c>
      <c r="B167" s="128" t="s">
        <v>0</v>
      </c>
      <c r="C167" s="270" t="s">
        <v>193</v>
      </c>
      <c r="D167" s="378" t="s">
        <v>2632</v>
      </c>
      <c r="E167" s="378" t="s">
        <v>3835</v>
      </c>
      <c r="F167" s="248"/>
      <c r="G167" s="505" t="s">
        <v>3836</v>
      </c>
      <c r="H167" s="404" t="s">
        <v>3837</v>
      </c>
      <c r="I167" s="404" t="s">
        <v>3816</v>
      </c>
      <c r="J167" s="505" t="s">
        <v>2950</v>
      </c>
      <c r="K167" s="379" t="s">
        <v>3817</v>
      </c>
      <c r="L167" s="505">
        <v>2</v>
      </c>
      <c r="M167" s="379" t="s">
        <v>3</v>
      </c>
      <c r="N167" s="379" t="s">
        <v>2633</v>
      </c>
      <c r="O167" s="380" t="s">
        <v>3818</v>
      </c>
      <c r="P167" s="381" t="s">
        <v>3819</v>
      </c>
      <c r="Q167" s="382" t="s">
        <v>249</v>
      </c>
      <c r="R167" s="383"/>
      <c r="S167" s="383" t="s">
        <v>3820</v>
      </c>
      <c r="T167" s="632" t="s">
        <v>3821</v>
      </c>
      <c r="U167" s="632" t="s">
        <v>3822</v>
      </c>
      <c r="V167" s="383"/>
      <c r="W167" s="632"/>
      <c r="X167" s="632" t="s">
        <v>51</v>
      </c>
      <c r="Y167" s="632" t="s">
        <v>1185</v>
      </c>
      <c r="Z167" s="632" t="s">
        <v>710</v>
      </c>
      <c r="AA167" s="632" t="s">
        <v>710</v>
      </c>
      <c r="AB167" s="632" t="s">
        <v>1185</v>
      </c>
      <c r="AC167" s="632" t="s">
        <v>3838</v>
      </c>
      <c r="AD167" s="632" t="s">
        <v>1185</v>
      </c>
      <c r="AE167" s="632" t="s">
        <v>1185</v>
      </c>
      <c r="AF167" s="383" t="s">
        <v>3824</v>
      </c>
      <c r="AG167" s="632" t="s">
        <v>2637</v>
      </c>
      <c r="AH167" s="383" t="s">
        <v>3825</v>
      </c>
      <c r="AI167" s="383"/>
      <c r="AJ167" s="383"/>
      <c r="AK167" s="383" t="s">
        <v>49</v>
      </c>
      <c r="AL167" s="632" t="s">
        <v>49</v>
      </c>
      <c r="AM167" s="383" t="s">
        <v>3827</v>
      </c>
      <c r="AN167" s="632" t="s">
        <v>3828</v>
      </c>
      <c r="AO167" s="383" t="s">
        <v>49</v>
      </c>
      <c r="AP167" s="633" t="s">
        <v>3829</v>
      </c>
      <c r="AQ167" s="634" t="s">
        <v>3830</v>
      </c>
      <c r="AR167" s="293"/>
      <c r="AS167" s="293"/>
      <c r="AT167" s="293"/>
      <c r="AU167" s="536"/>
      <c r="AV167" s="276"/>
    </row>
    <row r="168" spans="1:48" s="4" customFormat="1" ht="116.25" thickBot="1">
      <c r="A168" s="267" t="s">
        <v>3839</v>
      </c>
      <c r="B168" s="128" t="s">
        <v>0</v>
      </c>
      <c r="C168" s="270" t="s">
        <v>193</v>
      </c>
      <c r="D168" s="378" t="s">
        <v>2632</v>
      </c>
      <c r="E168" s="378" t="s">
        <v>3835</v>
      </c>
      <c r="F168" s="248"/>
      <c r="G168" s="505" t="s">
        <v>3836</v>
      </c>
      <c r="H168" s="404" t="s">
        <v>3837</v>
      </c>
      <c r="I168" s="404" t="s">
        <v>3816</v>
      </c>
      <c r="J168" s="633" t="s">
        <v>3841</v>
      </c>
      <c r="K168" s="635" t="s">
        <v>3840</v>
      </c>
      <c r="L168" s="505">
        <v>2</v>
      </c>
      <c r="M168" s="379" t="s">
        <v>3</v>
      </c>
      <c r="N168" s="379" t="s">
        <v>2633</v>
      </c>
      <c r="O168" s="380" t="s">
        <v>3818</v>
      </c>
      <c r="P168" s="381" t="s">
        <v>3833</v>
      </c>
      <c r="Q168" s="382" t="s">
        <v>249</v>
      </c>
      <c r="R168" s="383"/>
      <c r="S168" s="383" t="s">
        <v>3820</v>
      </c>
      <c r="T168" s="632" t="s">
        <v>3821</v>
      </c>
      <c r="U168" s="632" t="s">
        <v>3822</v>
      </c>
      <c r="V168" s="383"/>
      <c r="W168" s="632"/>
      <c r="X168" s="632" t="s">
        <v>51</v>
      </c>
      <c r="Y168" s="632" t="s">
        <v>1185</v>
      </c>
      <c r="Z168" s="632" t="s">
        <v>710</v>
      </c>
      <c r="AA168" s="632" t="s">
        <v>710</v>
      </c>
      <c r="AB168" s="632" t="s">
        <v>1185</v>
      </c>
      <c r="AC168" s="632" t="s">
        <v>3823</v>
      </c>
      <c r="AD168" s="632" t="s">
        <v>1185</v>
      </c>
      <c r="AE168" s="632" t="s">
        <v>1185</v>
      </c>
      <c r="AF168" s="383" t="s">
        <v>3824</v>
      </c>
      <c r="AG168" s="632" t="s">
        <v>2637</v>
      </c>
      <c r="AH168" s="383" t="s">
        <v>3825</v>
      </c>
      <c r="AI168" s="383"/>
      <c r="AJ168" s="383"/>
      <c r="AK168" s="383" t="s">
        <v>49</v>
      </c>
      <c r="AL168" s="632" t="s">
        <v>49</v>
      </c>
      <c r="AM168" s="383" t="s">
        <v>3827</v>
      </c>
      <c r="AN168" s="632" t="s">
        <v>3828</v>
      </c>
      <c r="AO168" s="383" t="s">
        <v>49</v>
      </c>
      <c r="AP168" s="633" t="s">
        <v>3829</v>
      </c>
      <c r="AQ168" s="634" t="s">
        <v>3830</v>
      </c>
      <c r="AR168" s="293"/>
      <c r="AS168" s="293"/>
      <c r="AT168" s="293"/>
      <c r="AU168" s="536"/>
      <c r="AV168" s="276"/>
    </row>
    <row r="169" spans="1:48">
      <c r="A169" s="432"/>
      <c r="B169" s="432"/>
      <c r="C169" s="432"/>
      <c r="D169" s="432"/>
      <c r="E169" s="295"/>
      <c r="F169" s="616"/>
      <c r="G169" s="617"/>
      <c r="H169" s="618"/>
      <c r="I169" s="618"/>
      <c r="J169" s="619"/>
      <c r="K169" s="617"/>
      <c r="L169" s="272"/>
      <c r="M169" s="272"/>
      <c r="N169" s="295"/>
      <c r="O169" s="272"/>
      <c r="P169" s="272"/>
      <c r="Q169" s="272"/>
      <c r="R169" s="272"/>
      <c r="S169" s="272"/>
      <c r="T169" s="617"/>
      <c r="U169" s="617"/>
      <c r="V169" s="295"/>
      <c r="W169" s="617"/>
      <c r="X169" s="617"/>
      <c r="Y169" s="617"/>
      <c r="Z169" s="617"/>
      <c r="AA169" s="617"/>
      <c r="AB169" s="617"/>
      <c r="AC169" s="617"/>
      <c r="AD169" s="617"/>
      <c r="AE169" s="619"/>
      <c r="AF169" s="272"/>
      <c r="AG169" s="617"/>
      <c r="AH169" s="272"/>
      <c r="AI169" s="272"/>
      <c r="AJ169" s="272"/>
      <c r="AK169" s="272"/>
      <c r="AL169" s="617"/>
      <c r="AM169" s="295"/>
      <c r="AN169" s="619"/>
      <c r="AO169" s="295"/>
      <c r="AP169" s="617"/>
      <c r="AQ169" s="272"/>
      <c r="AR169" s="280"/>
      <c r="AS169" s="280"/>
      <c r="AT169" s="280"/>
      <c r="AU169" s="535"/>
    </row>
    <row r="170" spans="1:48" s="291" customFormat="1" ht="57" customHeight="1">
      <c r="A170" s="320" t="s">
        <v>3217</v>
      </c>
      <c r="B170" s="320" t="s">
        <v>0</v>
      </c>
      <c r="C170" s="320" t="s">
        <v>193</v>
      </c>
      <c r="D170" s="320" t="s">
        <v>2613</v>
      </c>
      <c r="E170" s="505" t="s">
        <v>3224</v>
      </c>
      <c r="F170" s="593"/>
      <c r="G170" s="279" t="s">
        <v>3219</v>
      </c>
      <c r="H170" s="280" t="s">
        <v>3220</v>
      </c>
      <c r="I170" s="279" t="s">
        <v>3223</v>
      </c>
      <c r="J170" s="505" t="s">
        <v>3221</v>
      </c>
      <c r="K170" s="505" t="s">
        <v>3222</v>
      </c>
      <c r="L170" s="279">
        <v>2</v>
      </c>
      <c r="M170" s="279" t="s">
        <v>3</v>
      </c>
      <c r="N170" s="505" t="s">
        <v>2664</v>
      </c>
      <c r="O170" s="279" t="s">
        <v>3226</v>
      </c>
      <c r="P170" s="279" t="s">
        <v>3225</v>
      </c>
      <c r="Q170" s="279" t="s">
        <v>249</v>
      </c>
      <c r="R170" s="279"/>
      <c r="S170" s="279" t="s">
        <v>314</v>
      </c>
      <c r="T170" s="505" t="s">
        <v>369</v>
      </c>
      <c r="U170" s="279" t="s">
        <v>49</v>
      </c>
      <c r="V170" s="280"/>
      <c r="W170" s="279"/>
      <c r="X170" s="279" t="s">
        <v>51</v>
      </c>
      <c r="Y170" s="279" t="s">
        <v>49</v>
      </c>
      <c r="Z170" s="279" t="s">
        <v>51</v>
      </c>
      <c r="AA170" s="279" t="s">
        <v>51</v>
      </c>
      <c r="AB170" s="279" t="s">
        <v>49</v>
      </c>
      <c r="AC170" s="279" t="s">
        <v>51</v>
      </c>
      <c r="AD170" s="279" t="s">
        <v>49</v>
      </c>
      <c r="AE170" s="280" t="s">
        <v>49</v>
      </c>
      <c r="AF170" s="279" t="s">
        <v>49</v>
      </c>
      <c r="AG170" s="280" t="s">
        <v>3227</v>
      </c>
      <c r="AH170" s="279" t="s">
        <v>49</v>
      </c>
      <c r="AI170" s="279"/>
      <c r="AJ170" s="279"/>
      <c r="AK170" s="279" t="s">
        <v>49</v>
      </c>
      <c r="AL170" s="279" t="s">
        <v>212</v>
      </c>
      <c r="AM170" s="280" t="s">
        <v>1382</v>
      </c>
      <c r="AN170" s="280" t="s">
        <v>3228</v>
      </c>
      <c r="AO170" s="280" t="s">
        <v>212</v>
      </c>
      <c r="AP170" s="279" t="s">
        <v>210</v>
      </c>
      <c r="AQ170" s="279" t="s">
        <v>211</v>
      </c>
      <c r="AR170" s="280" t="s">
        <v>193</v>
      </c>
      <c r="AS170" s="280"/>
      <c r="AT170" s="280" t="s">
        <v>3218</v>
      </c>
      <c r="AU170" s="535"/>
      <c r="AV170" s="279"/>
    </row>
    <row r="171" spans="1:48" s="291" customFormat="1">
      <c r="A171" s="320"/>
      <c r="B171" s="320"/>
      <c r="C171" s="320"/>
      <c r="D171" s="320"/>
      <c r="E171" s="280"/>
      <c r="F171" s="593"/>
      <c r="G171" s="279"/>
      <c r="H171" s="279"/>
      <c r="I171" s="279"/>
      <c r="J171" s="280"/>
      <c r="K171" s="279"/>
      <c r="L171" s="279"/>
      <c r="M171" s="279"/>
      <c r="N171" s="280"/>
      <c r="O171" s="279"/>
      <c r="P171" s="279"/>
      <c r="Q171" s="279"/>
      <c r="R171" s="279"/>
      <c r="S171" s="279"/>
      <c r="T171" s="279"/>
      <c r="U171" s="279"/>
      <c r="V171" s="280"/>
      <c r="W171" s="279"/>
      <c r="X171" s="279"/>
      <c r="Y171" s="279"/>
      <c r="Z171" s="279"/>
      <c r="AA171" s="279"/>
      <c r="AB171" s="279"/>
      <c r="AC171" s="279"/>
      <c r="AD171" s="279"/>
      <c r="AE171" s="280"/>
      <c r="AF171" s="279"/>
      <c r="AG171" s="279"/>
      <c r="AH171" s="279"/>
      <c r="AI171" s="279"/>
      <c r="AJ171" s="279"/>
      <c r="AK171" s="279"/>
      <c r="AL171" s="279"/>
      <c r="AM171" s="280"/>
      <c r="AN171" s="280"/>
      <c r="AO171" s="280"/>
      <c r="AP171" s="279"/>
      <c r="AQ171" s="279"/>
      <c r="AR171" s="280"/>
      <c r="AS171" s="280"/>
      <c r="AT171" s="280"/>
      <c r="AU171" s="535"/>
      <c r="AV171" s="279"/>
    </row>
    <row r="172" spans="1:48" s="291" customFormat="1" ht="89.25">
      <c r="A172" s="320" t="s">
        <v>2945</v>
      </c>
      <c r="B172" s="320" t="s">
        <v>52</v>
      </c>
      <c r="C172" s="451" t="s">
        <v>4398</v>
      </c>
      <c r="D172" s="320" t="s">
        <v>195</v>
      </c>
      <c r="E172" s="280" t="s">
        <v>2946</v>
      </c>
      <c r="F172" s="593"/>
      <c r="G172" s="279" t="s">
        <v>2979</v>
      </c>
      <c r="H172" s="280" t="s">
        <v>2947</v>
      </c>
      <c r="I172" s="280" t="s">
        <v>2964</v>
      </c>
      <c r="J172" s="280" t="s">
        <v>2954</v>
      </c>
      <c r="K172" s="279" t="s">
        <v>3121</v>
      </c>
      <c r="L172" s="279">
        <v>2</v>
      </c>
      <c r="M172" s="279" t="s">
        <v>59</v>
      </c>
      <c r="N172" s="505" t="s">
        <v>2664</v>
      </c>
      <c r="O172" s="280" t="s">
        <v>2949</v>
      </c>
      <c r="P172" s="505" t="s">
        <v>2984</v>
      </c>
      <c r="Q172" s="279" t="s">
        <v>49</v>
      </c>
      <c r="R172" s="279"/>
      <c r="S172" s="279" t="s">
        <v>203</v>
      </c>
      <c r="T172" s="279" t="s">
        <v>2955</v>
      </c>
      <c r="U172" s="279" t="s">
        <v>51</v>
      </c>
      <c r="V172" s="280"/>
      <c r="W172" s="279"/>
      <c r="X172" s="279" t="s">
        <v>51</v>
      </c>
      <c r="Y172" s="279" t="s">
        <v>2956</v>
      </c>
      <c r="Z172" s="505" t="s">
        <v>2957</v>
      </c>
      <c r="AA172" s="279" t="s">
        <v>51</v>
      </c>
      <c r="AB172" s="279" t="s">
        <v>2958</v>
      </c>
      <c r="AC172" s="279" t="s">
        <v>51</v>
      </c>
      <c r="AD172" s="3" t="s">
        <v>206</v>
      </c>
      <c r="AE172" s="280" t="s">
        <v>51</v>
      </c>
      <c r="AF172" s="279" t="s">
        <v>51</v>
      </c>
      <c r="AG172" s="280" t="s">
        <v>2960</v>
      </c>
      <c r="AH172" s="280" t="s">
        <v>2961</v>
      </c>
      <c r="AI172" s="505"/>
      <c r="AJ172" s="505"/>
      <c r="AK172" s="279" t="s">
        <v>49</v>
      </c>
      <c r="AL172" s="279" t="s">
        <v>2609</v>
      </c>
      <c r="AM172" s="505" t="s">
        <v>260</v>
      </c>
      <c r="AN172" s="280"/>
      <c r="AO172" s="280" t="s">
        <v>1531</v>
      </c>
      <c r="AP172" s="279" t="s">
        <v>210</v>
      </c>
      <c r="AQ172" s="279" t="s">
        <v>2962</v>
      </c>
      <c r="AR172" s="280" t="s">
        <v>193</v>
      </c>
      <c r="AS172" s="280" t="s">
        <v>2959</v>
      </c>
      <c r="AT172" s="280" t="s">
        <v>3884</v>
      </c>
      <c r="AU172" s="535"/>
      <c r="AV172" s="279"/>
    </row>
    <row r="173" spans="1:48" s="291" customFormat="1" ht="102">
      <c r="A173" s="320" t="s">
        <v>2965</v>
      </c>
      <c r="B173" s="320" t="s">
        <v>52</v>
      </c>
      <c r="C173" s="451" t="s">
        <v>2652</v>
      </c>
      <c r="D173" s="320" t="s">
        <v>195</v>
      </c>
      <c r="E173" s="280" t="s">
        <v>2973</v>
      </c>
      <c r="F173" s="593"/>
      <c r="G173" s="280" t="s">
        <v>3024</v>
      </c>
      <c r="H173" s="280" t="s">
        <v>2980</v>
      </c>
      <c r="I173" s="280" t="s">
        <v>2981</v>
      </c>
      <c r="J173" s="280" t="s">
        <v>2982</v>
      </c>
      <c r="K173" s="280" t="s">
        <v>2983</v>
      </c>
      <c r="L173" s="279">
        <v>2</v>
      </c>
      <c r="M173" s="279" t="s">
        <v>59</v>
      </c>
      <c r="N173" s="505" t="s">
        <v>2664</v>
      </c>
      <c r="O173" s="280" t="s">
        <v>2949</v>
      </c>
      <c r="P173" s="505" t="s">
        <v>2984</v>
      </c>
      <c r="Q173" s="279" t="s">
        <v>202</v>
      </c>
      <c r="R173" s="279"/>
      <c r="S173" s="279" t="s">
        <v>203</v>
      </c>
      <c r="T173" s="505" t="s">
        <v>2985</v>
      </c>
      <c r="U173" s="279" t="s">
        <v>51</v>
      </c>
      <c r="V173" s="280"/>
      <c r="W173" s="279"/>
      <c r="X173" s="279" t="s">
        <v>51</v>
      </c>
      <c r="Y173" s="279" t="s">
        <v>2956</v>
      </c>
      <c r="Z173" s="505" t="s">
        <v>2957</v>
      </c>
      <c r="AA173" s="279" t="s">
        <v>51</v>
      </c>
      <c r="AB173" s="279" t="s">
        <v>2958</v>
      </c>
      <c r="AC173" s="279" t="s">
        <v>51</v>
      </c>
      <c r="AD173" s="3" t="s">
        <v>206</v>
      </c>
      <c r="AE173" s="280" t="s">
        <v>51</v>
      </c>
      <c r="AF173" s="279" t="s">
        <v>51</v>
      </c>
      <c r="AG173" s="280" t="s">
        <v>3021</v>
      </c>
      <c r="AH173" s="280" t="s">
        <v>3022</v>
      </c>
      <c r="AI173" s="505"/>
      <c r="AJ173" s="505"/>
      <c r="AK173" s="279" t="s">
        <v>49</v>
      </c>
      <c r="AL173" s="505" t="s">
        <v>209</v>
      </c>
      <c r="AM173" s="505" t="s">
        <v>260</v>
      </c>
      <c r="AN173" s="505" t="s">
        <v>373</v>
      </c>
      <c r="AO173" s="3" t="s">
        <v>334</v>
      </c>
      <c r="AP173" s="279" t="s">
        <v>210</v>
      </c>
      <c r="AQ173" s="279" t="s">
        <v>2962</v>
      </c>
      <c r="AR173" s="280" t="s">
        <v>193</v>
      </c>
      <c r="AS173" s="280"/>
      <c r="AT173" s="280" t="s">
        <v>4408</v>
      </c>
      <c r="AU173" s="535"/>
      <c r="AV173" s="279"/>
    </row>
    <row r="174" spans="1:48" s="291" customFormat="1" ht="102">
      <c r="A174" s="320" t="s">
        <v>2966</v>
      </c>
      <c r="B174" s="320" t="s">
        <v>52</v>
      </c>
      <c r="C174" s="451" t="s">
        <v>2686</v>
      </c>
      <c r="D174" s="320" t="s">
        <v>235</v>
      </c>
      <c r="E174" s="280" t="s">
        <v>3023</v>
      </c>
      <c r="F174" s="593"/>
      <c r="G174" s="279" t="s">
        <v>3025</v>
      </c>
      <c r="H174" s="280" t="s">
        <v>3026</v>
      </c>
      <c r="I174" s="280" t="s">
        <v>3027</v>
      </c>
      <c r="J174" s="280" t="s">
        <v>3028</v>
      </c>
      <c r="K174" s="280" t="s">
        <v>2983</v>
      </c>
      <c r="L174" s="279">
        <v>2</v>
      </c>
      <c r="M174" s="279" t="s">
        <v>59</v>
      </c>
      <c r="N174" s="505" t="s">
        <v>2664</v>
      </c>
      <c r="O174" s="280" t="s">
        <v>2949</v>
      </c>
      <c r="P174" s="505" t="s">
        <v>2984</v>
      </c>
      <c r="Q174" s="279" t="s">
        <v>202</v>
      </c>
      <c r="R174" s="279"/>
      <c r="S174" s="279" t="s">
        <v>203</v>
      </c>
      <c r="T174" s="505" t="s">
        <v>3029</v>
      </c>
      <c r="U174" s="279" t="s">
        <v>51</v>
      </c>
      <c r="V174" s="280"/>
      <c r="W174" s="279"/>
      <c r="X174" s="279" t="s">
        <v>51</v>
      </c>
      <c r="Y174" s="280" t="s">
        <v>3030</v>
      </c>
      <c r="Z174" s="505" t="s">
        <v>2957</v>
      </c>
      <c r="AA174" s="279" t="s">
        <v>51</v>
      </c>
      <c r="AB174" s="279" t="s">
        <v>2958</v>
      </c>
      <c r="AC174" s="279" t="s">
        <v>51</v>
      </c>
      <c r="AD174" s="3" t="s">
        <v>206</v>
      </c>
      <c r="AE174" s="280" t="s">
        <v>51</v>
      </c>
      <c r="AF174" s="279" t="s">
        <v>51</v>
      </c>
      <c r="AG174" s="280" t="s">
        <v>3021</v>
      </c>
      <c r="AH174" s="280" t="s">
        <v>3022</v>
      </c>
      <c r="AI174" s="505"/>
      <c r="AJ174" s="505"/>
      <c r="AK174" s="279" t="s">
        <v>51</v>
      </c>
      <c r="AL174" s="505" t="s">
        <v>209</v>
      </c>
      <c r="AM174" s="505" t="s">
        <v>260</v>
      </c>
      <c r="AN174" s="505" t="s">
        <v>373</v>
      </c>
      <c r="AO174" s="3" t="s">
        <v>334</v>
      </c>
      <c r="AP174" s="279" t="s">
        <v>210</v>
      </c>
      <c r="AQ174" s="279" t="s">
        <v>2962</v>
      </c>
      <c r="AR174" s="280" t="s">
        <v>193</v>
      </c>
      <c r="AS174" s="280"/>
      <c r="AT174" s="280" t="s">
        <v>4408</v>
      </c>
      <c r="AU174" s="535"/>
      <c r="AV174" s="279"/>
    </row>
    <row r="175" spans="1:48" s="291" customFormat="1" ht="72.75" customHeight="1">
      <c r="A175" s="320" t="s">
        <v>4163</v>
      </c>
      <c r="B175" s="320" t="s">
        <v>52</v>
      </c>
      <c r="C175" s="451" t="s">
        <v>2687</v>
      </c>
      <c r="D175" s="320" t="s">
        <v>235</v>
      </c>
      <c r="E175" s="280" t="s">
        <v>4168</v>
      </c>
      <c r="F175" s="593"/>
      <c r="G175" s="280" t="s">
        <v>4169</v>
      </c>
      <c r="H175" s="280" t="s">
        <v>4164</v>
      </c>
      <c r="I175" s="280" t="s">
        <v>4165</v>
      </c>
      <c r="J175" s="280" t="s">
        <v>3028</v>
      </c>
      <c r="K175" s="280" t="s">
        <v>4166</v>
      </c>
      <c r="L175" s="279">
        <v>4</v>
      </c>
      <c r="M175" s="279" t="s">
        <v>253</v>
      </c>
      <c r="N175" s="505" t="s">
        <v>2664</v>
      </c>
      <c r="O175" s="280" t="s">
        <v>2949</v>
      </c>
      <c r="P175" s="505" t="s">
        <v>2984</v>
      </c>
      <c r="Q175" s="279" t="s">
        <v>202</v>
      </c>
      <c r="R175" s="279"/>
      <c r="S175" s="279" t="s">
        <v>203</v>
      </c>
      <c r="T175" s="505" t="s">
        <v>3029</v>
      </c>
      <c r="U175" s="279" t="s">
        <v>51</v>
      </c>
      <c r="V175" s="280"/>
      <c r="W175" s="279"/>
      <c r="X175" s="279" t="s">
        <v>51</v>
      </c>
      <c r="Y175" s="280" t="s">
        <v>4167</v>
      </c>
      <c r="Z175" s="505" t="s">
        <v>2957</v>
      </c>
      <c r="AA175" s="279" t="s">
        <v>51</v>
      </c>
      <c r="AB175" s="279" t="s">
        <v>2958</v>
      </c>
      <c r="AC175" s="279" t="s">
        <v>51</v>
      </c>
      <c r="AD175" s="3" t="s">
        <v>206</v>
      </c>
      <c r="AE175" s="280" t="s">
        <v>51</v>
      </c>
      <c r="AF175" s="279" t="s">
        <v>51</v>
      </c>
      <c r="AG175" s="280" t="s">
        <v>3021</v>
      </c>
      <c r="AH175" s="280" t="s">
        <v>3022</v>
      </c>
      <c r="AI175" s="505"/>
      <c r="AJ175" s="505"/>
      <c r="AK175" s="279" t="s">
        <v>51</v>
      </c>
      <c r="AL175" s="505" t="s">
        <v>2609</v>
      </c>
      <c r="AM175" s="505" t="s">
        <v>260</v>
      </c>
      <c r="AN175" s="505" t="s">
        <v>373</v>
      </c>
      <c r="AO175" s="3" t="s">
        <v>334</v>
      </c>
      <c r="AP175" s="279" t="s">
        <v>210</v>
      </c>
      <c r="AQ175" s="279" t="s">
        <v>2962</v>
      </c>
      <c r="AR175" s="280" t="s">
        <v>193</v>
      </c>
      <c r="AS175" s="280"/>
      <c r="AT175" s="280" t="s">
        <v>4409</v>
      </c>
      <c r="AU175" s="535"/>
      <c r="AV175" s="279"/>
    </row>
    <row r="176" spans="1:48" s="291" customFormat="1" ht="57.75" customHeight="1">
      <c r="A176" s="320" t="s">
        <v>2968</v>
      </c>
      <c r="B176" s="320" t="s">
        <v>52</v>
      </c>
      <c r="C176" s="320" t="s">
        <v>2689</v>
      </c>
      <c r="D176" s="320" t="s">
        <v>238</v>
      </c>
      <c r="E176" s="280" t="s">
        <v>2946</v>
      </c>
      <c r="F176" s="593"/>
      <c r="G176" s="279" t="s">
        <v>3122</v>
      </c>
      <c r="H176" s="280" t="s">
        <v>3118</v>
      </c>
      <c r="I176" s="317" t="s">
        <v>3119</v>
      </c>
      <c r="J176" s="280" t="s">
        <v>3120</v>
      </c>
      <c r="K176" s="279" t="s">
        <v>3121</v>
      </c>
      <c r="L176" s="279">
        <v>2</v>
      </c>
      <c r="M176" s="279" t="s">
        <v>59</v>
      </c>
      <c r="N176" s="505" t="s">
        <v>2664</v>
      </c>
      <c r="O176" s="280" t="s">
        <v>2949</v>
      </c>
      <c r="P176" s="505" t="s">
        <v>2984</v>
      </c>
      <c r="Q176" s="279" t="s">
        <v>202</v>
      </c>
      <c r="R176" s="279"/>
      <c r="S176" s="279" t="s">
        <v>203</v>
      </c>
      <c r="T176" s="505" t="s">
        <v>3162</v>
      </c>
      <c r="U176" s="279" t="s">
        <v>51</v>
      </c>
      <c r="V176" s="280"/>
      <c r="W176" s="279"/>
      <c r="X176" s="279" t="s">
        <v>51</v>
      </c>
      <c r="Y176" s="279" t="s">
        <v>2956</v>
      </c>
      <c r="Z176" s="505" t="s">
        <v>2957</v>
      </c>
      <c r="AA176" s="279" t="s">
        <v>51</v>
      </c>
      <c r="AB176" s="279" t="s">
        <v>2958</v>
      </c>
      <c r="AC176" s="279" t="s">
        <v>51</v>
      </c>
      <c r="AD176" s="3" t="s">
        <v>206</v>
      </c>
      <c r="AE176" s="280" t="s">
        <v>51</v>
      </c>
      <c r="AF176" s="279" t="s">
        <v>51</v>
      </c>
      <c r="AG176" s="280" t="s">
        <v>3021</v>
      </c>
      <c r="AH176" s="280" t="s">
        <v>3022</v>
      </c>
      <c r="AI176" s="505"/>
      <c r="AJ176" s="505"/>
      <c r="AK176" s="279" t="s">
        <v>49</v>
      </c>
      <c r="AL176" s="505" t="s">
        <v>209</v>
      </c>
      <c r="AM176" s="505" t="s">
        <v>260</v>
      </c>
      <c r="AN176" s="505" t="s">
        <v>373</v>
      </c>
      <c r="AO176" s="3" t="s">
        <v>3876</v>
      </c>
      <c r="AP176" s="279" t="s">
        <v>210</v>
      </c>
      <c r="AQ176" s="279" t="s">
        <v>2962</v>
      </c>
      <c r="AR176" s="280" t="s">
        <v>193</v>
      </c>
      <c r="AS176" s="280"/>
      <c r="AT176" s="280" t="s">
        <v>4161</v>
      </c>
      <c r="AU176" s="535"/>
      <c r="AV176" s="279"/>
    </row>
    <row r="177" spans="1:48" s="291" customFormat="1" ht="77.25" customHeight="1">
      <c r="A177" s="320" t="s">
        <v>2967</v>
      </c>
      <c r="B177" s="320" t="s">
        <v>52</v>
      </c>
      <c r="C177" s="451" t="s">
        <v>3229</v>
      </c>
      <c r="D177" s="320" t="s">
        <v>305</v>
      </c>
      <c r="E177" s="280" t="s">
        <v>2946</v>
      </c>
      <c r="F177" s="593"/>
      <c r="G177" s="279" t="s">
        <v>3230</v>
      </c>
      <c r="H177" s="280" t="s">
        <v>3231</v>
      </c>
      <c r="I177" s="280" t="s">
        <v>3232</v>
      </c>
      <c r="J177" s="280" t="s">
        <v>3120</v>
      </c>
      <c r="K177" s="279" t="s">
        <v>3121</v>
      </c>
      <c r="L177" s="279">
        <v>2</v>
      </c>
      <c r="M177" s="279" t="s">
        <v>59</v>
      </c>
      <c r="N177" s="505" t="s">
        <v>2664</v>
      </c>
      <c r="O177" s="280" t="s">
        <v>2949</v>
      </c>
      <c r="P177" s="505" t="s">
        <v>2984</v>
      </c>
      <c r="Q177" s="279" t="s">
        <v>49</v>
      </c>
      <c r="R177" s="279"/>
      <c r="S177" s="279" t="s">
        <v>203</v>
      </c>
      <c r="T177" s="505" t="s">
        <v>3233</v>
      </c>
      <c r="U177" s="279" t="s">
        <v>51</v>
      </c>
      <c r="V177" s="280"/>
      <c r="W177" s="279"/>
      <c r="X177" s="279" t="s">
        <v>51</v>
      </c>
      <c r="Y177" s="279" t="s">
        <v>2956</v>
      </c>
      <c r="Z177" s="505" t="s">
        <v>2957</v>
      </c>
      <c r="AA177" s="279" t="s">
        <v>51</v>
      </c>
      <c r="AB177" s="279" t="s">
        <v>2958</v>
      </c>
      <c r="AC177" s="279" t="s">
        <v>51</v>
      </c>
      <c r="AD177" s="3" t="s">
        <v>206</v>
      </c>
      <c r="AE177" s="280" t="s">
        <v>51</v>
      </c>
      <c r="AF177" s="279" t="s">
        <v>51</v>
      </c>
      <c r="AG177" s="280" t="s">
        <v>3021</v>
      </c>
      <c r="AH177" s="280" t="s">
        <v>3022</v>
      </c>
      <c r="AI177" s="505"/>
      <c r="AJ177" s="505"/>
      <c r="AK177" s="279" t="s">
        <v>49</v>
      </c>
      <c r="AL177" s="279" t="s">
        <v>2609</v>
      </c>
      <c r="AM177" s="505" t="s">
        <v>260</v>
      </c>
      <c r="AN177" s="505" t="s">
        <v>373</v>
      </c>
      <c r="AO177" s="280" t="s">
        <v>1531</v>
      </c>
      <c r="AP177" s="279" t="s">
        <v>210</v>
      </c>
      <c r="AQ177" s="279" t="s">
        <v>2962</v>
      </c>
      <c r="AR177" s="280" t="s">
        <v>193</v>
      </c>
      <c r="AS177" s="280"/>
      <c r="AT177" s="280" t="s">
        <v>3234</v>
      </c>
      <c r="AU177" s="535"/>
      <c r="AV177" s="279"/>
    </row>
    <row r="178" spans="1:48" s="291" customFormat="1" ht="102">
      <c r="A178" s="320" t="s">
        <v>2971</v>
      </c>
      <c r="B178" s="320" t="s">
        <v>52</v>
      </c>
      <c r="C178" s="128" t="s">
        <v>3275</v>
      </c>
      <c r="D178" s="320" t="s">
        <v>195</v>
      </c>
      <c r="E178" s="280" t="s">
        <v>3289</v>
      </c>
      <c r="F178" s="593"/>
      <c r="G178" s="280" t="s">
        <v>3279</v>
      </c>
      <c r="H178" s="280" t="s">
        <v>3280</v>
      </c>
      <c r="I178" s="280" t="s">
        <v>3281</v>
      </c>
      <c r="J178" s="280" t="s">
        <v>3120</v>
      </c>
      <c r="K178" s="280" t="s">
        <v>2983</v>
      </c>
      <c r="L178" s="279">
        <v>2</v>
      </c>
      <c r="M178" s="279" t="s">
        <v>59</v>
      </c>
      <c r="N178" s="505" t="s">
        <v>2664</v>
      </c>
      <c r="O178" s="280" t="s">
        <v>2949</v>
      </c>
      <c r="P178" s="505" t="s">
        <v>3285</v>
      </c>
      <c r="Q178" s="279" t="s">
        <v>249</v>
      </c>
      <c r="R178" s="279"/>
      <c r="S178" s="279" t="s">
        <v>203</v>
      </c>
      <c r="T178" s="505" t="s">
        <v>2985</v>
      </c>
      <c r="U178" s="279" t="s">
        <v>51</v>
      </c>
      <c r="V178" s="280"/>
      <c r="W178" s="279"/>
      <c r="X178" s="279" t="s">
        <v>51</v>
      </c>
      <c r="Y178" s="280" t="s">
        <v>3030</v>
      </c>
      <c r="Z178" s="505" t="s">
        <v>2957</v>
      </c>
      <c r="AA178" s="279" t="s">
        <v>51</v>
      </c>
      <c r="AB178" s="505" t="s">
        <v>389</v>
      </c>
      <c r="AC178" s="279" t="s">
        <v>51</v>
      </c>
      <c r="AD178" s="3" t="s">
        <v>206</v>
      </c>
      <c r="AE178" s="280" t="s">
        <v>3261</v>
      </c>
      <c r="AF178" s="279" t="s">
        <v>51</v>
      </c>
      <c r="AG178" s="280" t="s">
        <v>3286</v>
      </c>
      <c r="AH178" s="280" t="s">
        <v>3022</v>
      </c>
      <c r="AI178" s="505"/>
      <c r="AJ178" s="505"/>
      <c r="AK178" s="279" t="s">
        <v>49</v>
      </c>
      <c r="AL178" s="279" t="s">
        <v>2609</v>
      </c>
      <c r="AM178" s="505" t="s">
        <v>260</v>
      </c>
      <c r="AN178" s="505" t="s">
        <v>359</v>
      </c>
      <c r="AO178" s="280" t="s">
        <v>1531</v>
      </c>
      <c r="AP178" s="279" t="s">
        <v>210</v>
      </c>
      <c r="AQ178" s="279" t="s">
        <v>2962</v>
      </c>
      <c r="AR178" s="280" t="s">
        <v>193</v>
      </c>
      <c r="AS178" s="280"/>
      <c r="AT178" s="505" t="s">
        <v>397</v>
      </c>
      <c r="AU178" s="535"/>
      <c r="AV178" s="279"/>
    </row>
    <row r="179" spans="1:48" s="291" customFormat="1" ht="102">
      <c r="A179" s="320" t="s">
        <v>2970</v>
      </c>
      <c r="B179" s="320" t="s">
        <v>52</v>
      </c>
      <c r="C179" s="128" t="s">
        <v>3275</v>
      </c>
      <c r="D179" s="320" t="s">
        <v>235</v>
      </c>
      <c r="E179" s="280" t="s">
        <v>2973</v>
      </c>
      <c r="F179" s="593"/>
      <c r="G179" s="280" t="s">
        <v>3283</v>
      </c>
      <c r="H179" s="280" t="s">
        <v>3284</v>
      </c>
      <c r="I179" s="280" t="s">
        <v>3282</v>
      </c>
      <c r="J179" s="280" t="s">
        <v>3120</v>
      </c>
      <c r="K179" s="280" t="s">
        <v>2983</v>
      </c>
      <c r="L179" s="279">
        <v>2</v>
      </c>
      <c r="M179" s="279" t="s">
        <v>59</v>
      </c>
      <c r="N179" s="505" t="s">
        <v>2664</v>
      </c>
      <c r="O179" s="280" t="s">
        <v>2949</v>
      </c>
      <c r="P179" s="505" t="s">
        <v>3285</v>
      </c>
      <c r="Q179" s="279" t="s">
        <v>249</v>
      </c>
      <c r="R179" s="279"/>
      <c r="S179" s="279" t="s">
        <v>203</v>
      </c>
      <c r="T179" s="505" t="s">
        <v>3029</v>
      </c>
      <c r="U179" s="279" t="s">
        <v>51</v>
      </c>
      <c r="V179" s="280"/>
      <c r="W179" s="279"/>
      <c r="X179" s="279" t="s">
        <v>51</v>
      </c>
      <c r="Y179" s="280" t="s">
        <v>3030</v>
      </c>
      <c r="Z179" s="505" t="s">
        <v>2957</v>
      </c>
      <c r="AA179" s="279" t="s">
        <v>51</v>
      </c>
      <c r="AB179" s="505" t="s">
        <v>389</v>
      </c>
      <c r="AC179" s="279" t="s">
        <v>51</v>
      </c>
      <c r="AD179" s="3" t="s">
        <v>206</v>
      </c>
      <c r="AE179" s="280" t="s">
        <v>3261</v>
      </c>
      <c r="AF179" s="279" t="s">
        <v>51</v>
      </c>
      <c r="AG179" s="280" t="s">
        <v>3286</v>
      </c>
      <c r="AH179" s="280" t="s">
        <v>3022</v>
      </c>
      <c r="AI179" s="505"/>
      <c r="AJ179" s="505"/>
      <c r="AK179" s="279" t="s">
        <v>51</v>
      </c>
      <c r="AL179" s="279" t="s">
        <v>2609</v>
      </c>
      <c r="AM179" s="505" t="s">
        <v>260</v>
      </c>
      <c r="AN179" s="505" t="s">
        <v>359</v>
      </c>
      <c r="AO179" s="280" t="s">
        <v>1531</v>
      </c>
      <c r="AP179" s="279" t="s">
        <v>210</v>
      </c>
      <c r="AQ179" s="279" t="s">
        <v>2962</v>
      </c>
      <c r="AR179" s="280" t="s">
        <v>193</v>
      </c>
      <c r="AS179" s="280"/>
      <c r="AT179" s="505" t="s">
        <v>397</v>
      </c>
      <c r="AU179" s="535"/>
      <c r="AV179" s="279"/>
    </row>
    <row r="180" spans="1:48" s="291" customFormat="1" ht="102">
      <c r="A180" s="320" t="s">
        <v>2969</v>
      </c>
      <c r="B180" s="320" t="s">
        <v>52</v>
      </c>
      <c r="C180" s="128" t="s">
        <v>3275</v>
      </c>
      <c r="D180" s="320" t="s">
        <v>195</v>
      </c>
      <c r="E180" s="280" t="s">
        <v>3289</v>
      </c>
      <c r="F180" s="593"/>
      <c r="G180" s="279" t="s">
        <v>3288</v>
      </c>
      <c r="H180" s="280" t="s">
        <v>3280</v>
      </c>
      <c r="I180" s="280" t="s">
        <v>3287</v>
      </c>
      <c r="J180" s="280" t="s">
        <v>3290</v>
      </c>
      <c r="K180" s="280" t="s">
        <v>3292</v>
      </c>
      <c r="L180" s="279">
        <v>2</v>
      </c>
      <c r="M180" s="279" t="s">
        <v>59</v>
      </c>
      <c r="N180" s="505" t="s">
        <v>2664</v>
      </c>
      <c r="O180" s="280" t="s">
        <v>2949</v>
      </c>
      <c r="P180" s="279" t="s">
        <v>3291</v>
      </c>
      <c r="Q180" s="279" t="s">
        <v>249</v>
      </c>
      <c r="R180" s="279"/>
      <c r="S180" s="279" t="s">
        <v>203</v>
      </c>
      <c r="T180" s="505" t="s">
        <v>3029</v>
      </c>
      <c r="U180" s="279" t="s">
        <v>51</v>
      </c>
      <c r="V180" s="280"/>
      <c r="W180" s="279"/>
      <c r="X180" s="279" t="s">
        <v>51</v>
      </c>
      <c r="Y180" s="280" t="s">
        <v>3030</v>
      </c>
      <c r="Z180" s="505" t="s">
        <v>2957</v>
      </c>
      <c r="AA180" s="279" t="s">
        <v>51</v>
      </c>
      <c r="AB180" s="505" t="s">
        <v>389</v>
      </c>
      <c r="AC180" s="279" t="s">
        <v>51</v>
      </c>
      <c r="AD180" s="3" t="s">
        <v>206</v>
      </c>
      <c r="AE180" s="280" t="s">
        <v>49</v>
      </c>
      <c r="AF180" s="279" t="s">
        <v>51</v>
      </c>
      <c r="AG180" s="280" t="s">
        <v>3293</v>
      </c>
      <c r="AH180" s="280" t="s">
        <v>3022</v>
      </c>
      <c r="AI180" s="505"/>
      <c r="AJ180" s="505"/>
      <c r="AK180" s="279" t="s">
        <v>51</v>
      </c>
      <c r="AL180" s="279" t="s">
        <v>2609</v>
      </c>
      <c r="AM180" s="505" t="s">
        <v>260</v>
      </c>
      <c r="AN180" s="505" t="s">
        <v>359</v>
      </c>
      <c r="AO180" s="280" t="s">
        <v>1531</v>
      </c>
      <c r="AP180" s="279" t="s">
        <v>210</v>
      </c>
      <c r="AQ180" s="279" t="s">
        <v>2962</v>
      </c>
      <c r="AR180" s="280" t="s">
        <v>193</v>
      </c>
      <c r="AS180" s="280"/>
      <c r="AT180" s="505" t="s">
        <v>397</v>
      </c>
      <c r="AU180" s="535"/>
      <c r="AV180" s="279"/>
    </row>
    <row r="181" spans="1:48" s="291" customFormat="1" ht="63.75">
      <c r="A181" s="320" t="s">
        <v>3278</v>
      </c>
      <c r="B181" s="320" t="s">
        <v>52</v>
      </c>
      <c r="C181" s="130" t="s">
        <v>3276</v>
      </c>
      <c r="D181" s="320" t="s">
        <v>270</v>
      </c>
      <c r="E181" s="280" t="s">
        <v>2946</v>
      </c>
      <c r="F181" s="593"/>
      <c r="G181" s="280" t="s">
        <v>3533</v>
      </c>
      <c r="H181" s="280" t="s">
        <v>3534</v>
      </c>
      <c r="I181" s="279" t="s">
        <v>3535</v>
      </c>
      <c r="J181" s="280" t="s">
        <v>3518</v>
      </c>
      <c r="K181" s="280" t="s">
        <v>3536</v>
      </c>
      <c r="L181" s="505">
        <v>2</v>
      </c>
      <c r="M181" s="505" t="s">
        <v>547</v>
      </c>
      <c r="N181" s="505" t="s">
        <v>3529</v>
      </c>
      <c r="O181" s="279" t="s">
        <v>3520</v>
      </c>
      <c r="P181" s="279" t="s">
        <v>3521</v>
      </c>
      <c r="Q181" s="279" t="s">
        <v>249</v>
      </c>
      <c r="R181" s="279"/>
      <c r="S181" s="279" t="s">
        <v>203</v>
      </c>
      <c r="T181" s="505" t="s">
        <v>3539</v>
      </c>
      <c r="U181" s="279" t="s">
        <v>49</v>
      </c>
      <c r="V181" s="280"/>
      <c r="W181" s="3"/>
      <c r="X181" s="3" t="s">
        <v>51</v>
      </c>
      <c r="Y181" s="3" t="s">
        <v>49</v>
      </c>
      <c r="Z181" s="3" t="s">
        <v>51</v>
      </c>
      <c r="AA181" s="3" t="s">
        <v>51</v>
      </c>
      <c r="AB181" s="3" t="s">
        <v>49</v>
      </c>
      <c r="AC181" s="3" t="s">
        <v>354</v>
      </c>
      <c r="AD181" s="3" t="s">
        <v>49</v>
      </c>
      <c r="AE181" s="3" t="s">
        <v>49</v>
      </c>
      <c r="AF181" s="3" t="s">
        <v>49</v>
      </c>
      <c r="AG181" s="280" t="s">
        <v>3537</v>
      </c>
      <c r="AH181" s="280" t="s">
        <v>3022</v>
      </c>
      <c r="AI181" s="505"/>
      <c r="AJ181" s="505"/>
      <c r="AK181" s="279" t="s">
        <v>49</v>
      </c>
      <c r="AL181" s="279" t="s">
        <v>49</v>
      </c>
      <c r="AM181" s="3" t="s">
        <v>348</v>
      </c>
      <c r="AN181" s="3" t="s">
        <v>359</v>
      </c>
      <c r="AO181" s="3" t="s">
        <v>212</v>
      </c>
      <c r="AP181" s="3" t="s">
        <v>210</v>
      </c>
      <c r="AQ181" s="279" t="s">
        <v>2962</v>
      </c>
      <c r="AR181" s="280" t="s">
        <v>193</v>
      </c>
      <c r="AS181" s="280" t="s">
        <v>212</v>
      </c>
      <c r="AT181" s="3" t="s">
        <v>3523</v>
      </c>
      <c r="AU181" s="535"/>
      <c r="AV181" s="279"/>
    </row>
    <row r="182" spans="1:48" s="291" customFormat="1" ht="93" customHeight="1">
      <c r="A182" s="320" t="s">
        <v>3272</v>
      </c>
      <c r="B182" s="320" t="s">
        <v>52</v>
      </c>
      <c r="C182" s="130" t="s">
        <v>3276</v>
      </c>
      <c r="D182" s="320" t="s">
        <v>195</v>
      </c>
      <c r="E182" s="280" t="s">
        <v>2946</v>
      </c>
      <c r="F182" s="593"/>
      <c r="G182" s="280" t="s">
        <v>3540</v>
      </c>
      <c r="H182" s="280" t="s">
        <v>3517</v>
      </c>
      <c r="I182" s="280" t="s">
        <v>3524</v>
      </c>
      <c r="J182" s="280" t="s">
        <v>3518</v>
      </c>
      <c r="K182" s="280" t="s">
        <v>3519</v>
      </c>
      <c r="L182" s="505">
        <v>2</v>
      </c>
      <c r="M182" s="505" t="s">
        <v>547</v>
      </c>
      <c r="N182" s="505" t="s">
        <v>3529</v>
      </c>
      <c r="O182" s="279" t="s">
        <v>3520</v>
      </c>
      <c r="P182" s="279" t="s">
        <v>3521</v>
      </c>
      <c r="Q182" s="279" t="s">
        <v>249</v>
      </c>
      <c r="R182" s="279"/>
      <c r="S182" s="279" t="s">
        <v>203</v>
      </c>
      <c r="T182" s="505" t="s">
        <v>2985</v>
      </c>
      <c r="U182" s="279" t="s">
        <v>49</v>
      </c>
      <c r="V182" s="280"/>
      <c r="W182" s="3"/>
      <c r="X182" s="3" t="s">
        <v>51</v>
      </c>
      <c r="Y182" s="3" t="s">
        <v>49</v>
      </c>
      <c r="Z182" s="3" t="s">
        <v>51</v>
      </c>
      <c r="AA182" s="3" t="s">
        <v>51</v>
      </c>
      <c r="AB182" s="3" t="s">
        <v>49</v>
      </c>
      <c r="AC182" s="3" t="s">
        <v>354</v>
      </c>
      <c r="AD182" s="3" t="s">
        <v>49</v>
      </c>
      <c r="AE182" s="3" t="s">
        <v>49</v>
      </c>
      <c r="AF182" s="3" t="s">
        <v>49</v>
      </c>
      <c r="AG182" s="280" t="s">
        <v>3537</v>
      </c>
      <c r="AH182" s="280" t="s">
        <v>3522</v>
      </c>
      <c r="AI182" s="505"/>
      <c r="AJ182" s="505"/>
      <c r="AK182" s="279" t="s">
        <v>49</v>
      </c>
      <c r="AL182" s="279" t="s">
        <v>49</v>
      </c>
      <c r="AM182" s="3" t="s">
        <v>348</v>
      </c>
      <c r="AN182" s="3" t="s">
        <v>359</v>
      </c>
      <c r="AO182" s="3" t="s">
        <v>212</v>
      </c>
      <c r="AP182" s="3" t="s">
        <v>210</v>
      </c>
      <c r="AQ182" s="279" t="s">
        <v>2962</v>
      </c>
      <c r="AR182" s="280" t="s">
        <v>193</v>
      </c>
      <c r="AS182" s="3" t="s">
        <v>212</v>
      </c>
      <c r="AT182" s="3" t="s">
        <v>3523</v>
      </c>
      <c r="AU182" s="535"/>
      <c r="AV182" s="279"/>
    </row>
    <row r="183" spans="1:48" s="291" customFormat="1" ht="63.75">
      <c r="A183" s="320" t="s">
        <v>3273</v>
      </c>
      <c r="B183" s="320" t="s">
        <v>52</v>
      </c>
      <c r="C183" s="130" t="s">
        <v>3277</v>
      </c>
      <c r="D183" s="320" t="s">
        <v>235</v>
      </c>
      <c r="E183" s="280" t="s">
        <v>2946</v>
      </c>
      <c r="F183" s="593"/>
      <c r="G183" s="280" t="s">
        <v>3541</v>
      </c>
      <c r="H183" s="280" t="s">
        <v>3526</v>
      </c>
      <c r="I183" s="280" t="s">
        <v>3527</v>
      </c>
      <c r="J183" s="280" t="s">
        <v>3518</v>
      </c>
      <c r="K183" s="280" t="s">
        <v>3528</v>
      </c>
      <c r="L183" s="505">
        <v>2</v>
      </c>
      <c r="M183" s="279" t="s">
        <v>59</v>
      </c>
      <c r="N183" s="505" t="s">
        <v>3529</v>
      </c>
      <c r="O183" s="279" t="s">
        <v>3520</v>
      </c>
      <c r="P183" s="279" t="s">
        <v>3521</v>
      </c>
      <c r="Q183" s="279" t="s">
        <v>249</v>
      </c>
      <c r="R183" s="279"/>
      <c r="S183" s="279" t="s">
        <v>203</v>
      </c>
      <c r="T183" s="505" t="s">
        <v>2985</v>
      </c>
      <c r="U183" s="279" t="s">
        <v>49</v>
      </c>
      <c r="V183" s="280"/>
      <c r="W183" s="3"/>
      <c r="X183" s="3" t="s">
        <v>51</v>
      </c>
      <c r="Y183" s="3" t="s">
        <v>49</v>
      </c>
      <c r="Z183" s="3" t="s">
        <v>51</v>
      </c>
      <c r="AA183" s="3" t="s">
        <v>51</v>
      </c>
      <c r="AB183" s="3" t="s">
        <v>49</v>
      </c>
      <c r="AC183" s="3" t="s">
        <v>354</v>
      </c>
      <c r="AD183" s="3" t="s">
        <v>49</v>
      </c>
      <c r="AE183" s="3" t="s">
        <v>49</v>
      </c>
      <c r="AF183" s="3" t="s">
        <v>49</v>
      </c>
      <c r="AG183" s="280" t="s">
        <v>3537</v>
      </c>
      <c r="AH183" s="280" t="s">
        <v>3522</v>
      </c>
      <c r="AI183" s="505"/>
      <c r="AJ183" s="505"/>
      <c r="AK183" s="279" t="s">
        <v>51</v>
      </c>
      <c r="AL183" s="279" t="s">
        <v>49</v>
      </c>
      <c r="AM183" s="3" t="s">
        <v>348</v>
      </c>
      <c r="AN183" s="3" t="s">
        <v>359</v>
      </c>
      <c r="AO183" s="3" t="s">
        <v>212</v>
      </c>
      <c r="AP183" s="3" t="s">
        <v>210</v>
      </c>
      <c r="AQ183" s="279" t="s">
        <v>2962</v>
      </c>
      <c r="AR183" s="280" t="s">
        <v>193</v>
      </c>
      <c r="AS183" s="280" t="s">
        <v>212</v>
      </c>
      <c r="AT183" s="3" t="s">
        <v>3523</v>
      </c>
      <c r="AU183" s="535"/>
      <c r="AV183" s="279"/>
    </row>
    <row r="184" spans="1:48" s="291" customFormat="1" ht="63.75">
      <c r="A184" s="320" t="s">
        <v>3274</v>
      </c>
      <c r="B184" s="320" t="s">
        <v>52</v>
      </c>
      <c r="C184" s="130" t="s">
        <v>3276</v>
      </c>
      <c r="D184" s="320" t="s">
        <v>235</v>
      </c>
      <c r="E184" s="280" t="s">
        <v>2946</v>
      </c>
      <c r="F184" s="593"/>
      <c r="G184" s="279" t="s">
        <v>3525</v>
      </c>
      <c r="H184" s="280" t="s">
        <v>3526</v>
      </c>
      <c r="I184" s="280" t="s">
        <v>3532</v>
      </c>
      <c r="J184" s="280" t="s">
        <v>3530</v>
      </c>
      <c r="K184" s="280" t="s">
        <v>3531</v>
      </c>
      <c r="L184" s="505">
        <v>2</v>
      </c>
      <c r="M184" s="505" t="s">
        <v>547</v>
      </c>
      <c r="N184" s="505" t="s">
        <v>3529</v>
      </c>
      <c r="O184" s="279" t="s">
        <v>3520</v>
      </c>
      <c r="P184" s="279" t="s">
        <v>3291</v>
      </c>
      <c r="Q184" s="279" t="s">
        <v>249</v>
      </c>
      <c r="R184" s="279"/>
      <c r="S184" s="279" t="s">
        <v>203</v>
      </c>
      <c r="T184" s="505" t="s">
        <v>2985</v>
      </c>
      <c r="U184" s="279" t="s">
        <v>49</v>
      </c>
      <c r="V184" s="280"/>
      <c r="W184" s="3"/>
      <c r="X184" s="3" t="s">
        <v>51</v>
      </c>
      <c r="Y184" s="3" t="s">
        <v>49</v>
      </c>
      <c r="Z184" s="3" t="s">
        <v>51</v>
      </c>
      <c r="AA184" s="3" t="s">
        <v>51</v>
      </c>
      <c r="AB184" s="3" t="s">
        <v>49</v>
      </c>
      <c r="AC184" s="3" t="s">
        <v>354</v>
      </c>
      <c r="AD184" s="3" t="s">
        <v>49</v>
      </c>
      <c r="AE184" s="3" t="s">
        <v>49</v>
      </c>
      <c r="AF184" s="3" t="s">
        <v>49</v>
      </c>
      <c r="AG184" s="280" t="s">
        <v>3538</v>
      </c>
      <c r="AH184" s="279" t="s">
        <v>1531</v>
      </c>
      <c r="AI184" s="505"/>
      <c r="AJ184" s="505"/>
      <c r="AK184" s="279" t="s">
        <v>51</v>
      </c>
      <c r="AL184" s="279" t="s">
        <v>49</v>
      </c>
      <c r="AM184" s="3" t="s">
        <v>348</v>
      </c>
      <c r="AN184" s="3" t="s">
        <v>359</v>
      </c>
      <c r="AO184" s="3" t="s">
        <v>212</v>
      </c>
      <c r="AP184" s="3" t="s">
        <v>210</v>
      </c>
      <c r="AQ184" s="279" t="s">
        <v>2962</v>
      </c>
      <c r="AR184" s="280" t="s">
        <v>193</v>
      </c>
      <c r="AS184" s="280" t="s">
        <v>212</v>
      </c>
      <c r="AT184" s="3" t="s">
        <v>3523</v>
      </c>
      <c r="AU184" s="535"/>
      <c r="AV184" s="279"/>
    </row>
    <row r="185" spans="1:48" s="385" customFormat="1" ht="76.5">
      <c r="A185" s="441" t="s">
        <v>2403</v>
      </c>
      <c r="B185" s="441" t="s">
        <v>52</v>
      </c>
      <c r="C185" s="128" t="s">
        <v>3864</v>
      </c>
      <c r="D185" s="128" t="s">
        <v>270</v>
      </c>
      <c r="E185" s="505" t="s">
        <v>2579</v>
      </c>
      <c r="F185" s="248"/>
      <c r="G185" s="505" t="s">
        <v>2405</v>
      </c>
      <c r="H185" s="505" t="s">
        <v>2406</v>
      </c>
      <c r="I185" s="505" t="s">
        <v>2408</v>
      </c>
      <c r="J185" s="505" t="s">
        <v>2062</v>
      </c>
      <c r="K185" s="505" t="s">
        <v>240</v>
      </c>
      <c r="L185" s="505">
        <v>1</v>
      </c>
      <c r="M185" s="191" t="s">
        <v>44</v>
      </c>
      <c r="N185" s="505" t="s">
        <v>199</v>
      </c>
      <c r="O185" s="505" t="s">
        <v>2407</v>
      </c>
      <c r="P185" s="505" t="s">
        <v>248</v>
      </c>
      <c r="Q185" s="505" t="s">
        <v>212</v>
      </c>
      <c r="R185" s="505"/>
      <c r="S185" s="505" t="s">
        <v>203</v>
      </c>
      <c r="T185" s="505" t="s">
        <v>947</v>
      </c>
      <c r="U185" s="191" t="s">
        <v>49</v>
      </c>
      <c r="V185" s="191"/>
      <c r="W185" s="505"/>
      <c r="X185" s="505" t="s">
        <v>49</v>
      </c>
      <c r="Y185" s="505" t="s">
        <v>49</v>
      </c>
      <c r="Z185" s="505" t="s">
        <v>51</v>
      </c>
      <c r="AA185" s="191" t="s">
        <v>49</v>
      </c>
      <c r="AB185" s="505" t="s">
        <v>49</v>
      </c>
      <c r="AC185" s="191" t="s">
        <v>49</v>
      </c>
      <c r="AD185" s="505" t="s">
        <v>206</v>
      </c>
      <c r="AE185" s="505" t="s">
        <v>49</v>
      </c>
      <c r="AF185" s="505" t="s">
        <v>49</v>
      </c>
      <c r="AG185" s="505" t="s">
        <v>2580</v>
      </c>
      <c r="AH185" s="191" t="s">
        <v>49</v>
      </c>
      <c r="AI185" s="505"/>
      <c r="AJ185" s="505"/>
      <c r="AK185" s="505" t="s">
        <v>49</v>
      </c>
      <c r="AL185" s="505" t="s">
        <v>273</v>
      </c>
      <c r="AM185" s="3" t="s">
        <v>1521</v>
      </c>
      <c r="AN185" s="191" t="s">
        <v>2581</v>
      </c>
      <c r="AO185" s="3" t="s">
        <v>212</v>
      </c>
      <c r="AP185" s="505" t="s">
        <v>210</v>
      </c>
      <c r="AQ185" s="505" t="s">
        <v>211</v>
      </c>
      <c r="AR185" s="505" t="s">
        <v>212</v>
      </c>
      <c r="AS185" s="505" t="s">
        <v>212</v>
      </c>
      <c r="AT185" s="505" t="s">
        <v>3892</v>
      </c>
      <c r="AU185" s="545"/>
      <c r="AV185" s="276"/>
    </row>
    <row r="186" spans="1:48" s="385" customFormat="1" ht="50.25" customHeight="1">
      <c r="A186" s="441" t="s">
        <v>4295</v>
      </c>
      <c r="B186" s="441" t="s">
        <v>52</v>
      </c>
      <c r="C186" s="128" t="s">
        <v>4307</v>
      </c>
      <c r="D186" s="128" t="s">
        <v>305</v>
      </c>
      <c r="E186" s="505" t="s">
        <v>4299</v>
      </c>
      <c r="F186" s="248"/>
      <c r="G186" s="505" t="s">
        <v>4296</v>
      </c>
      <c r="H186" s="505" t="s">
        <v>4297</v>
      </c>
      <c r="I186" s="505"/>
      <c r="J186" s="280" t="s">
        <v>3120</v>
      </c>
      <c r="K186" s="505"/>
      <c r="L186" s="505"/>
      <c r="M186" s="191"/>
      <c r="N186" s="505"/>
      <c r="O186" s="505" t="s">
        <v>4301</v>
      </c>
      <c r="P186" s="505"/>
      <c r="Q186" s="505"/>
      <c r="R186" s="505"/>
      <c r="S186" s="505" t="s">
        <v>1301</v>
      </c>
      <c r="T186" s="505" t="s">
        <v>947</v>
      </c>
      <c r="U186" s="191"/>
      <c r="V186" s="191"/>
      <c r="W186" s="505"/>
      <c r="X186" s="505" t="s">
        <v>49</v>
      </c>
      <c r="Y186" s="505" t="s">
        <v>2956</v>
      </c>
      <c r="Z186" s="505" t="s">
        <v>49</v>
      </c>
      <c r="AA186" s="191" t="s">
        <v>51</v>
      </c>
      <c r="AB186" s="505"/>
      <c r="AC186" s="191"/>
      <c r="AD186" s="505"/>
      <c r="AE186" s="505"/>
      <c r="AF186" s="505" t="s">
        <v>51</v>
      </c>
      <c r="AG186" s="505"/>
      <c r="AH186" s="191" t="s">
        <v>4305</v>
      </c>
      <c r="AI186" s="505"/>
      <c r="AJ186" s="505"/>
      <c r="AK186" s="505" t="s">
        <v>49</v>
      </c>
      <c r="AL186" s="505"/>
      <c r="AM186" s="3" t="s">
        <v>1521</v>
      </c>
      <c r="AN186" s="191" t="s">
        <v>4303</v>
      </c>
      <c r="AO186" s="3" t="s">
        <v>4302</v>
      </c>
      <c r="AP186" s="505" t="s">
        <v>210</v>
      </c>
      <c r="AQ186" s="505" t="s">
        <v>4300</v>
      </c>
      <c r="AR186" s="505" t="s">
        <v>4298</v>
      </c>
      <c r="AS186" s="505" t="s">
        <v>4304</v>
      </c>
      <c r="AT186" s="505" t="s">
        <v>4306</v>
      </c>
      <c r="AU186" s="545"/>
      <c r="AV186" s="276"/>
    </row>
    <row r="187" spans="1:48" s="385" customFormat="1" ht="50.25" customHeight="1">
      <c r="A187" s="441" t="s">
        <v>4333</v>
      </c>
      <c r="B187" s="441" t="s">
        <v>52</v>
      </c>
      <c r="C187" s="128" t="s">
        <v>4328</v>
      </c>
      <c r="D187" s="128" t="s">
        <v>2632</v>
      </c>
      <c r="E187" s="505" t="s">
        <v>934</v>
      </c>
      <c r="F187" s="248"/>
      <c r="G187" s="505" t="s">
        <v>4334</v>
      </c>
      <c r="H187" s="505" t="s">
        <v>4335</v>
      </c>
      <c r="I187" s="505" t="s">
        <v>4338</v>
      </c>
      <c r="J187" s="280" t="s">
        <v>4329</v>
      </c>
      <c r="K187" s="505" t="s">
        <v>4336</v>
      </c>
      <c r="L187" s="505">
        <v>2</v>
      </c>
      <c r="M187" s="191" t="s">
        <v>44</v>
      </c>
      <c r="N187" s="505" t="s">
        <v>688</v>
      </c>
      <c r="O187" s="505" t="s">
        <v>4337</v>
      </c>
      <c r="P187" s="505"/>
      <c r="Q187" s="505" t="s">
        <v>212</v>
      </c>
      <c r="R187" s="505"/>
      <c r="S187" s="505" t="s">
        <v>203</v>
      </c>
      <c r="T187" s="505" t="s">
        <v>301</v>
      </c>
      <c r="U187" s="191" t="s">
        <v>49</v>
      </c>
      <c r="V187" s="191"/>
      <c r="W187" s="505"/>
      <c r="X187" s="505" t="s">
        <v>49</v>
      </c>
      <c r="Y187" s="505" t="s">
        <v>49</v>
      </c>
      <c r="Z187" s="505" t="s">
        <v>51</v>
      </c>
      <c r="AA187" s="191" t="s">
        <v>51</v>
      </c>
      <c r="AB187" s="505" t="s">
        <v>49</v>
      </c>
      <c r="AC187" s="191" t="s">
        <v>49</v>
      </c>
      <c r="AD187" s="505" t="s">
        <v>1531</v>
      </c>
      <c r="AE187" s="505" t="s">
        <v>49</v>
      </c>
      <c r="AF187" s="505" t="s">
        <v>49</v>
      </c>
      <c r="AG187" s="505" t="s">
        <v>4339</v>
      </c>
      <c r="AH187" s="191" t="s">
        <v>49</v>
      </c>
      <c r="AI187" s="505"/>
      <c r="AJ187" s="505"/>
      <c r="AK187" s="505" t="s">
        <v>49</v>
      </c>
      <c r="AL187" s="505" t="s">
        <v>49</v>
      </c>
      <c r="AM187" s="3" t="s">
        <v>1521</v>
      </c>
      <c r="AN187" s="191"/>
      <c r="AO187" s="3" t="s">
        <v>212</v>
      </c>
      <c r="AP187" s="505" t="s">
        <v>210</v>
      </c>
      <c r="AQ187" s="505" t="s">
        <v>211</v>
      </c>
      <c r="AR187" s="505"/>
      <c r="AS187" s="505"/>
      <c r="AT187" s="505" t="s">
        <v>4340</v>
      </c>
      <c r="AU187" s="545"/>
      <c r="AV187" s="276"/>
    </row>
    <row r="188" spans="1:48" s="291" customFormat="1">
      <c r="A188" s="320"/>
      <c r="B188" s="320"/>
      <c r="C188" s="320"/>
      <c r="D188" s="320"/>
      <c r="E188" s="280"/>
      <c r="F188" s="593"/>
      <c r="G188" s="279"/>
      <c r="H188" s="279"/>
      <c r="I188" s="279"/>
      <c r="J188" s="280"/>
      <c r="K188" s="279"/>
      <c r="L188" s="279"/>
      <c r="M188" s="279"/>
      <c r="N188" s="280"/>
      <c r="O188" s="279"/>
      <c r="P188" s="279"/>
      <c r="Q188" s="279"/>
      <c r="R188" s="279"/>
      <c r="S188" s="279"/>
      <c r="T188" s="279"/>
      <c r="U188" s="279"/>
      <c r="V188" s="280"/>
      <c r="W188" s="279"/>
      <c r="X188" s="279"/>
      <c r="Y188" s="279"/>
      <c r="Z188" s="279"/>
      <c r="AA188" s="279"/>
      <c r="AB188" s="279"/>
      <c r="AC188" s="279"/>
      <c r="AD188" s="279"/>
      <c r="AE188" s="280"/>
      <c r="AF188" s="279"/>
      <c r="AG188" s="279"/>
      <c r="AH188" s="279"/>
      <c r="AI188" s="279"/>
      <c r="AJ188" s="279"/>
      <c r="AK188" s="279"/>
      <c r="AL188" s="279"/>
      <c r="AM188" s="280"/>
      <c r="AN188" s="280"/>
      <c r="AO188" s="280"/>
      <c r="AP188" s="279"/>
      <c r="AQ188" s="279"/>
      <c r="AR188" s="280"/>
      <c r="AS188" s="280"/>
      <c r="AT188" s="280"/>
      <c r="AU188" s="535"/>
      <c r="AV188" s="279"/>
    </row>
    <row r="189" spans="1:48" s="291" customFormat="1" ht="63.75">
      <c r="A189" s="320" t="s">
        <v>3245</v>
      </c>
      <c r="B189" s="320" t="s">
        <v>53</v>
      </c>
      <c r="C189" s="320" t="s">
        <v>2689</v>
      </c>
      <c r="D189" s="320" t="s">
        <v>238</v>
      </c>
      <c r="E189" s="280" t="s">
        <v>2946</v>
      </c>
      <c r="F189" s="593"/>
      <c r="G189" s="279" t="s">
        <v>3305</v>
      </c>
      <c r="H189" s="280" t="s">
        <v>3294</v>
      </c>
      <c r="I189" s="280" t="s">
        <v>3375</v>
      </c>
      <c r="J189" s="280" t="s">
        <v>3120</v>
      </c>
      <c r="K189" s="279" t="s">
        <v>3121</v>
      </c>
      <c r="L189" s="279">
        <v>2</v>
      </c>
      <c r="M189" s="279" t="s">
        <v>59</v>
      </c>
      <c r="N189" s="505" t="s">
        <v>2664</v>
      </c>
      <c r="O189" s="280" t="s">
        <v>2949</v>
      </c>
      <c r="P189" s="505" t="s">
        <v>2984</v>
      </c>
      <c r="Q189" s="279" t="s">
        <v>212</v>
      </c>
      <c r="R189" s="279"/>
      <c r="S189" s="3" t="s">
        <v>961</v>
      </c>
      <c r="T189" s="505" t="s">
        <v>2682</v>
      </c>
      <c r="U189" s="279" t="s">
        <v>51</v>
      </c>
      <c r="V189" s="280"/>
      <c r="W189" s="3"/>
      <c r="X189" s="3" t="s">
        <v>51</v>
      </c>
      <c r="Y189" s="279" t="s">
        <v>49</v>
      </c>
      <c r="Z189" s="279" t="s">
        <v>51</v>
      </c>
      <c r="AA189" s="279" t="s">
        <v>51</v>
      </c>
      <c r="AB189" s="3" t="s">
        <v>1520</v>
      </c>
      <c r="AC189" s="3" t="s">
        <v>62</v>
      </c>
      <c r="AD189" s="3" t="s">
        <v>206</v>
      </c>
      <c r="AE189" s="3" t="s">
        <v>51</v>
      </c>
      <c r="AF189" s="3" t="s">
        <v>51</v>
      </c>
      <c r="AG189" s="505" t="s">
        <v>3303</v>
      </c>
      <c r="AH189" s="3" t="s">
        <v>3304</v>
      </c>
      <c r="AI189" s="3"/>
      <c r="AJ189" s="3"/>
      <c r="AK189" s="3" t="s">
        <v>49</v>
      </c>
      <c r="AL189" s="3" t="s">
        <v>273</v>
      </c>
      <c r="AM189" s="3" t="s">
        <v>1521</v>
      </c>
      <c r="AN189" s="3" t="s">
        <v>966</v>
      </c>
      <c r="AO189" s="280" t="s">
        <v>3387</v>
      </c>
      <c r="AP189" s="279" t="s">
        <v>210</v>
      </c>
      <c r="AQ189" s="3" t="s">
        <v>211</v>
      </c>
      <c r="AR189" s="3" t="s">
        <v>212</v>
      </c>
      <c r="AS189" s="280" t="s">
        <v>3381</v>
      </c>
      <c r="AT189" s="280" t="s">
        <v>3373</v>
      </c>
      <c r="AU189" s="535"/>
      <c r="AV189" s="279"/>
    </row>
    <row r="190" spans="1:48" s="291" customFormat="1" ht="63.75">
      <c r="A190" s="320" t="s">
        <v>3246</v>
      </c>
      <c r="B190" s="320" t="s">
        <v>53</v>
      </c>
      <c r="C190" s="320" t="s">
        <v>3250</v>
      </c>
      <c r="D190" s="320" t="s">
        <v>270</v>
      </c>
      <c r="E190" s="280" t="s">
        <v>2946</v>
      </c>
      <c r="F190" s="593"/>
      <c r="G190" s="279" t="s">
        <v>3306</v>
      </c>
      <c r="H190" s="280" t="s">
        <v>3307</v>
      </c>
      <c r="I190" s="280" t="s">
        <v>3376</v>
      </c>
      <c r="J190" s="280" t="s">
        <v>3120</v>
      </c>
      <c r="K190" s="279" t="s">
        <v>3121</v>
      </c>
      <c r="L190" s="279">
        <v>2</v>
      </c>
      <c r="M190" s="279" t="s">
        <v>59</v>
      </c>
      <c r="N190" s="505" t="s">
        <v>2664</v>
      </c>
      <c r="O190" s="280" t="s">
        <v>2949</v>
      </c>
      <c r="P190" s="505" t="s">
        <v>2984</v>
      </c>
      <c r="Q190" s="279" t="s">
        <v>202</v>
      </c>
      <c r="R190" s="279"/>
      <c r="S190" s="3" t="s">
        <v>961</v>
      </c>
      <c r="T190" s="505" t="s">
        <v>2682</v>
      </c>
      <c r="U190" s="279" t="s">
        <v>51</v>
      </c>
      <c r="V190" s="280"/>
      <c r="W190" s="3"/>
      <c r="X190" s="3" t="s">
        <v>51</v>
      </c>
      <c r="Y190" s="279" t="s">
        <v>49</v>
      </c>
      <c r="Z190" s="279" t="s">
        <v>51</v>
      </c>
      <c r="AA190" s="279" t="s">
        <v>51</v>
      </c>
      <c r="AB190" s="3" t="s">
        <v>1520</v>
      </c>
      <c r="AC190" s="3" t="s">
        <v>62</v>
      </c>
      <c r="AD190" s="3" t="s">
        <v>206</v>
      </c>
      <c r="AE190" s="3" t="s">
        <v>51</v>
      </c>
      <c r="AF190" s="3" t="s">
        <v>51</v>
      </c>
      <c r="AG190" s="505" t="s">
        <v>3303</v>
      </c>
      <c r="AH190" s="3" t="s">
        <v>3304</v>
      </c>
      <c r="AI190" s="3"/>
      <c r="AJ190" s="3"/>
      <c r="AK190" s="3" t="s">
        <v>49</v>
      </c>
      <c r="AL190" s="3" t="s">
        <v>273</v>
      </c>
      <c r="AM190" s="3" t="s">
        <v>241</v>
      </c>
      <c r="AN190" s="3" t="s">
        <v>966</v>
      </c>
      <c r="AO190" s="280" t="s">
        <v>3387</v>
      </c>
      <c r="AP190" s="279" t="s">
        <v>210</v>
      </c>
      <c r="AQ190" s="3" t="s">
        <v>211</v>
      </c>
      <c r="AR190" s="280" t="s">
        <v>212</v>
      </c>
      <c r="AS190" s="280" t="s">
        <v>3372</v>
      </c>
      <c r="AT190" s="280" t="s">
        <v>3865</v>
      </c>
      <c r="AU190" s="535"/>
      <c r="AV190" s="279"/>
    </row>
    <row r="191" spans="1:48" s="291" customFormat="1" ht="102">
      <c r="A191" s="320" t="s">
        <v>3241</v>
      </c>
      <c r="B191" s="320" t="s">
        <v>53</v>
      </c>
      <c r="C191" s="320" t="s">
        <v>2652</v>
      </c>
      <c r="D191" s="320" t="s">
        <v>2632</v>
      </c>
      <c r="E191" s="3" t="s">
        <v>2973</v>
      </c>
      <c r="F191" s="593"/>
      <c r="G191" s="279" t="s">
        <v>3382</v>
      </c>
      <c r="H191" s="280" t="s">
        <v>3374</v>
      </c>
      <c r="I191" s="280" t="s">
        <v>3377</v>
      </c>
      <c r="J191" s="280" t="s">
        <v>2982</v>
      </c>
      <c r="K191" s="505" t="s">
        <v>3379</v>
      </c>
      <c r="L191" s="279">
        <v>2</v>
      </c>
      <c r="M191" s="279" t="s">
        <v>59</v>
      </c>
      <c r="N191" s="505" t="s">
        <v>2664</v>
      </c>
      <c r="O191" s="280" t="s">
        <v>2949</v>
      </c>
      <c r="P191" s="505" t="s">
        <v>2984</v>
      </c>
      <c r="Q191" s="279" t="s">
        <v>202</v>
      </c>
      <c r="R191" s="279"/>
      <c r="S191" s="3" t="s">
        <v>961</v>
      </c>
      <c r="T191" s="505" t="s">
        <v>2985</v>
      </c>
      <c r="U191" s="279" t="s">
        <v>51</v>
      </c>
      <c r="V191" s="280"/>
      <c r="W191" s="3"/>
      <c r="X191" s="3" t="s">
        <v>51</v>
      </c>
      <c r="Y191" s="279" t="s">
        <v>49</v>
      </c>
      <c r="Z191" s="279" t="s">
        <v>51</v>
      </c>
      <c r="AA191" s="279" t="s">
        <v>51</v>
      </c>
      <c r="AB191" s="3" t="s">
        <v>1520</v>
      </c>
      <c r="AC191" s="3" t="s">
        <v>62</v>
      </c>
      <c r="AD191" s="3" t="s">
        <v>206</v>
      </c>
      <c r="AE191" s="3" t="s">
        <v>51</v>
      </c>
      <c r="AF191" s="3" t="s">
        <v>51</v>
      </c>
      <c r="AG191" s="505" t="s">
        <v>3303</v>
      </c>
      <c r="AH191" s="3" t="s">
        <v>3304</v>
      </c>
      <c r="AI191" s="3"/>
      <c r="AJ191" s="3"/>
      <c r="AK191" s="3" t="s">
        <v>49</v>
      </c>
      <c r="AL191" s="3" t="s">
        <v>273</v>
      </c>
      <c r="AM191" s="3" t="s">
        <v>241</v>
      </c>
      <c r="AN191" s="3" t="s">
        <v>966</v>
      </c>
      <c r="AO191" s="280" t="s">
        <v>3387</v>
      </c>
      <c r="AP191" s="279" t="s">
        <v>210</v>
      </c>
      <c r="AQ191" s="3" t="s">
        <v>211</v>
      </c>
      <c r="AR191" s="280" t="s">
        <v>212</v>
      </c>
      <c r="AS191" s="280" t="s">
        <v>3380</v>
      </c>
      <c r="AT191" s="280" t="s">
        <v>3373</v>
      </c>
      <c r="AU191" s="535"/>
      <c r="AV191" s="279"/>
    </row>
    <row r="192" spans="1:48" s="291" customFormat="1" ht="119.25" customHeight="1">
      <c r="A192" s="320" t="s">
        <v>3249</v>
      </c>
      <c r="B192" s="320" t="s">
        <v>53</v>
      </c>
      <c r="C192" s="320" t="s">
        <v>2652</v>
      </c>
      <c r="D192" s="320" t="s">
        <v>2632</v>
      </c>
      <c r="E192" s="280" t="s">
        <v>3386</v>
      </c>
      <c r="F192" s="593"/>
      <c r="G192" s="279" t="s">
        <v>3255</v>
      </c>
      <c r="H192" s="279" t="s">
        <v>3254</v>
      </c>
      <c r="I192" s="280" t="s">
        <v>3385</v>
      </c>
      <c r="J192" s="280" t="s">
        <v>2982</v>
      </c>
      <c r="K192" s="505" t="s">
        <v>3379</v>
      </c>
      <c r="L192" s="279">
        <v>2</v>
      </c>
      <c r="M192" s="279" t="s">
        <v>59</v>
      </c>
      <c r="N192" s="505" t="s">
        <v>2664</v>
      </c>
      <c r="O192" s="280" t="s">
        <v>2949</v>
      </c>
      <c r="P192" s="505" t="s">
        <v>2984</v>
      </c>
      <c r="Q192" s="279" t="s">
        <v>202</v>
      </c>
      <c r="R192" s="279"/>
      <c r="S192" s="3" t="s">
        <v>961</v>
      </c>
      <c r="T192" s="505" t="s">
        <v>2985</v>
      </c>
      <c r="U192" s="279" t="s">
        <v>51</v>
      </c>
      <c r="V192" s="280"/>
      <c r="W192" s="3"/>
      <c r="X192" s="3" t="s">
        <v>51</v>
      </c>
      <c r="Y192" s="279" t="s">
        <v>49</v>
      </c>
      <c r="Z192" s="279" t="s">
        <v>51</v>
      </c>
      <c r="AA192" s="279" t="s">
        <v>51</v>
      </c>
      <c r="AB192" s="3" t="s">
        <v>1520</v>
      </c>
      <c r="AC192" s="3" t="s">
        <v>62</v>
      </c>
      <c r="AD192" s="3" t="s">
        <v>206</v>
      </c>
      <c r="AE192" s="3" t="s">
        <v>51</v>
      </c>
      <c r="AF192" s="3" t="s">
        <v>51</v>
      </c>
      <c r="AG192" s="505" t="s">
        <v>3303</v>
      </c>
      <c r="AH192" s="3" t="s">
        <v>3304</v>
      </c>
      <c r="AI192" s="3"/>
      <c r="AJ192" s="3"/>
      <c r="AK192" s="3" t="s">
        <v>49</v>
      </c>
      <c r="AL192" s="3" t="s">
        <v>273</v>
      </c>
      <c r="AM192" s="3" t="s">
        <v>241</v>
      </c>
      <c r="AN192" s="3" t="s">
        <v>966</v>
      </c>
      <c r="AO192" s="505" t="s">
        <v>1075</v>
      </c>
      <c r="AP192" s="279" t="s">
        <v>210</v>
      </c>
      <c r="AQ192" s="3" t="s">
        <v>211</v>
      </c>
      <c r="AR192" s="280" t="s">
        <v>212</v>
      </c>
      <c r="AS192" s="280" t="s">
        <v>3388</v>
      </c>
      <c r="AT192" s="280" t="s">
        <v>3373</v>
      </c>
      <c r="AU192" s="535"/>
      <c r="AV192" s="279"/>
    </row>
    <row r="193" spans="1:49" s="291" customFormat="1" ht="63.75">
      <c r="A193" s="320" t="s">
        <v>3242</v>
      </c>
      <c r="B193" s="320" t="s">
        <v>53</v>
      </c>
      <c r="C193" s="320" t="s">
        <v>2656</v>
      </c>
      <c r="D193" s="320" t="s">
        <v>2632</v>
      </c>
      <c r="E193" s="280" t="s">
        <v>2946</v>
      </c>
      <c r="F193" s="593"/>
      <c r="G193" s="279" t="s">
        <v>3253</v>
      </c>
      <c r="H193" s="280" t="s">
        <v>3389</v>
      </c>
      <c r="I193" s="280" t="s">
        <v>3376</v>
      </c>
      <c r="J193" s="280" t="s">
        <v>3120</v>
      </c>
      <c r="K193" s="279" t="s">
        <v>3121</v>
      </c>
      <c r="L193" s="279">
        <v>2</v>
      </c>
      <c r="M193" s="279" t="s">
        <v>59</v>
      </c>
      <c r="N193" s="505" t="s">
        <v>2664</v>
      </c>
      <c r="O193" s="280" t="s">
        <v>2949</v>
      </c>
      <c r="P193" s="505" t="s">
        <v>2984</v>
      </c>
      <c r="Q193" s="279" t="s">
        <v>202</v>
      </c>
      <c r="R193" s="279"/>
      <c r="S193" s="3" t="s">
        <v>961</v>
      </c>
      <c r="T193" s="505" t="s">
        <v>2682</v>
      </c>
      <c r="U193" s="279" t="s">
        <v>51</v>
      </c>
      <c r="V193" s="280"/>
      <c r="W193" s="3"/>
      <c r="X193" s="3" t="s">
        <v>51</v>
      </c>
      <c r="Y193" s="279" t="s">
        <v>49</v>
      </c>
      <c r="Z193" s="279" t="s">
        <v>1295</v>
      </c>
      <c r="AA193" s="279" t="s">
        <v>51</v>
      </c>
      <c r="AB193" s="3" t="s">
        <v>1520</v>
      </c>
      <c r="AC193" s="3" t="s">
        <v>62</v>
      </c>
      <c r="AD193" s="3" t="s">
        <v>206</v>
      </c>
      <c r="AE193" s="3" t="s">
        <v>51</v>
      </c>
      <c r="AF193" s="3" t="s">
        <v>51</v>
      </c>
      <c r="AG193" s="505" t="s">
        <v>3303</v>
      </c>
      <c r="AH193" s="3" t="s">
        <v>3304</v>
      </c>
      <c r="AI193" s="3"/>
      <c r="AJ193" s="3"/>
      <c r="AK193" s="3" t="s">
        <v>49</v>
      </c>
      <c r="AL193" s="3" t="s">
        <v>273</v>
      </c>
      <c r="AM193" s="3" t="s">
        <v>241</v>
      </c>
      <c r="AN193" s="3" t="s">
        <v>966</v>
      </c>
      <c r="AO193" s="280" t="s">
        <v>3387</v>
      </c>
      <c r="AP193" s="279" t="s">
        <v>210</v>
      </c>
      <c r="AQ193" s="3" t="s">
        <v>211</v>
      </c>
      <c r="AR193" s="280" t="s">
        <v>212</v>
      </c>
      <c r="AS193" s="280" t="s">
        <v>3372</v>
      </c>
      <c r="AT193" s="280" t="s">
        <v>3373</v>
      </c>
      <c r="AU193" s="535"/>
      <c r="AV193" s="279"/>
    </row>
    <row r="194" spans="1:49" s="291" customFormat="1" ht="102" customHeight="1">
      <c r="A194" s="320" t="s">
        <v>3243</v>
      </c>
      <c r="B194" s="320" t="s">
        <v>53</v>
      </c>
      <c r="C194" s="320" t="s">
        <v>2685</v>
      </c>
      <c r="D194" s="320" t="s">
        <v>2632</v>
      </c>
      <c r="E194" s="3" t="s">
        <v>2973</v>
      </c>
      <c r="F194" s="593"/>
      <c r="G194" s="279" t="s">
        <v>4245</v>
      </c>
      <c r="H194" s="280" t="s">
        <v>4246</v>
      </c>
      <c r="I194" s="280" t="s">
        <v>4247</v>
      </c>
      <c r="J194" s="280" t="s">
        <v>3120</v>
      </c>
      <c r="K194" s="279" t="s">
        <v>3121</v>
      </c>
      <c r="L194" s="279">
        <v>2</v>
      </c>
      <c r="M194" s="279" t="s">
        <v>59</v>
      </c>
      <c r="N194" s="505" t="s">
        <v>2664</v>
      </c>
      <c r="O194" s="279"/>
      <c r="P194" s="505" t="s">
        <v>2984</v>
      </c>
      <c r="Q194" s="279" t="s">
        <v>212</v>
      </c>
      <c r="R194" s="279"/>
      <c r="S194" s="279" t="s">
        <v>961</v>
      </c>
      <c r="T194" s="505" t="s">
        <v>3233</v>
      </c>
      <c r="U194" s="279" t="s">
        <v>51</v>
      </c>
      <c r="V194" s="280"/>
      <c r="W194" s="279"/>
      <c r="X194" s="279" t="s">
        <v>51</v>
      </c>
      <c r="Y194" s="279" t="s">
        <v>49</v>
      </c>
      <c r="Z194" s="279" t="s">
        <v>51</v>
      </c>
      <c r="AA194" s="279" t="s">
        <v>51</v>
      </c>
      <c r="AB194" s="3" t="s">
        <v>1520</v>
      </c>
      <c r="AC194" s="3" t="s">
        <v>62</v>
      </c>
      <c r="AD194" s="3" t="s">
        <v>206</v>
      </c>
      <c r="AE194" s="280" t="s">
        <v>51</v>
      </c>
      <c r="AF194" s="279" t="s">
        <v>49</v>
      </c>
      <c r="AG194" s="505" t="s">
        <v>3303</v>
      </c>
      <c r="AH194" s="3" t="s">
        <v>3304</v>
      </c>
      <c r="AI194" s="3"/>
      <c r="AJ194" s="3"/>
      <c r="AK194" s="3" t="s">
        <v>49</v>
      </c>
      <c r="AL194" s="3" t="s">
        <v>273</v>
      </c>
      <c r="AM194" s="3" t="s">
        <v>241</v>
      </c>
      <c r="AN194" s="3" t="s">
        <v>966</v>
      </c>
      <c r="AO194" s="280" t="s">
        <v>4406</v>
      </c>
      <c r="AP194" s="279" t="s">
        <v>210</v>
      </c>
      <c r="AQ194" s="3" t="s">
        <v>211</v>
      </c>
      <c r="AR194" s="280" t="s">
        <v>212</v>
      </c>
      <c r="AS194" s="280"/>
      <c r="AT194" s="280" t="s">
        <v>4250</v>
      </c>
      <c r="AU194" s="535"/>
      <c r="AV194" s="279"/>
    </row>
    <row r="195" spans="1:49" s="291" customFormat="1" ht="90" customHeight="1">
      <c r="A195" s="320" t="s">
        <v>3244</v>
      </c>
      <c r="B195" s="320" t="s">
        <v>53</v>
      </c>
      <c r="C195" s="320" t="s">
        <v>2686</v>
      </c>
      <c r="D195" s="320" t="s">
        <v>235</v>
      </c>
      <c r="E195" s="280" t="s">
        <v>3023</v>
      </c>
      <c r="F195" s="593"/>
      <c r="G195" s="279" t="s">
        <v>3383</v>
      </c>
      <c r="H195" s="280" t="s">
        <v>3384</v>
      </c>
      <c r="I195" s="280" t="s">
        <v>3377</v>
      </c>
      <c r="J195" s="280" t="s">
        <v>2982</v>
      </c>
      <c r="K195" s="505" t="s">
        <v>3379</v>
      </c>
      <c r="L195" s="279">
        <v>2</v>
      </c>
      <c r="M195" s="279" t="s">
        <v>59</v>
      </c>
      <c r="N195" s="505" t="s">
        <v>2664</v>
      </c>
      <c r="O195" s="280" t="s">
        <v>2949</v>
      </c>
      <c r="P195" s="505" t="s">
        <v>2984</v>
      </c>
      <c r="Q195" s="279" t="s">
        <v>202</v>
      </c>
      <c r="R195" s="279"/>
      <c r="S195" s="3" t="s">
        <v>961</v>
      </c>
      <c r="T195" s="505" t="s">
        <v>2985</v>
      </c>
      <c r="U195" s="279" t="s">
        <v>51</v>
      </c>
      <c r="V195" s="280"/>
      <c r="W195" s="3"/>
      <c r="X195" s="3" t="s">
        <v>51</v>
      </c>
      <c r="Y195" s="279" t="s">
        <v>49</v>
      </c>
      <c r="Z195" s="279" t="s">
        <v>51</v>
      </c>
      <c r="AA195" s="279" t="s">
        <v>51</v>
      </c>
      <c r="AB195" s="3" t="s">
        <v>1520</v>
      </c>
      <c r="AC195" s="3" t="s">
        <v>62</v>
      </c>
      <c r="AD195" s="3" t="s">
        <v>206</v>
      </c>
      <c r="AE195" s="3" t="s">
        <v>51</v>
      </c>
      <c r="AF195" s="3" t="s">
        <v>51</v>
      </c>
      <c r="AG195" s="505" t="s">
        <v>3303</v>
      </c>
      <c r="AH195" s="3" t="s">
        <v>3304</v>
      </c>
      <c r="AI195" s="3"/>
      <c r="AJ195" s="3"/>
      <c r="AK195" s="279" t="s">
        <v>51</v>
      </c>
      <c r="AL195" s="3" t="s">
        <v>273</v>
      </c>
      <c r="AM195" s="3" t="s">
        <v>241</v>
      </c>
      <c r="AN195" s="3" t="s">
        <v>966</v>
      </c>
      <c r="AO195" s="280" t="s">
        <v>3387</v>
      </c>
      <c r="AP195" s="279" t="s">
        <v>210</v>
      </c>
      <c r="AQ195" s="3" t="s">
        <v>211</v>
      </c>
      <c r="AR195" s="280" t="s">
        <v>212</v>
      </c>
      <c r="AS195" s="280" t="s">
        <v>3372</v>
      </c>
      <c r="AT195" s="280" t="s">
        <v>3373</v>
      </c>
      <c r="AU195" s="535"/>
      <c r="AV195" s="279"/>
    </row>
    <row r="196" spans="1:49" s="385" customFormat="1" ht="51">
      <c r="A196" s="441" t="s">
        <v>4273</v>
      </c>
      <c r="B196" s="441" t="s">
        <v>53</v>
      </c>
      <c r="C196" s="128" t="s">
        <v>2687</v>
      </c>
      <c r="D196" s="128" t="s">
        <v>235</v>
      </c>
      <c r="E196" s="505" t="s">
        <v>4274</v>
      </c>
      <c r="F196" s="248"/>
      <c r="G196" s="505" t="s">
        <v>4275</v>
      </c>
      <c r="H196" s="505" t="s">
        <v>4276</v>
      </c>
      <c r="I196" s="505" t="s">
        <v>4277</v>
      </c>
      <c r="J196" s="505" t="s">
        <v>4278</v>
      </c>
      <c r="K196" s="505" t="s">
        <v>4279</v>
      </c>
      <c r="L196" s="505">
        <v>4</v>
      </c>
      <c r="M196" s="505" t="s">
        <v>253</v>
      </c>
      <c r="N196" s="505" t="s">
        <v>4280</v>
      </c>
      <c r="O196" s="280" t="s">
        <v>2949</v>
      </c>
      <c r="P196" s="505" t="s">
        <v>2984</v>
      </c>
      <c r="Q196" s="505" t="s">
        <v>202</v>
      </c>
      <c r="R196" s="505"/>
      <c r="S196" s="505" t="s">
        <v>961</v>
      </c>
      <c r="T196" s="505" t="s">
        <v>369</v>
      </c>
      <c r="U196" s="505" t="s">
        <v>51</v>
      </c>
      <c r="V196" s="505"/>
      <c r="W196" s="505"/>
      <c r="X196" s="505" t="s">
        <v>51</v>
      </c>
      <c r="Y196" s="505" t="s">
        <v>205</v>
      </c>
      <c r="Z196" s="505" t="s">
        <v>51</v>
      </c>
      <c r="AA196" s="505" t="s">
        <v>51</v>
      </c>
      <c r="AB196" s="505" t="s">
        <v>963</v>
      </c>
      <c r="AC196" s="505" t="s">
        <v>62</v>
      </c>
      <c r="AD196" s="505" t="s">
        <v>206</v>
      </c>
      <c r="AE196" s="505" t="s">
        <v>51</v>
      </c>
      <c r="AF196" s="505" t="s">
        <v>51</v>
      </c>
      <c r="AG196" s="505" t="s">
        <v>3303</v>
      </c>
      <c r="AH196" s="505" t="s">
        <v>3400</v>
      </c>
      <c r="AI196" s="3"/>
      <c r="AJ196" s="3"/>
      <c r="AK196" s="505" t="s">
        <v>51</v>
      </c>
      <c r="AL196" s="3" t="s">
        <v>273</v>
      </c>
      <c r="AM196" s="505" t="s">
        <v>387</v>
      </c>
      <c r="AN196" s="505" t="s">
        <v>4282</v>
      </c>
      <c r="AO196" s="505" t="s">
        <v>4281</v>
      </c>
      <c r="AP196" s="505" t="s">
        <v>210</v>
      </c>
      <c r="AQ196" s="505" t="s">
        <v>211</v>
      </c>
      <c r="AR196" s="505" t="s">
        <v>212</v>
      </c>
      <c r="AS196" s="505" t="s">
        <v>212</v>
      </c>
      <c r="AT196" s="505" t="s">
        <v>4283</v>
      </c>
      <c r="AU196" s="545"/>
      <c r="AV196" s="276"/>
    </row>
    <row r="197" spans="1:49" s="291" customFormat="1" ht="73.5" customHeight="1">
      <c r="A197" s="320" t="s">
        <v>3247</v>
      </c>
      <c r="B197" s="320" t="s">
        <v>53</v>
      </c>
      <c r="C197" s="320" t="s">
        <v>3251</v>
      </c>
      <c r="D197" s="320" t="s">
        <v>2632</v>
      </c>
      <c r="E197" s="3" t="s">
        <v>2973</v>
      </c>
      <c r="F197" s="593"/>
      <c r="G197" s="279" t="s">
        <v>3390</v>
      </c>
      <c r="H197" s="280" t="s">
        <v>921</v>
      </c>
      <c r="I197" s="280" t="s">
        <v>3391</v>
      </c>
      <c r="J197" s="280" t="s">
        <v>3392</v>
      </c>
      <c r="K197" s="279" t="s">
        <v>3121</v>
      </c>
      <c r="L197" s="279">
        <v>2</v>
      </c>
      <c r="M197" s="279" t="s">
        <v>59</v>
      </c>
      <c r="N197" s="505" t="s">
        <v>2664</v>
      </c>
      <c r="O197" s="280" t="s">
        <v>2949</v>
      </c>
      <c r="P197" s="505" t="s">
        <v>3393</v>
      </c>
      <c r="Q197" s="279" t="s">
        <v>249</v>
      </c>
      <c r="R197" s="279"/>
      <c r="S197" s="3" t="s">
        <v>961</v>
      </c>
      <c r="T197" s="505" t="s">
        <v>2682</v>
      </c>
      <c r="U197" s="279" t="s">
        <v>49</v>
      </c>
      <c r="V197" s="280"/>
      <c r="W197" s="3"/>
      <c r="X197" s="3" t="s">
        <v>51</v>
      </c>
      <c r="Y197" s="279" t="s">
        <v>49</v>
      </c>
      <c r="Z197" s="279" t="s">
        <v>51</v>
      </c>
      <c r="AA197" s="279" t="s">
        <v>51</v>
      </c>
      <c r="AB197" s="279" t="s">
        <v>3394</v>
      </c>
      <c r="AC197" s="3" t="s">
        <v>3395</v>
      </c>
      <c r="AD197" s="3" t="s">
        <v>206</v>
      </c>
      <c r="AE197" s="3" t="s">
        <v>51</v>
      </c>
      <c r="AF197" s="3" t="s">
        <v>51</v>
      </c>
      <c r="AG197" s="505" t="s">
        <v>3399</v>
      </c>
      <c r="AH197" s="3" t="s">
        <v>3400</v>
      </c>
      <c r="AI197" s="3"/>
      <c r="AJ197" s="3"/>
      <c r="AK197" s="279" t="s">
        <v>49</v>
      </c>
      <c r="AL197" s="3" t="s">
        <v>273</v>
      </c>
      <c r="AM197" s="3" t="s">
        <v>241</v>
      </c>
      <c r="AN197" s="3" t="s">
        <v>966</v>
      </c>
      <c r="AO197" s="280" t="s">
        <v>212</v>
      </c>
      <c r="AP197" s="279" t="s">
        <v>210</v>
      </c>
      <c r="AQ197" s="3" t="s">
        <v>211</v>
      </c>
      <c r="AR197" s="280" t="s">
        <v>212</v>
      </c>
      <c r="AS197" s="280" t="s">
        <v>3378</v>
      </c>
      <c r="AT197" s="280" t="s">
        <v>3401</v>
      </c>
      <c r="AU197" s="535"/>
      <c r="AV197" s="279"/>
    </row>
    <row r="198" spans="1:49" s="291" customFormat="1" ht="70.5" customHeight="1">
      <c r="A198" s="320" t="s">
        <v>3248</v>
      </c>
      <c r="B198" s="320" t="s">
        <v>53</v>
      </c>
      <c r="C198" s="320" t="s">
        <v>3252</v>
      </c>
      <c r="D198" s="320" t="s">
        <v>235</v>
      </c>
      <c r="E198" s="280" t="s">
        <v>3396</v>
      </c>
      <c r="F198" s="593"/>
      <c r="G198" s="279" t="s">
        <v>3398</v>
      </c>
      <c r="H198" s="280" t="s">
        <v>3397</v>
      </c>
      <c r="I198" s="280" t="s">
        <v>3391</v>
      </c>
      <c r="J198" s="280" t="s">
        <v>3392</v>
      </c>
      <c r="K198" s="279" t="s">
        <v>3121</v>
      </c>
      <c r="L198" s="279">
        <v>2</v>
      </c>
      <c r="M198" s="279" t="s">
        <v>59</v>
      </c>
      <c r="N198" s="505" t="s">
        <v>2664</v>
      </c>
      <c r="O198" s="280" t="s">
        <v>2949</v>
      </c>
      <c r="P198" s="505" t="s">
        <v>3393</v>
      </c>
      <c r="Q198" s="279" t="s">
        <v>249</v>
      </c>
      <c r="R198" s="279"/>
      <c r="S198" s="3" t="s">
        <v>961</v>
      </c>
      <c r="T198" s="505" t="s">
        <v>2985</v>
      </c>
      <c r="U198" s="279" t="s">
        <v>49</v>
      </c>
      <c r="V198" s="280"/>
      <c r="W198" s="3"/>
      <c r="X198" s="3" t="s">
        <v>51</v>
      </c>
      <c r="Y198" s="279" t="s">
        <v>49</v>
      </c>
      <c r="Z198" s="279" t="s">
        <v>51</v>
      </c>
      <c r="AA198" s="279" t="s">
        <v>51</v>
      </c>
      <c r="AB198" s="279" t="s">
        <v>3394</v>
      </c>
      <c r="AC198" s="3" t="s">
        <v>3395</v>
      </c>
      <c r="AD198" s="3" t="s">
        <v>206</v>
      </c>
      <c r="AE198" s="3" t="s">
        <v>51</v>
      </c>
      <c r="AF198" s="3" t="s">
        <v>51</v>
      </c>
      <c r="AG198" s="505" t="s">
        <v>3399</v>
      </c>
      <c r="AH198" s="3" t="s">
        <v>3400</v>
      </c>
      <c r="AI198" s="3"/>
      <c r="AJ198" s="3"/>
      <c r="AK198" s="279" t="s">
        <v>51</v>
      </c>
      <c r="AL198" s="3" t="s">
        <v>273</v>
      </c>
      <c r="AM198" s="3" t="s">
        <v>241</v>
      </c>
      <c r="AN198" s="3" t="s">
        <v>966</v>
      </c>
      <c r="AO198" s="280" t="s">
        <v>212</v>
      </c>
      <c r="AP198" s="279" t="s">
        <v>210</v>
      </c>
      <c r="AQ198" s="3" t="s">
        <v>211</v>
      </c>
      <c r="AR198" s="280" t="s">
        <v>212</v>
      </c>
      <c r="AS198" s="280" t="s">
        <v>3378</v>
      </c>
      <c r="AT198" s="280" t="s">
        <v>3401</v>
      </c>
      <c r="AU198" s="535"/>
      <c r="AV198" s="279"/>
    </row>
    <row r="199" spans="1:49" s="385" customFormat="1" ht="76.5">
      <c r="A199" s="441" t="s">
        <v>2584</v>
      </c>
      <c r="B199" s="441" t="s">
        <v>53</v>
      </c>
      <c r="C199" s="128" t="s">
        <v>3250</v>
      </c>
      <c r="D199" s="128" t="s">
        <v>270</v>
      </c>
      <c r="E199" s="505" t="s">
        <v>4392</v>
      </c>
      <c r="F199" s="248"/>
      <c r="G199" s="505" t="s">
        <v>2586</v>
      </c>
      <c r="H199" s="505" t="s">
        <v>2587</v>
      </c>
      <c r="I199" s="505" t="s">
        <v>3853</v>
      </c>
      <c r="J199" s="505" t="s">
        <v>4393</v>
      </c>
      <c r="K199" s="279" t="s">
        <v>3121</v>
      </c>
      <c r="L199" s="505" t="s">
        <v>212</v>
      </c>
      <c r="M199" s="505" t="s">
        <v>3</v>
      </c>
      <c r="N199" s="505" t="s">
        <v>4394</v>
      </c>
      <c r="O199" s="505" t="s">
        <v>2590</v>
      </c>
      <c r="P199" s="505" t="s">
        <v>2591</v>
      </c>
      <c r="Q199" s="505" t="s">
        <v>249</v>
      </c>
      <c r="R199" s="505"/>
      <c r="S199" s="505" t="s">
        <v>961</v>
      </c>
      <c r="T199" s="505" t="s">
        <v>3856</v>
      </c>
      <c r="U199" s="505" t="s">
        <v>51</v>
      </c>
      <c r="V199" s="505"/>
      <c r="W199" s="505"/>
      <c r="X199" s="505" t="s">
        <v>49</v>
      </c>
      <c r="Y199" s="505" t="s">
        <v>269</v>
      </c>
      <c r="Z199" s="505" t="s">
        <v>49</v>
      </c>
      <c r="AA199" s="505" t="s">
        <v>49</v>
      </c>
      <c r="AB199" s="505" t="s">
        <v>49</v>
      </c>
      <c r="AC199" s="505" t="s">
        <v>49</v>
      </c>
      <c r="AD199" s="505" t="s">
        <v>2592</v>
      </c>
      <c r="AE199" s="505" t="s">
        <v>49</v>
      </c>
      <c r="AF199" s="505" t="s">
        <v>2593</v>
      </c>
      <c r="AG199" s="505" t="s">
        <v>1530</v>
      </c>
      <c r="AH199" s="505" t="s">
        <v>1531</v>
      </c>
      <c r="AI199" s="505"/>
      <c r="AJ199" s="505"/>
      <c r="AK199" s="505" t="s">
        <v>49</v>
      </c>
      <c r="AL199" s="505" t="s">
        <v>273</v>
      </c>
      <c r="AM199" s="505" t="s">
        <v>2594</v>
      </c>
      <c r="AN199" s="505" t="s">
        <v>2595</v>
      </c>
      <c r="AO199" s="505" t="s">
        <v>954</v>
      </c>
      <c r="AP199" s="505" t="s">
        <v>2596</v>
      </c>
      <c r="AQ199" s="505" t="s">
        <v>211</v>
      </c>
      <c r="AR199" s="505" t="s">
        <v>212</v>
      </c>
      <c r="AS199" s="505" t="s">
        <v>212</v>
      </c>
      <c r="AT199" s="505" t="s">
        <v>4395</v>
      </c>
      <c r="AU199" s="545" t="s">
        <v>2597</v>
      </c>
      <c r="AV199" s="276"/>
    </row>
    <row r="200" spans="1:49" s="385" customFormat="1" ht="59.25" customHeight="1">
      <c r="A200" s="441" t="s">
        <v>3848</v>
      </c>
      <c r="B200" s="441" t="s">
        <v>53</v>
      </c>
      <c r="C200" s="128" t="s">
        <v>3849</v>
      </c>
      <c r="D200" s="128" t="s">
        <v>2632</v>
      </c>
      <c r="E200" s="505" t="s">
        <v>3850</v>
      </c>
      <c r="F200" s="248"/>
      <c r="G200" s="505" t="s">
        <v>3851</v>
      </c>
      <c r="H200" s="505" t="s">
        <v>3854</v>
      </c>
      <c r="I200" s="505" t="s">
        <v>3852</v>
      </c>
      <c r="J200" s="280" t="s">
        <v>3855</v>
      </c>
      <c r="K200" s="280" t="s">
        <v>3857</v>
      </c>
      <c r="L200" s="505"/>
      <c r="M200" s="505" t="s">
        <v>3</v>
      </c>
      <c r="N200" s="505" t="s">
        <v>199</v>
      </c>
      <c r="O200" s="280" t="s">
        <v>2949</v>
      </c>
      <c r="P200" s="505" t="s">
        <v>3225</v>
      </c>
      <c r="Q200" s="505" t="s">
        <v>212</v>
      </c>
      <c r="R200" s="505"/>
      <c r="S200" s="505" t="s">
        <v>961</v>
      </c>
      <c r="T200" s="505" t="s">
        <v>3856</v>
      </c>
      <c r="U200" s="505" t="s">
        <v>51</v>
      </c>
      <c r="V200" s="505"/>
      <c r="W200" s="505"/>
      <c r="X200" s="505" t="s">
        <v>49</v>
      </c>
      <c r="Y200" s="505" t="s">
        <v>269</v>
      </c>
      <c r="Z200" s="505" t="s">
        <v>51</v>
      </c>
      <c r="AA200" s="505" t="s">
        <v>1295</v>
      </c>
      <c r="AB200" s="505" t="s">
        <v>49</v>
      </c>
      <c r="AC200" s="505" t="s">
        <v>49</v>
      </c>
      <c r="AD200" s="505" t="s">
        <v>51</v>
      </c>
      <c r="AE200" s="505" t="s">
        <v>49</v>
      </c>
      <c r="AF200" s="505" t="s">
        <v>2593</v>
      </c>
      <c r="AG200" s="505" t="s">
        <v>3858</v>
      </c>
      <c r="AH200" s="505" t="s">
        <v>51</v>
      </c>
      <c r="AI200" s="505"/>
      <c r="AJ200" s="505"/>
      <c r="AK200" s="505" t="s">
        <v>49</v>
      </c>
      <c r="AL200" s="505" t="s">
        <v>273</v>
      </c>
      <c r="AM200" s="505" t="s">
        <v>2594</v>
      </c>
      <c r="AN200" s="505" t="s">
        <v>1271</v>
      </c>
      <c r="AO200" s="505" t="s">
        <v>954</v>
      </c>
      <c r="AP200" s="505" t="s">
        <v>2596</v>
      </c>
      <c r="AQ200" s="505" t="s">
        <v>211</v>
      </c>
      <c r="AR200" s="505" t="s">
        <v>212</v>
      </c>
      <c r="AS200" s="505" t="s">
        <v>3859</v>
      </c>
      <c r="AT200" s="505" t="s">
        <v>3891</v>
      </c>
      <c r="AU200" s="545"/>
      <c r="AV200" s="276"/>
    </row>
    <row r="201" spans="1:49">
      <c r="A201" s="432"/>
      <c r="B201" s="432"/>
      <c r="C201" s="432"/>
      <c r="D201" s="432"/>
      <c r="E201" s="295"/>
      <c r="F201" s="616"/>
      <c r="G201" s="617"/>
      <c r="H201" s="618"/>
      <c r="I201" s="618"/>
      <c r="J201" s="619"/>
      <c r="K201" s="617"/>
      <c r="L201" s="272"/>
      <c r="M201" s="272"/>
      <c r="N201" s="295"/>
      <c r="O201" s="272"/>
      <c r="P201" s="272"/>
      <c r="Q201" s="272"/>
      <c r="R201" s="272"/>
      <c r="S201" s="272"/>
      <c r="T201" s="617"/>
      <c r="U201" s="617"/>
      <c r="V201" s="295"/>
      <c r="W201" s="617"/>
      <c r="X201" s="617"/>
      <c r="Y201" s="617"/>
      <c r="Z201" s="617"/>
      <c r="AA201" s="617"/>
      <c r="AB201" s="617"/>
      <c r="AC201" s="617"/>
      <c r="AD201" s="617"/>
      <c r="AE201" s="619"/>
      <c r="AF201" s="272"/>
      <c r="AG201" s="617"/>
      <c r="AH201" s="272"/>
      <c r="AI201" s="272"/>
      <c r="AJ201" s="272"/>
      <c r="AK201" s="272"/>
      <c r="AL201" s="617"/>
      <c r="AM201" s="295"/>
      <c r="AN201" s="619"/>
      <c r="AO201" s="295"/>
      <c r="AP201" s="617"/>
      <c r="AQ201" s="272"/>
      <c r="AR201" s="295"/>
      <c r="AS201" s="295"/>
      <c r="AT201" s="295"/>
      <c r="AU201" s="546"/>
    </row>
    <row r="202" spans="1:49" s="291" customFormat="1">
      <c r="A202" s="320"/>
      <c r="B202" s="320"/>
      <c r="C202" s="320"/>
      <c r="D202" s="320"/>
      <c r="E202" s="280"/>
      <c r="F202" s="593"/>
      <c r="G202" s="279"/>
      <c r="H202" s="279"/>
      <c r="I202" s="279"/>
      <c r="J202" s="280"/>
      <c r="K202" s="279"/>
      <c r="L202" s="279"/>
      <c r="M202" s="279"/>
      <c r="N202" s="280"/>
      <c r="O202" s="279"/>
      <c r="P202" s="279"/>
      <c r="Q202" s="279"/>
      <c r="R202" s="279"/>
      <c r="S202" s="279"/>
      <c r="T202" s="279"/>
      <c r="U202" s="279"/>
      <c r="V202" s="280"/>
      <c r="W202" s="279"/>
      <c r="X202" s="279"/>
      <c r="Y202" s="279"/>
      <c r="Z202" s="279"/>
      <c r="AA202" s="279"/>
      <c r="AB202" s="279"/>
      <c r="AC202" s="279"/>
      <c r="AD202" s="279"/>
      <c r="AE202" s="280"/>
      <c r="AF202" s="279"/>
      <c r="AG202" s="279"/>
      <c r="AH202" s="279"/>
      <c r="AI202" s="279"/>
      <c r="AJ202" s="279"/>
      <c r="AK202" s="279"/>
      <c r="AL202" s="279"/>
      <c r="AM202" s="280"/>
      <c r="AN202" s="280"/>
      <c r="AO202" s="280"/>
      <c r="AP202" s="279"/>
      <c r="AQ202" s="279"/>
      <c r="AR202" s="280"/>
      <c r="AS202" s="280"/>
      <c r="AT202" s="280"/>
      <c r="AU202" s="535"/>
      <c r="AV202" s="279"/>
    </row>
    <row r="203" spans="1:49" s="384" customFormat="1" ht="140.25">
      <c r="A203" s="441" t="s">
        <v>3613</v>
      </c>
      <c r="B203" s="270" t="s">
        <v>183</v>
      </c>
      <c r="C203" s="130" t="s">
        <v>2972</v>
      </c>
      <c r="D203" s="128" t="s">
        <v>270</v>
      </c>
      <c r="E203" s="3" t="s">
        <v>3889</v>
      </c>
      <c r="F203" s="157"/>
      <c r="G203" s="3" t="s">
        <v>2572</v>
      </c>
      <c r="H203" s="3" t="s">
        <v>3888</v>
      </c>
      <c r="I203" s="3" t="s">
        <v>3869</v>
      </c>
      <c r="J203" s="505" t="s">
        <v>3872</v>
      </c>
      <c r="K203" s="3" t="s">
        <v>3860</v>
      </c>
      <c r="L203" s="3">
        <v>1</v>
      </c>
      <c r="M203" s="3" t="s">
        <v>3875</v>
      </c>
      <c r="N203" s="505" t="s">
        <v>2633</v>
      </c>
      <c r="O203" s="3" t="s">
        <v>3874</v>
      </c>
      <c r="P203" s="505" t="s">
        <v>2984</v>
      </c>
      <c r="Q203" s="3" t="s">
        <v>212</v>
      </c>
      <c r="R203" s="3"/>
      <c r="S203" s="3" t="s">
        <v>1509</v>
      </c>
      <c r="T203" s="3" t="s">
        <v>214</v>
      </c>
      <c r="U203" s="3" t="s">
        <v>51</v>
      </c>
      <c r="V203" s="3"/>
      <c r="W203" s="3"/>
      <c r="X203" s="3" t="s">
        <v>51</v>
      </c>
      <c r="Y203" s="3" t="s">
        <v>49</v>
      </c>
      <c r="Z203" s="3" t="s">
        <v>51</v>
      </c>
      <c r="AA203" s="3" t="s">
        <v>51</v>
      </c>
      <c r="AB203" s="3" t="s">
        <v>49</v>
      </c>
      <c r="AC203" s="3" t="s">
        <v>62</v>
      </c>
      <c r="AD203" s="505" t="s">
        <v>206</v>
      </c>
      <c r="AE203" s="3" t="s">
        <v>51</v>
      </c>
      <c r="AF203" s="3" t="s">
        <v>49</v>
      </c>
      <c r="AG203" s="3" t="s">
        <v>3858</v>
      </c>
      <c r="AH203" s="3" t="s">
        <v>2577</v>
      </c>
      <c r="AI203" s="505"/>
      <c r="AJ203" s="505"/>
      <c r="AK203" s="3" t="s">
        <v>49</v>
      </c>
      <c r="AL203" s="3" t="s">
        <v>273</v>
      </c>
      <c r="AM203" s="3" t="s">
        <v>1521</v>
      </c>
      <c r="AN203" s="3" t="s">
        <v>1916</v>
      </c>
      <c r="AO203" s="3" t="s">
        <v>954</v>
      </c>
      <c r="AP203" s="3" t="s">
        <v>2066</v>
      </c>
      <c r="AQ203" s="3" t="s">
        <v>211</v>
      </c>
      <c r="AR203" s="3" t="s">
        <v>212</v>
      </c>
      <c r="AS203" s="3"/>
      <c r="AT203" s="3" t="s">
        <v>2575</v>
      </c>
      <c r="AU203" s="547"/>
      <c r="AV203" s="279"/>
    </row>
    <row r="204" spans="1:49" s="291" customFormat="1">
      <c r="A204" s="320"/>
      <c r="B204" s="320"/>
      <c r="C204" s="320"/>
      <c r="D204" s="320"/>
      <c r="E204" s="280"/>
      <c r="F204" s="593"/>
      <c r="G204" s="279"/>
      <c r="H204" s="279"/>
      <c r="I204" s="279"/>
      <c r="J204" s="280"/>
      <c r="K204" s="279"/>
      <c r="L204" s="279"/>
      <c r="M204" s="279"/>
      <c r="N204" s="280"/>
      <c r="O204" s="279"/>
      <c r="P204" s="279"/>
      <c r="Q204" s="279"/>
      <c r="R204" s="279"/>
      <c r="S204" s="279"/>
      <c r="T204" s="279"/>
      <c r="U204" s="279"/>
      <c r="V204" s="280"/>
      <c r="W204" s="279"/>
      <c r="X204" s="279"/>
      <c r="Y204" s="279"/>
      <c r="Z204" s="279"/>
      <c r="AA204" s="279"/>
      <c r="AB204" s="279"/>
      <c r="AC204" s="279"/>
      <c r="AD204" s="279"/>
      <c r="AE204" s="280"/>
      <c r="AF204" s="279"/>
      <c r="AG204" s="279"/>
      <c r="AH204" s="279"/>
      <c r="AI204" s="279"/>
      <c r="AJ204" s="279"/>
      <c r="AK204" s="279"/>
      <c r="AL204" s="279"/>
      <c r="AM204" s="280"/>
      <c r="AN204" s="280"/>
      <c r="AO204" s="280"/>
      <c r="AP204" s="279"/>
      <c r="AQ204" s="279"/>
      <c r="AR204" s="280"/>
      <c r="AS204" s="280"/>
      <c r="AT204" s="280"/>
      <c r="AU204" s="535"/>
      <c r="AV204" s="279"/>
    </row>
    <row r="205" spans="1:49" s="165" customFormat="1" ht="63.75">
      <c r="A205" s="441" t="s">
        <v>2465</v>
      </c>
      <c r="B205" s="270" t="s">
        <v>186</v>
      </c>
      <c r="C205" s="270" t="s">
        <v>2972</v>
      </c>
      <c r="D205" s="636" t="s">
        <v>1503</v>
      </c>
      <c r="E205" s="637" t="s">
        <v>1504</v>
      </c>
      <c r="F205" s="638"/>
      <c r="G205" s="637" t="s">
        <v>2466</v>
      </c>
      <c r="H205" s="637" t="s">
        <v>3890</v>
      </c>
      <c r="I205" s="637" t="s">
        <v>1505</v>
      </c>
      <c r="J205" s="3" t="s">
        <v>3870</v>
      </c>
      <c r="K205" s="3" t="s">
        <v>3860</v>
      </c>
      <c r="L205" s="637" t="s">
        <v>1506</v>
      </c>
      <c r="M205" s="637" t="s">
        <v>3</v>
      </c>
      <c r="N205" s="505" t="s">
        <v>2664</v>
      </c>
      <c r="O205" s="637" t="s">
        <v>3873</v>
      </c>
      <c r="P205" s="637"/>
      <c r="Q205" s="164" t="s">
        <v>212</v>
      </c>
      <c r="R205" s="164"/>
      <c r="S205" s="164" t="s">
        <v>1509</v>
      </c>
      <c r="T205" s="637" t="s">
        <v>3856</v>
      </c>
      <c r="U205" s="164" t="s">
        <v>49</v>
      </c>
      <c r="V205" s="3"/>
      <c r="W205" s="164"/>
      <c r="X205" s="637" t="s">
        <v>948</v>
      </c>
      <c r="Y205" s="164" t="s">
        <v>1511</v>
      </c>
      <c r="Z205" s="164" t="s">
        <v>49</v>
      </c>
      <c r="AA205" s="164" t="s">
        <v>49</v>
      </c>
      <c r="AB205" s="164" t="s">
        <v>49</v>
      </c>
      <c r="AC205" s="164" t="s">
        <v>49</v>
      </c>
      <c r="AD205" s="164" t="s">
        <v>49</v>
      </c>
      <c r="AE205" s="3" t="s">
        <v>49</v>
      </c>
      <c r="AF205" s="164" t="s">
        <v>49</v>
      </c>
      <c r="AG205" s="164" t="s">
        <v>1512</v>
      </c>
      <c r="AH205" s="164" t="s">
        <v>212</v>
      </c>
      <c r="AI205" s="3"/>
      <c r="AJ205" s="3"/>
      <c r="AK205" s="164" t="s">
        <v>49</v>
      </c>
      <c r="AL205" s="3" t="s">
        <v>273</v>
      </c>
      <c r="AM205" s="3" t="s">
        <v>952</v>
      </c>
      <c r="AN205" s="637" t="s">
        <v>1513</v>
      </c>
      <c r="AO205" s="3" t="s">
        <v>954</v>
      </c>
      <c r="AP205" s="3" t="s">
        <v>210</v>
      </c>
      <c r="AQ205" s="164" t="s">
        <v>1515</v>
      </c>
      <c r="AR205" s="3" t="s">
        <v>212</v>
      </c>
      <c r="AS205" s="3" t="s">
        <v>3861</v>
      </c>
      <c r="AT205" s="3" t="s">
        <v>3862</v>
      </c>
      <c r="AU205" s="539"/>
      <c r="AV205" s="279"/>
      <c r="AW205" s="554"/>
    </row>
    <row r="206" spans="1:49" s="291" customFormat="1">
      <c r="A206" s="320"/>
      <c r="B206" s="320"/>
      <c r="C206" s="320"/>
      <c r="D206" s="320"/>
      <c r="E206" s="280"/>
      <c r="F206" s="593"/>
      <c r="G206" s="279"/>
      <c r="H206" s="279"/>
      <c r="I206" s="279"/>
      <c r="J206" s="280"/>
      <c r="K206" s="279"/>
      <c r="L206" s="279"/>
      <c r="M206" s="279"/>
      <c r="N206" s="280"/>
      <c r="O206" s="279"/>
      <c r="P206" s="279"/>
      <c r="Q206" s="279"/>
      <c r="R206" s="279"/>
      <c r="S206" s="279"/>
      <c r="T206" s="279"/>
      <c r="U206" s="279"/>
      <c r="V206" s="280"/>
      <c r="W206" s="279"/>
      <c r="X206" s="279"/>
      <c r="Y206" s="279"/>
      <c r="Z206" s="279"/>
      <c r="AA206" s="279"/>
      <c r="AB206" s="279"/>
      <c r="AC206" s="279"/>
      <c r="AD206" s="279"/>
      <c r="AE206" s="280"/>
      <c r="AF206" s="279"/>
      <c r="AG206" s="279"/>
      <c r="AH206" s="279"/>
      <c r="AI206" s="279"/>
      <c r="AJ206" s="279"/>
      <c r="AK206" s="279"/>
      <c r="AL206" s="279"/>
      <c r="AM206" s="280"/>
      <c r="AN206" s="280"/>
      <c r="AO206" s="280"/>
      <c r="AP206" s="279"/>
      <c r="AQ206" s="279"/>
      <c r="AR206" s="280"/>
      <c r="AS206" s="280"/>
      <c r="AT206" s="280"/>
      <c r="AU206" s="535"/>
      <c r="AV206" s="279"/>
    </row>
    <row r="207" spans="1:49" s="386" customFormat="1" ht="127.5">
      <c r="A207" s="128" t="s">
        <v>3863</v>
      </c>
      <c r="B207" s="130" t="s">
        <v>185</v>
      </c>
      <c r="C207" s="130" t="s">
        <v>2972</v>
      </c>
      <c r="D207" s="130" t="s">
        <v>270</v>
      </c>
      <c r="E207" s="3" t="s">
        <v>3868</v>
      </c>
      <c r="F207" s="157"/>
      <c r="G207" s="3" t="s">
        <v>3866</v>
      </c>
      <c r="H207" s="3" t="s">
        <v>3867</v>
      </c>
      <c r="I207" s="3" t="s">
        <v>3880</v>
      </c>
      <c r="J207" s="3" t="s">
        <v>3871</v>
      </c>
      <c r="K207" s="3" t="s">
        <v>3860</v>
      </c>
      <c r="L207" s="3" t="s">
        <v>1506</v>
      </c>
      <c r="M207" s="3" t="s">
        <v>44</v>
      </c>
      <c r="N207" s="505" t="s">
        <v>2633</v>
      </c>
      <c r="O207" s="3" t="s">
        <v>945</v>
      </c>
      <c r="P207" s="3" t="s">
        <v>3521</v>
      </c>
      <c r="Q207" s="3" t="s">
        <v>212</v>
      </c>
      <c r="R207" s="3"/>
      <c r="S207" s="3" t="s">
        <v>1509</v>
      </c>
      <c r="T207" s="3" t="s">
        <v>947</v>
      </c>
      <c r="U207" s="3" t="s">
        <v>51</v>
      </c>
      <c r="V207" s="3"/>
      <c r="W207" s="3"/>
      <c r="X207" s="3" t="s">
        <v>948</v>
      </c>
      <c r="Y207" s="3" t="s">
        <v>49</v>
      </c>
      <c r="Z207" s="3" t="s">
        <v>949</v>
      </c>
      <c r="AA207" s="3" t="s">
        <v>49</v>
      </c>
      <c r="AB207" s="3" t="s">
        <v>49</v>
      </c>
      <c r="AC207" s="3" t="s">
        <v>49</v>
      </c>
      <c r="AD207" s="3" t="s">
        <v>206</v>
      </c>
      <c r="AE207" s="3" t="s">
        <v>49</v>
      </c>
      <c r="AF207" s="3" t="s">
        <v>49</v>
      </c>
      <c r="AG207" s="3" t="s">
        <v>1512</v>
      </c>
      <c r="AH207" s="3" t="s">
        <v>212</v>
      </c>
      <c r="AI207" s="3"/>
      <c r="AJ207" s="3"/>
      <c r="AK207" s="3" t="s">
        <v>49</v>
      </c>
      <c r="AL207" s="3" t="s">
        <v>273</v>
      </c>
      <c r="AM207" s="3" t="s">
        <v>952</v>
      </c>
      <c r="AN207" s="3" t="s">
        <v>953</v>
      </c>
      <c r="AO207" s="3" t="s">
        <v>954</v>
      </c>
      <c r="AP207" s="3" t="s">
        <v>210</v>
      </c>
      <c r="AQ207" s="3" t="s">
        <v>211</v>
      </c>
      <c r="AR207" s="3" t="s">
        <v>212</v>
      </c>
      <c r="AS207" s="3" t="s">
        <v>212</v>
      </c>
      <c r="AT207" s="3" t="s">
        <v>4270</v>
      </c>
      <c r="AU207" s="547"/>
      <c r="AV207" s="279"/>
      <c r="AW207" s="555"/>
    </row>
    <row r="208" spans="1:49" s="160" customFormat="1" ht="76.5">
      <c r="A208" s="442" t="s">
        <v>4041</v>
      </c>
      <c r="B208" s="130" t="s">
        <v>185</v>
      </c>
      <c r="C208" s="130"/>
      <c r="D208" s="130" t="s">
        <v>4042</v>
      </c>
      <c r="E208" s="3" t="s">
        <v>3868</v>
      </c>
      <c r="F208" s="157"/>
      <c r="G208" s="191" t="s">
        <v>4043</v>
      </c>
      <c r="H208" s="191" t="s">
        <v>4044</v>
      </c>
      <c r="I208" s="3" t="s">
        <v>4045</v>
      </c>
      <c r="J208" s="3" t="s">
        <v>3871</v>
      </c>
      <c r="K208" s="3" t="s">
        <v>3860</v>
      </c>
      <c r="L208" s="3" t="s">
        <v>1506</v>
      </c>
      <c r="M208" s="3" t="s">
        <v>3</v>
      </c>
      <c r="N208" s="505" t="s">
        <v>2633</v>
      </c>
      <c r="O208" s="3" t="s">
        <v>4046</v>
      </c>
      <c r="P208" s="3" t="s">
        <v>1488</v>
      </c>
      <c r="Q208" s="3" t="s">
        <v>212</v>
      </c>
      <c r="R208" s="3"/>
      <c r="S208" s="3" t="s">
        <v>4047</v>
      </c>
      <c r="T208" s="3" t="s">
        <v>204</v>
      </c>
      <c r="U208" s="3" t="s">
        <v>51</v>
      </c>
      <c r="V208" s="3"/>
      <c r="W208" s="3"/>
      <c r="X208" s="3" t="s">
        <v>4048</v>
      </c>
      <c r="Y208" s="3" t="s">
        <v>49</v>
      </c>
      <c r="Z208" s="3" t="s">
        <v>949</v>
      </c>
      <c r="AA208" s="3" t="s">
        <v>51</v>
      </c>
      <c r="AB208" s="3" t="s">
        <v>49</v>
      </c>
      <c r="AC208" s="3" t="s">
        <v>49</v>
      </c>
      <c r="AD208" s="3" t="s">
        <v>206</v>
      </c>
      <c r="AE208" s="3" t="s">
        <v>49</v>
      </c>
      <c r="AF208" s="3" t="s">
        <v>49</v>
      </c>
      <c r="AG208" s="3" t="s">
        <v>4049</v>
      </c>
      <c r="AH208" s="3" t="s">
        <v>212</v>
      </c>
      <c r="AI208" s="3"/>
      <c r="AJ208" s="3"/>
      <c r="AK208" s="3" t="s">
        <v>49</v>
      </c>
      <c r="AL208" s="3" t="s">
        <v>273</v>
      </c>
      <c r="AM208" s="3" t="s">
        <v>952</v>
      </c>
      <c r="AN208" s="3" t="s">
        <v>953</v>
      </c>
      <c r="AO208" s="3" t="s">
        <v>954</v>
      </c>
      <c r="AP208" s="3" t="s">
        <v>210</v>
      </c>
      <c r="AQ208" s="3" t="s">
        <v>211</v>
      </c>
      <c r="AR208" s="3" t="s">
        <v>212</v>
      </c>
      <c r="AS208" s="3" t="s">
        <v>212</v>
      </c>
      <c r="AT208" s="3"/>
      <c r="AU208" s="547"/>
      <c r="AV208" s="279"/>
    </row>
    <row r="209" spans="1:49" s="160" customFormat="1" ht="25.5">
      <c r="A209" s="442" t="s">
        <v>4050</v>
      </c>
      <c r="B209" s="130" t="s">
        <v>185</v>
      </c>
      <c r="C209" s="130"/>
      <c r="D209" s="130" t="s">
        <v>4051</v>
      </c>
      <c r="E209" s="191" t="s">
        <v>4052</v>
      </c>
      <c r="F209" s="157"/>
      <c r="G209" s="3" t="s">
        <v>4053</v>
      </c>
      <c r="H209" s="191" t="s">
        <v>4054</v>
      </c>
      <c r="I209" s="191" t="s">
        <v>3953</v>
      </c>
      <c r="J209" s="191" t="s">
        <v>4055</v>
      </c>
      <c r="K209" s="639" t="s">
        <v>4056</v>
      </c>
      <c r="L209" s="191" t="s">
        <v>1205</v>
      </c>
      <c r="M209" s="191" t="s">
        <v>44</v>
      </c>
      <c r="N209" s="191" t="s">
        <v>3529</v>
      </c>
      <c r="O209" s="191" t="s">
        <v>4057</v>
      </c>
      <c r="P209" s="3" t="s">
        <v>1488</v>
      </c>
      <c r="Q209" s="3" t="s">
        <v>249</v>
      </c>
      <c r="R209" s="3"/>
      <c r="S209" s="191" t="s">
        <v>4058</v>
      </c>
      <c r="T209" s="3" t="s">
        <v>4059</v>
      </c>
      <c r="U209" s="3" t="s">
        <v>1205</v>
      </c>
      <c r="V209" s="3"/>
      <c r="W209" s="3"/>
      <c r="X209" s="3" t="s">
        <v>51</v>
      </c>
      <c r="Y209" s="3" t="s">
        <v>49</v>
      </c>
      <c r="Z209" s="3" t="s">
        <v>51</v>
      </c>
      <c r="AA209" s="191" t="s">
        <v>1488</v>
      </c>
      <c r="AB209" s="3" t="s">
        <v>49</v>
      </c>
      <c r="AC209" s="3" t="s">
        <v>49</v>
      </c>
      <c r="AD209" s="3" t="s">
        <v>49</v>
      </c>
      <c r="AE209" s="3" t="s">
        <v>49</v>
      </c>
      <c r="AF209" s="3" t="s">
        <v>49</v>
      </c>
      <c r="AG209" s="3" t="s">
        <v>1247</v>
      </c>
      <c r="AH209" s="3" t="s">
        <v>212</v>
      </c>
      <c r="AI209" s="3"/>
      <c r="AJ209" s="3"/>
      <c r="AK209" s="3" t="s">
        <v>49</v>
      </c>
      <c r="AL209" s="3" t="s">
        <v>49</v>
      </c>
      <c r="AM209" s="3" t="s">
        <v>952</v>
      </c>
      <c r="AN209" s="191" t="s">
        <v>1488</v>
      </c>
      <c r="AO209" s="3" t="s">
        <v>212</v>
      </c>
      <c r="AP209" s="191" t="s">
        <v>2066</v>
      </c>
      <c r="AQ209" s="3" t="s">
        <v>4060</v>
      </c>
      <c r="AR209" s="3" t="s">
        <v>643</v>
      </c>
      <c r="AS209" s="3"/>
      <c r="AT209" s="3" t="s">
        <v>4061</v>
      </c>
      <c r="AU209" s="547"/>
      <c r="AV209" s="279"/>
    </row>
    <row r="210" spans="1:49" s="160" customFormat="1" ht="51">
      <c r="A210" s="442" t="s">
        <v>4062</v>
      </c>
      <c r="B210" s="130" t="s">
        <v>185</v>
      </c>
      <c r="C210" s="130"/>
      <c r="D210" s="130" t="s">
        <v>4063</v>
      </c>
      <c r="E210" s="3" t="s">
        <v>4064</v>
      </c>
      <c r="F210" s="157"/>
      <c r="G210" s="3" t="s">
        <v>4065</v>
      </c>
      <c r="H210" s="191" t="s">
        <v>4066</v>
      </c>
      <c r="I210" s="3" t="s">
        <v>4067</v>
      </c>
      <c r="J210" s="191" t="s">
        <v>4068</v>
      </c>
      <c r="K210" s="3" t="s">
        <v>4069</v>
      </c>
      <c r="L210" s="3">
        <v>2</v>
      </c>
      <c r="M210" s="3" t="s">
        <v>3</v>
      </c>
      <c r="N210" s="191" t="s">
        <v>3529</v>
      </c>
      <c r="O210" s="191" t="s">
        <v>4070</v>
      </c>
      <c r="P210" s="3" t="s">
        <v>1205</v>
      </c>
      <c r="Q210" s="3" t="s">
        <v>249</v>
      </c>
      <c r="R210" s="3"/>
      <c r="S210" s="3" t="s">
        <v>4047</v>
      </c>
      <c r="T210" s="3" t="s">
        <v>4059</v>
      </c>
      <c r="U210" s="3" t="s">
        <v>1205</v>
      </c>
      <c r="V210" s="3"/>
      <c r="W210" s="3"/>
      <c r="X210" s="3" t="s">
        <v>51</v>
      </c>
      <c r="Y210" s="3" t="s">
        <v>49</v>
      </c>
      <c r="Z210" s="3" t="s">
        <v>51</v>
      </c>
      <c r="AA210" s="3" t="s">
        <v>51</v>
      </c>
      <c r="AB210" s="3" t="s">
        <v>49</v>
      </c>
      <c r="AC210" s="3" t="s">
        <v>49</v>
      </c>
      <c r="AD210" s="3" t="s">
        <v>49</v>
      </c>
      <c r="AE210" s="3" t="s">
        <v>49</v>
      </c>
      <c r="AF210" s="3" t="s">
        <v>49</v>
      </c>
      <c r="AG210" s="3" t="s">
        <v>1247</v>
      </c>
      <c r="AH210" s="3" t="s">
        <v>212</v>
      </c>
      <c r="AI210" s="3"/>
      <c r="AJ210" s="3"/>
      <c r="AK210" s="3" t="s">
        <v>49</v>
      </c>
      <c r="AL210" s="3" t="s">
        <v>49</v>
      </c>
      <c r="AM210" s="3" t="s">
        <v>952</v>
      </c>
      <c r="AN210" s="191" t="s">
        <v>1488</v>
      </c>
      <c r="AO210" s="3" t="s">
        <v>212</v>
      </c>
      <c r="AP210" s="191" t="s">
        <v>2066</v>
      </c>
      <c r="AQ210" s="3" t="s">
        <v>4060</v>
      </c>
      <c r="AR210" s="3" t="s">
        <v>643</v>
      </c>
      <c r="AS210" s="3" t="s">
        <v>4071</v>
      </c>
      <c r="AT210" s="3" t="s">
        <v>4061</v>
      </c>
      <c r="AU210" s="547"/>
      <c r="AV210" s="279"/>
      <c r="AW210" s="390"/>
    </row>
    <row r="211" spans="1:49" s="160" customFormat="1" ht="51">
      <c r="A211" s="442" t="s">
        <v>4072</v>
      </c>
      <c r="B211" s="130" t="s">
        <v>185</v>
      </c>
      <c r="C211" s="130"/>
      <c r="D211" s="130" t="s">
        <v>4073</v>
      </c>
      <c r="E211" s="3" t="s">
        <v>4064</v>
      </c>
      <c r="F211" s="157"/>
      <c r="G211" s="3" t="s">
        <v>4074</v>
      </c>
      <c r="H211" s="191" t="s">
        <v>4075</v>
      </c>
      <c r="I211" s="3" t="s">
        <v>4067</v>
      </c>
      <c r="J211" s="3" t="s">
        <v>4076</v>
      </c>
      <c r="K211" s="3" t="s">
        <v>4069</v>
      </c>
      <c r="L211" s="3">
        <v>2</v>
      </c>
      <c r="M211" s="3" t="s">
        <v>3</v>
      </c>
      <c r="N211" s="191" t="s">
        <v>3529</v>
      </c>
      <c r="O211" s="191" t="s">
        <v>4070</v>
      </c>
      <c r="P211" s="3" t="s">
        <v>1205</v>
      </c>
      <c r="Q211" s="3" t="s">
        <v>249</v>
      </c>
      <c r="R211" s="3"/>
      <c r="S211" s="3" t="s">
        <v>4047</v>
      </c>
      <c r="T211" s="3" t="s">
        <v>4059</v>
      </c>
      <c r="U211" s="3" t="s">
        <v>1205</v>
      </c>
      <c r="V211" s="3"/>
      <c r="W211" s="3"/>
      <c r="X211" s="3" t="s">
        <v>51</v>
      </c>
      <c r="Y211" s="3" t="s">
        <v>49</v>
      </c>
      <c r="Z211" s="3" t="s">
        <v>51</v>
      </c>
      <c r="AA211" s="3" t="s">
        <v>4077</v>
      </c>
      <c r="AB211" s="3" t="s">
        <v>49</v>
      </c>
      <c r="AC211" s="3" t="s">
        <v>49</v>
      </c>
      <c r="AD211" s="3" t="s">
        <v>49</v>
      </c>
      <c r="AE211" s="3" t="s">
        <v>49</v>
      </c>
      <c r="AF211" s="3" t="s">
        <v>49</v>
      </c>
      <c r="AG211" s="3" t="s">
        <v>1247</v>
      </c>
      <c r="AH211" s="3" t="s">
        <v>212</v>
      </c>
      <c r="AI211" s="3"/>
      <c r="AJ211" s="3"/>
      <c r="AK211" s="3" t="s">
        <v>49</v>
      </c>
      <c r="AL211" s="3" t="s">
        <v>49</v>
      </c>
      <c r="AM211" s="3" t="s">
        <v>952</v>
      </c>
      <c r="AN211" s="191" t="s">
        <v>1488</v>
      </c>
      <c r="AO211" s="3" t="s">
        <v>212</v>
      </c>
      <c r="AP211" s="191" t="s">
        <v>2066</v>
      </c>
      <c r="AQ211" s="3" t="s">
        <v>4060</v>
      </c>
      <c r="AR211" s="3" t="s">
        <v>643</v>
      </c>
      <c r="AS211" s="3" t="s">
        <v>4078</v>
      </c>
      <c r="AT211" s="3" t="s">
        <v>4061</v>
      </c>
      <c r="AU211" s="547"/>
      <c r="AV211" s="279"/>
    </row>
    <row r="212" spans="1:49" s="160" customFormat="1" ht="51">
      <c r="A212" s="442" t="s">
        <v>4079</v>
      </c>
      <c r="B212" s="130" t="s">
        <v>185</v>
      </c>
      <c r="C212" s="130"/>
      <c r="D212" s="130" t="s">
        <v>4080</v>
      </c>
      <c r="E212" s="3" t="s">
        <v>4081</v>
      </c>
      <c r="F212" s="157"/>
      <c r="G212" s="3" t="s">
        <v>4082</v>
      </c>
      <c r="H212" s="191" t="s">
        <v>4083</v>
      </c>
      <c r="I212" s="3" t="s">
        <v>4067</v>
      </c>
      <c r="J212" s="3" t="s">
        <v>4084</v>
      </c>
      <c r="K212" s="639" t="s">
        <v>4056</v>
      </c>
      <c r="L212" s="3">
        <v>2</v>
      </c>
      <c r="M212" s="3" t="s">
        <v>3</v>
      </c>
      <c r="N212" s="191" t="s">
        <v>3529</v>
      </c>
      <c r="O212" s="191" t="s">
        <v>4085</v>
      </c>
      <c r="P212" s="3" t="s">
        <v>1205</v>
      </c>
      <c r="Q212" s="3" t="s">
        <v>249</v>
      </c>
      <c r="R212" s="3"/>
      <c r="S212" s="3" t="s">
        <v>4047</v>
      </c>
      <c r="T212" s="3" t="s">
        <v>4059</v>
      </c>
      <c r="U212" s="3" t="s">
        <v>1205</v>
      </c>
      <c r="V212" s="3"/>
      <c r="W212" s="3"/>
      <c r="X212" s="3" t="s">
        <v>51</v>
      </c>
      <c r="Y212" s="3" t="s">
        <v>49</v>
      </c>
      <c r="Z212" s="3" t="s">
        <v>51</v>
      </c>
      <c r="AA212" s="3" t="s">
        <v>49</v>
      </c>
      <c r="AB212" s="3" t="s">
        <v>49</v>
      </c>
      <c r="AC212" s="3" t="s">
        <v>49</v>
      </c>
      <c r="AD212" s="3" t="s">
        <v>49</v>
      </c>
      <c r="AE212" s="3" t="s">
        <v>49</v>
      </c>
      <c r="AF212" s="3" t="s">
        <v>49</v>
      </c>
      <c r="AG212" s="3" t="s">
        <v>1247</v>
      </c>
      <c r="AH212" s="3" t="s">
        <v>212</v>
      </c>
      <c r="AI212" s="3"/>
      <c r="AJ212" s="3"/>
      <c r="AK212" s="3" t="s">
        <v>51</v>
      </c>
      <c r="AL212" s="3" t="s">
        <v>49</v>
      </c>
      <c r="AM212" s="3" t="s">
        <v>952</v>
      </c>
      <c r="AN212" s="191" t="s">
        <v>1488</v>
      </c>
      <c r="AO212" s="3" t="s">
        <v>212</v>
      </c>
      <c r="AP212" s="3" t="s">
        <v>2204</v>
      </c>
      <c r="AQ212" s="3" t="s">
        <v>4060</v>
      </c>
      <c r="AR212" s="3" t="s">
        <v>643</v>
      </c>
      <c r="AS212" s="3"/>
      <c r="AT212" s="3" t="s">
        <v>4061</v>
      </c>
      <c r="AU212" s="547"/>
      <c r="AV212" s="279"/>
    </row>
    <row r="213" spans="1:49" s="160" customFormat="1" ht="51">
      <c r="A213" s="442" t="s">
        <v>4086</v>
      </c>
      <c r="B213" s="130" t="s">
        <v>185</v>
      </c>
      <c r="C213" s="130"/>
      <c r="D213" s="130" t="s">
        <v>1779</v>
      </c>
      <c r="E213" s="3" t="s">
        <v>4087</v>
      </c>
      <c r="F213" s="157"/>
      <c r="G213" s="3" t="s">
        <v>4088</v>
      </c>
      <c r="H213" s="405" t="s">
        <v>4089</v>
      </c>
      <c r="I213" s="3" t="s">
        <v>4090</v>
      </c>
      <c r="J213" s="391" t="s">
        <v>4091</v>
      </c>
      <c r="K213" s="3" t="s">
        <v>4092</v>
      </c>
      <c r="L213" s="3">
        <v>2</v>
      </c>
      <c r="M213" s="3" t="s">
        <v>3</v>
      </c>
      <c r="N213" s="191" t="s">
        <v>3529</v>
      </c>
      <c r="O213" s="191" t="s">
        <v>4085</v>
      </c>
      <c r="P213" s="3" t="s">
        <v>1488</v>
      </c>
      <c r="Q213" s="3" t="s">
        <v>249</v>
      </c>
      <c r="R213" s="3"/>
      <c r="S213" s="3" t="s">
        <v>4047</v>
      </c>
      <c r="T213" s="3" t="s">
        <v>214</v>
      </c>
      <c r="U213" s="3" t="s">
        <v>1205</v>
      </c>
      <c r="V213" s="3"/>
      <c r="W213" s="3"/>
      <c r="X213" s="3" t="s">
        <v>4093</v>
      </c>
      <c r="Y213" s="3" t="s">
        <v>49</v>
      </c>
      <c r="Z213" s="3" t="s">
        <v>51</v>
      </c>
      <c r="AA213" s="3" t="s">
        <v>49</v>
      </c>
      <c r="AB213" s="3" t="s">
        <v>49</v>
      </c>
      <c r="AC213" s="3" t="s">
        <v>49</v>
      </c>
      <c r="AD213" s="3" t="s">
        <v>49</v>
      </c>
      <c r="AE213" s="3" t="s">
        <v>49</v>
      </c>
      <c r="AF213" s="3" t="s">
        <v>49</v>
      </c>
      <c r="AG213" s="3" t="s">
        <v>1261</v>
      </c>
      <c r="AH213" s="3" t="s">
        <v>212</v>
      </c>
      <c r="AI213" s="3"/>
      <c r="AJ213" s="3"/>
      <c r="AK213" s="3" t="s">
        <v>49</v>
      </c>
      <c r="AL213" s="3" t="s">
        <v>49</v>
      </c>
      <c r="AM213" s="3" t="s">
        <v>952</v>
      </c>
      <c r="AN213" s="191" t="s">
        <v>1488</v>
      </c>
      <c r="AO213" s="3" t="s">
        <v>212</v>
      </c>
      <c r="AP213" s="191" t="s">
        <v>2066</v>
      </c>
      <c r="AQ213" s="3" t="s">
        <v>4094</v>
      </c>
      <c r="AR213" s="3" t="s">
        <v>643</v>
      </c>
      <c r="AS213" s="3"/>
      <c r="AT213" s="3"/>
      <c r="AU213" s="547"/>
      <c r="AV213" s="279"/>
    </row>
    <row r="214" spans="1:49" s="160" customFormat="1" ht="51">
      <c r="A214" s="442" t="s">
        <v>4095</v>
      </c>
      <c r="B214" s="130" t="s">
        <v>185</v>
      </c>
      <c r="C214" s="130"/>
      <c r="D214" s="130" t="s">
        <v>1779</v>
      </c>
      <c r="E214" s="3" t="s">
        <v>4087</v>
      </c>
      <c r="F214" s="157"/>
      <c r="G214" s="3" t="s">
        <v>4096</v>
      </c>
      <c r="H214" s="405" t="s">
        <v>4089</v>
      </c>
      <c r="I214" s="3" t="s">
        <v>4090</v>
      </c>
      <c r="J214" s="280" t="s">
        <v>3871</v>
      </c>
      <c r="K214" s="3" t="s">
        <v>3860</v>
      </c>
      <c r="L214" s="3">
        <v>2</v>
      </c>
      <c r="M214" s="3" t="s">
        <v>3</v>
      </c>
      <c r="N214" s="191" t="s">
        <v>3529</v>
      </c>
      <c r="O214" s="3" t="s">
        <v>4097</v>
      </c>
      <c r="P214" s="3" t="s">
        <v>1488</v>
      </c>
      <c r="Q214" s="3" t="s">
        <v>249</v>
      </c>
      <c r="R214" s="3"/>
      <c r="S214" s="3" t="s">
        <v>4047</v>
      </c>
      <c r="T214" s="3" t="s">
        <v>214</v>
      </c>
      <c r="U214" s="3" t="s">
        <v>1205</v>
      </c>
      <c r="V214" s="3"/>
      <c r="W214" s="3"/>
      <c r="X214" s="3" t="s">
        <v>4093</v>
      </c>
      <c r="Y214" s="3" t="s">
        <v>49</v>
      </c>
      <c r="Z214" s="3" t="s">
        <v>51</v>
      </c>
      <c r="AA214" s="3" t="s">
        <v>49</v>
      </c>
      <c r="AB214" s="3" t="s">
        <v>49</v>
      </c>
      <c r="AC214" s="3" t="s">
        <v>49</v>
      </c>
      <c r="AD214" s="3" t="s">
        <v>2683</v>
      </c>
      <c r="AE214" s="3" t="s">
        <v>49</v>
      </c>
      <c r="AF214" s="3" t="s">
        <v>49</v>
      </c>
      <c r="AG214" s="3" t="s">
        <v>1261</v>
      </c>
      <c r="AH214" s="3" t="s">
        <v>212</v>
      </c>
      <c r="AI214" s="3"/>
      <c r="AJ214" s="3"/>
      <c r="AK214" s="3" t="s">
        <v>49</v>
      </c>
      <c r="AL214" s="3" t="s">
        <v>49</v>
      </c>
      <c r="AM214" s="3" t="s">
        <v>952</v>
      </c>
      <c r="AN214" s="191" t="s">
        <v>1488</v>
      </c>
      <c r="AO214" s="3" t="s">
        <v>212</v>
      </c>
      <c r="AP214" s="191" t="s">
        <v>2066</v>
      </c>
      <c r="AQ214" s="3" t="s">
        <v>4094</v>
      </c>
      <c r="AR214" s="3" t="s">
        <v>643</v>
      </c>
      <c r="AS214" s="3"/>
      <c r="AT214" s="3"/>
      <c r="AU214" s="547"/>
      <c r="AV214" s="279"/>
    </row>
    <row r="215" spans="1:49" s="160" customFormat="1" ht="51">
      <c r="A215" s="442" t="s">
        <v>4098</v>
      </c>
      <c r="B215" s="130" t="s">
        <v>185</v>
      </c>
      <c r="C215" s="130"/>
      <c r="D215" s="130" t="s">
        <v>4063</v>
      </c>
      <c r="E215" s="3" t="s">
        <v>4099</v>
      </c>
      <c r="F215" s="157"/>
      <c r="G215" s="3" t="s">
        <v>4100</v>
      </c>
      <c r="H215" s="405" t="s">
        <v>4101</v>
      </c>
      <c r="I215" s="3" t="s">
        <v>4102</v>
      </c>
      <c r="J215" s="392" t="s">
        <v>4103</v>
      </c>
      <c r="K215" s="3" t="s">
        <v>4104</v>
      </c>
      <c r="L215" s="3">
        <v>2</v>
      </c>
      <c r="M215" s="3" t="s">
        <v>3</v>
      </c>
      <c r="N215" s="191" t="s">
        <v>3529</v>
      </c>
      <c r="O215" s="3" t="s">
        <v>4105</v>
      </c>
      <c r="P215" s="3" t="s">
        <v>1488</v>
      </c>
      <c r="Q215" s="3" t="s">
        <v>249</v>
      </c>
      <c r="R215" s="3"/>
      <c r="S215" s="3" t="s">
        <v>4047</v>
      </c>
      <c r="T215" s="3" t="s">
        <v>214</v>
      </c>
      <c r="U215" s="3" t="s">
        <v>1205</v>
      </c>
      <c r="V215" s="3"/>
      <c r="W215" s="3"/>
      <c r="X215" s="3" t="s">
        <v>4093</v>
      </c>
      <c r="Y215" s="3" t="s">
        <v>49</v>
      </c>
      <c r="Z215" s="3" t="s">
        <v>51</v>
      </c>
      <c r="AA215" s="3" t="s">
        <v>51</v>
      </c>
      <c r="AB215" s="3" t="s">
        <v>49</v>
      </c>
      <c r="AC215" s="3" t="s">
        <v>49</v>
      </c>
      <c r="AD215" s="3" t="s">
        <v>49</v>
      </c>
      <c r="AE215" s="3" t="s">
        <v>49</v>
      </c>
      <c r="AF215" s="3" t="s">
        <v>49</v>
      </c>
      <c r="AG215" s="3" t="s">
        <v>1261</v>
      </c>
      <c r="AH215" s="3" t="s">
        <v>212</v>
      </c>
      <c r="AI215" s="3"/>
      <c r="AJ215" s="3"/>
      <c r="AK215" s="3" t="s">
        <v>49</v>
      </c>
      <c r="AL215" s="3" t="s">
        <v>49</v>
      </c>
      <c r="AM215" s="3" t="s">
        <v>952</v>
      </c>
      <c r="AN215" s="191" t="s">
        <v>1488</v>
      </c>
      <c r="AO215" s="3" t="s">
        <v>212</v>
      </c>
      <c r="AP215" s="191" t="s">
        <v>2066</v>
      </c>
      <c r="AQ215" s="3" t="s">
        <v>1488</v>
      </c>
      <c r="AR215" s="3" t="s">
        <v>643</v>
      </c>
      <c r="AS215" s="3"/>
      <c r="AT215" s="3"/>
      <c r="AU215" s="547"/>
      <c r="AV215" s="279"/>
    </row>
    <row r="216" spans="1:49" s="160" customFormat="1" ht="51">
      <c r="A216" s="442" t="s">
        <v>4106</v>
      </c>
      <c r="B216" s="130" t="s">
        <v>185</v>
      </c>
      <c r="C216" s="130"/>
      <c r="D216" s="130" t="s">
        <v>4063</v>
      </c>
      <c r="E216" s="3" t="s">
        <v>4087</v>
      </c>
      <c r="F216" s="157"/>
      <c r="G216" s="3" t="s">
        <v>4100</v>
      </c>
      <c r="H216" s="405" t="s">
        <v>4101</v>
      </c>
      <c r="I216" s="3" t="s">
        <v>4107</v>
      </c>
      <c r="J216" s="3" t="s">
        <v>4108</v>
      </c>
      <c r="K216" s="3" t="s">
        <v>3860</v>
      </c>
      <c r="L216" s="3">
        <v>2</v>
      </c>
      <c r="M216" s="3" t="s">
        <v>3</v>
      </c>
      <c r="N216" s="191" t="s">
        <v>2673</v>
      </c>
      <c r="O216" s="3" t="s">
        <v>4109</v>
      </c>
      <c r="P216" s="3" t="s">
        <v>1488</v>
      </c>
      <c r="Q216" s="3" t="s">
        <v>249</v>
      </c>
      <c r="R216" s="3"/>
      <c r="S216" s="3" t="s">
        <v>4047</v>
      </c>
      <c r="T216" s="3" t="s">
        <v>214</v>
      </c>
      <c r="U216" s="3" t="s">
        <v>1205</v>
      </c>
      <c r="V216" s="3"/>
      <c r="W216" s="3"/>
      <c r="X216" s="3" t="s">
        <v>4093</v>
      </c>
      <c r="Y216" s="3" t="s">
        <v>49</v>
      </c>
      <c r="Z216" s="3" t="s">
        <v>51</v>
      </c>
      <c r="AA216" s="3" t="s">
        <v>51</v>
      </c>
      <c r="AB216" s="3" t="s">
        <v>49</v>
      </c>
      <c r="AC216" s="3" t="s">
        <v>49</v>
      </c>
      <c r="AD216" s="3" t="s">
        <v>49</v>
      </c>
      <c r="AE216" s="3" t="s">
        <v>49</v>
      </c>
      <c r="AF216" s="3" t="s">
        <v>49</v>
      </c>
      <c r="AG216" s="3" t="s">
        <v>1261</v>
      </c>
      <c r="AH216" s="3" t="s">
        <v>212</v>
      </c>
      <c r="AI216" s="3"/>
      <c r="AJ216" s="3"/>
      <c r="AK216" s="3" t="s">
        <v>49</v>
      </c>
      <c r="AL216" s="3" t="s">
        <v>49</v>
      </c>
      <c r="AM216" s="3" t="s">
        <v>952</v>
      </c>
      <c r="AN216" s="191" t="s">
        <v>1488</v>
      </c>
      <c r="AO216" s="3" t="s">
        <v>212</v>
      </c>
      <c r="AP216" s="191" t="s">
        <v>2066</v>
      </c>
      <c r="AQ216" s="3" t="s">
        <v>4094</v>
      </c>
      <c r="AR216" s="3" t="s">
        <v>643</v>
      </c>
      <c r="AS216" s="3"/>
      <c r="AT216" s="3"/>
      <c r="AU216" s="547"/>
      <c r="AV216" s="279"/>
    </row>
    <row r="217" spans="1:49" s="160" customFormat="1" ht="38.25">
      <c r="A217" s="442" t="s">
        <v>4110</v>
      </c>
      <c r="B217" s="130" t="s">
        <v>185</v>
      </c>
      <c r="C217" s="130"/>
      <c r="D217" s="130" t="s">
        <v>4063</v>
      </c>
      <c r="E217" s="3" t="s">
        <v>4099</v>
      </c>
      <c r="F217" s="157"/>
      <c r="G217" s="3" t="s">
        <v>4111</v>
      </c>
      <c r="H217" s="405" t="s">
        <v>4112</v>
      </c>
      <c r="I217" s="3" t="s">
        <v>4113</v>
      </c>
      <c r="J217" s="3" t="s">
        <v>4108</v>
      </c>
      <c r="K217" s="3" t="s">
        <v>4114</v>
      </c>
      <c r="L217" s="3">
        <v>2</v>
      </c>
      <c r="M217" s="3" t="s">
        <v>3</v>
      </c>
      <c r="N217" s="191" t="s">
        <v>2673</v>
      </c>
      <c r="O217" s="3" t="s">
        <v>4115</v>
      </c>
      <c r="P217" s="3" t="s">
        <v>1488</v>
      </c>
      <c r="Q217" s="3" t="s">
        <v>249</v>
      </c>
      <c r="R217" s="3"/>
      <c r="S217" s="3" t="s">
        <v>4116</v>
      </c>
      <c r="T217" s="3" t="s">
        <v>369</v>
      </c>
      <c r="U217" s="3" t="s">
        <v>1205</v>
      </c>
      <c r="V217" s="3"/>
      <c r="W217" s="3"/>
      <c r="X217" s="3" t="s">
        <v>51</v>
      </c>
      <c r="Y217" s="3" t="s">
        <v>49</v>
      </c>
      <c r="Z217" s="3" t="s">
        <v>51</v>
      </c>
      <c r="AA217" s="3" t="s">
        <v>51</v>
      </c>
      <c r="AB217" s="3" t="s">
        <v>49</v>
      </c>
      <c r="AC217" s="3" t="s">
        <v>49</v>
      </c>
      <c r="AD217" s="3" t="s">
        <v>49</v>
      </c>
      <c r="AE217" s="3" t="s">
        <v>49</v>
      </c>
      <c r="AF217" s="3" t="s">
        <v>49</v>
      </c>
      <c r="AG217" s="3" t="s">
        <v>1247</v>
      </c>
      <c r="AH217" s="3" t="s">
        <v>212</v>
      </c>
      <c r="AI217" s="3"/>
      <c r="AJ217" s="3"/>
      <c r="AK217" s="3" t="s">
        <v>49</v>
      </c>
      <c r="AL217" s="3" t="s">
        <v>51</v>
      </c>
      <c r="AM217" s="3" t="s">
        <v>952</v>
      </c>
      <c r="AN217" s="191" t="s">
        <v>1488</v>
      </c>
      <c r="AO217" s="3" t="s">
        <v>212</v>
      </c>
      <c r="AP217" s="191" t="s">
        <v>2066</v>
      </c>
      <c r="AQ217" s="3" t="s">
        <v>4117</v>
      </c>
      <c r="AR217" s="3" t="s">
        <v>643</v>
      </c>
      <c r="AS217" s="3"/>
      <c r="AT217" s="3"/>
      <c r="AU217" s="547"/>
      <c r="AV217" s="279"/>
    </row>
    <row r="218" spans="1:49" s="160" customFormat="1" ht="51">
      <c r="A218" s="442" t="s">
        <v>4118</v>
      </c>
      <c r="B218" s="130" t="s">
        <v>185</v>
      </c>
      <c r="C218" s="130"/>
      <c r="D218" s="130" t="s">
        <v>4073</v>
      </c>
      <c r="E218" s="3" t="s">
        <v>4064</v>
      </c>
      <c r="F218" s="157"/>
      <c r="G218" s="3" t="s">
        <v>4119</v>
      </c>
      <c r="H218" s="191" t="s">
        <v>4120</v>
      </c>
      <c r="I218" s="3" t="s">
        <v>4121</v>
      </c>
      <c r="J218" s="3" t="s">
        <v>4122</v>
      </c>
      <c r="K218" s="3" t="s">
        <v>4123</v>
      </c>
      <c r="L218" s="3">
        <v>2</v>
      </c>
      <c r="M218" s="3" t="s">
        <v>3</v>
      </c>
      <c r="N218" s="191" t="s">
        <v>2673</v>
      </c>
      <c r="O218" s="3" t="s">
        <v>4124</v>
      </c>
      <c r="P218" s="3" t="s">
        <v>1488</v>
      </c>
      <c r="Q218" s="3" t="s">
        <v>249</v>
      </c>
      <c r="R218" s="3"/>
      <c r="S218" s="3" t="s">
        <v>4047</v>
      </c>
      <c r="T218" s="3" t="s">
        <v>369</v>
      </c>
      <c r="U218" s="3" t="s">
        <v>1205</v>
      </c>
      <c r="V218" s="3"/>
      <c r="W218" s="3"/>
      <c r="X218" s="3" t="s">
        <v>51</v>
      </c>
      <c r="Y218" s="3" t="s">
        <v>49</v>
      </c>
      <c r="Z218" s="3" t="s">
        <v>51</v>
      </c>
      <c r="AA218" s="3" t="s">
        <v>51</v>
      </c>
      <c r="AB218" s="3" t="s">
        <v>49</v>
      </c>
      <c r="AC218" s="3" t="s">
        <v>49</v>
      </c>
      <c r="AD218" s="3" t="s">
        <v>49</v>
      </c>
      <c r="AE218" s="3" t="s">
        <v>49</v>
      </c>
      <c r="AF218" s="3" t="s">
        <v>49</v>
      </c>
      <c r="AG218" s="3" t="s">
        <v>1261</v>
      </c>
      <c r="AH218" s="3" t="s">
        <v>212</v>
      </c>
      <c r="AI218" s="3"/>
      <c r="AJ218" s="3"/>
      <c r="AK218" s="3" t="s">
        <v>49</v>
      </c>
      <c r="AL218" s="3" t="s">
        <v>49</v>
      </c>
      <c r="AM218" s="3" t="s">
        <v>952</v>
      </c>
      <c r="AN218" s="191" t="s">
        <v>1488</v>
      </c>
      <c r="AO218" s="3" t="s">
        <v>212</v>
      </c>
      <c r="AP218" s="191" t="s">
        <v>2066</v>
      </c>
      <c r="AQ218" s="3" t="s">
        <v>4125</v>
      </c>
      <c r="AR218" s="3" t="s">
        <v>643</v>
      </c>
      <c r="AS218" s="3"/>
      <c r="AT218" s="3"/>
      <c r="AU218" s="547"/>
      <c r="AV218" s="279"/>
      <c r="AW218" s="393"/>
    </row>
    <row r="219" spans="1:49" s="160" customFormat="1" ht="51">
      <c r="A219" s="442" t="s">
        <v>4126</v>
      </c>
      <c r="B219" s="130" t="s">
        <v>185</v>
      </c>
      <c r="C219" s="130"/>
      <c r="D219" s="130" t="s">
        <v>4063</v>
      </c>
      <c r="E219" s="3" t="s">
        <v>4127</v>
      </c>
      <c r="F219" s="157"/>
      <c r="G219" s="3" t="s">
        <v>4128</v>
      </c>
      <c r="H219" s="191" t="s">
        <v>4129</v>
      </c>
      <c r="I219" s="3" t="s">
        <v>4130</v>
      </c>
      <c r="J219" s="3" t="s">
        <v>4108</v>
      </c>
      <c r="K219" s="3" t="s">
        <v>4114</v>
      </c>
      <c r="L219" s="3">
        <v>2</v>
      </c>
      <c r="M219" s="3" t="s">
        <v>3</v>
      </c>
      <c r="N219" s="191" t="s">
        <v>2673</v>
      </c>
      <c r="O219" s="3" t="s">
        <v>4131</v>
      </c>
      <c r="P219" s="3" t="s">
        <v>1488</v>
      </c>
      <c r="Q219" s="3" t="s">
        <v>249</v>
      </c>
      <c r="R219" s="3"/>
      <c r="S219" s="3" t="s">
        <v>4047</v>
      </c>
      <c r="T219" s="3" t="s">
        <v>947</v>
      </c>
      <c r="U219" s="3" t="s">
        <v>1205</v>
      </c>
      <c r="V219" s="3"/>
      <c r="W219" s="3"/>
      <c r="X219" s="3" t="s">
        <v>4132</v>
      </c>
      <c r="Y219" s="3" t="s">
        <v>49</v>
      </c>
      <c r="Z219" s="3" t="s">
        <v>51</v>
      </c>
      <c r="AA219" s="3" t="s">
        <v>51</v>
      </c>
      <c r="AB219" s="3" t="s">
        <v>49</v>
      </c>
      <c r="AC219" s="3" t="s">
        <v>49</v>
      </c>
      <c r="AD219" s="3" t="s">
        <v>49</v>
      </c>
      <c r="AE219" s="3" t="s">
        <v>49</v>
      </c>
      <c r="AF219" s="3" t="s">
        <v>49</v>
      </c>
      <c r="AG219" s="3" t="s">
        <v>1261</v>
      </c>
      <c r="AH219" s="3" t="s">
        <v>212</v>
      </c>
      <c r="AI219" s="3"/>
      <c r="AJ219" s="3"/>
      <c r="AK219" s="3" t="s">
        <v>49</v>
      </c>
      <c r="AL219" s="3" t="s">
        <v>51</v>
      </c>
      <c r="AM219" s="3" t="s">
        <v>952</v>
      </c>
      <c r="AN219" s="191" t="s">
        <v>1488</v>
      </c>
      <c r="AO219" s="3" t="s">
        <v>212</v>
      </c>
      <c r="AP219" s="191" t="s">
        <v>2066</v>
      </c>
      <c r="AQ219" s="3" t="s">
        <v>4133</v>
      </c>
      <c r="AR219" s="3" t="s">
        <v>643</v>
      </c>
      <c r="AS219" s="3" t="s">
        <v>4071</v>
      </c>
      <c r="AT219" s="3" t="s">
        <v>4061</v>
      </c>
      <c r="AU219" s="547"/>
      <c r="AV219" s="279"/>
    </row>
    <row r="220" spans="1:49" s="160" customFormat="1" ht="51">
      <c r="A220" s="442" t="s">
        <v>4134</v>
      </c>
      <c r="B220" s="130" t="s">
        <v>185</v>
      </c>
      <c r="C220" s="130"/>
      <c r="D220" s="130" t="s">
        <v>4073</v>
      </c>
      <c r="E220" s="3" t="s">
        <v>4127</v>
      </c>
      <c r="F220" s="157"/>
      <c r="G220" s="3" t="s">
        <v>4135</v>
      </c>
      <c r="H220" s="191" t="s">
        <v>4136</v>
      </c>
      <c r="I220" s="3" t="s">
        <v>4137</v>
      </c>
      <c r="J220" s="3" t="s">
        <v>4138</v>
      </c>
      <c r="K220" s="3" t="s">
        <v>4139</v>
      </c>
      <c r="L220" s="3">
        <v>2</v>
      </c>
      <c r="M220" s="3" t="s">
        <v>3</v>
      </c>
      <c r="N220" s="191" t="s">
        <v>2673</v>
      </c>
      <c r="O220" s="3" t="s">
        <v>4140</v>
      </c>
      <c r="P220" s="3" t="s">
        <v>1488</v>
      </c>
      <c r="Q220" s="3" t="s">
        <v>249</v>
      </c>
      <c r="R220" s="3"/>
      <c r="S220" s="3" t="s">
        <v>4047</v>
      </c>
      <c r="T220" s="3" t="s">
        <v>204</v>
      </c>
      <c r="U220" s="3" t="s">
        <v>1205</v>
      </c>
      <c r="V220" s="3"/>
      <c r="W220" s="3"/>
      <c r="X220" s="3" t="s">
        <v>4093</v>
      </c>
      <c r="Y220" s="3" t="s">
        <v>49</v>
      </c>
      <c r="Z220" s="3" t="s">
        <v>51</v>
      </c>
      <c r="AA220" s="3" t="s">
        <v>51</v>
      </c>
      <c r="AB220" s="3" t="s">
        <v>49</v>
      </c>
      <c r="AC220" s="3" t="s">
        <v>49</v>
      </c>
      <c r="AD220" s="3" t="s">
        <v>49</v>
      </c>
      <c r="AE220" s="3" t="s">
        <v>49</v>
      </c>
      <c r="AF220" s="3" t="s">
        <v>49</v>
      </c>
      <c r="AG220" s="3" t="s">
        <v>1261</v>
      </c>
      <c r="AH220" s="3" t="s">
        <v>212</v>
      </c>
      <c r="AI220" s="3"/>
      <c r="AJ220" s="3"/>
      <c r="AK220" s="3" t="s">
        <v>49</v>
      </c>
      <c r="AL220" s="3" t="s">
        <v>51</v>
      </c>
      <c r="AM220" s="3" t="s">
        <v>952</v>
      </c>
      <c r="AN220" s="191" t="s">
        <v>4141</v>
      </c>
      <c r="AO220" s="3" t="s">
        <v>212</v>
      </c>
      <c r="AP220" s="191" t="s">
        <v>2066</v>
      </c>
      <c r="AQ220" s="3" t="s">
        <v>4133</v>
      </c>
      <c r="AR220" s="3" t="s">
        <v>643</v>
      </c>
      <c r="AS220" s="3" t="s">
        <v>4071</v>
      </c>
      <c r="AT220" s="3" t="s">
        <v>4061</v>
      </c>
      <c r="AU220" s="547"/>
      <c r="AV220" s="279"/>
      <c r="AW220" s="393"/>
    </row>
    <row r="221" spans="1:49" s="160" customFormat="1" ht="51">
      <c r="A221" s="442" t="s">
        <v>4142</v>
      </c>
      <c r="B221" s="130" t="s">
        <v>185</v>
      </c>
      <c r="C221" s="130"/>
      <c r="D221" s="130" t="s">
        <v>4080</v>
      </c>
      <c r="E221" s="3" t="s">
        <v>4143</v>
      </c>
      <c r="F221" s="157"/>
      <c r="G221" s="3" t="s">
        <v>4144</v>
      </c>
      <c r="H221" s="191" t="s">
        <v>4145</v>
      </c>
      <c r="I221" s="3" t="s">
        <v>4146</v>
      </c>
      <c r="J221" s="3" t="s">
        <v>4138</v>
      </c>
      <c r="K221" s="3" t="s">
        <v>4147</v>
      </c>
      <c r="L221" s="3">
        <v>2</v>
      </c>
      <c r="M221" s="3" t="s">
        <v>3</v>
      </c>
      <c r="N221" s="191" t="s">
        <v>2673</v>
      </c>
      <c r="O221" s="3" t="s">
        <v>4148</v>
      </c>
      <c r="P221" s="3" t="s">
        <v>1488</v>
      </c>
      <c r="Q221" s="3" t="s">
        <v>249</v>
      </c>
      <c r="R221" s="3"/>
      <c r="S221" s="3" t="s">
        <v>4047</v>
      </c>
      <c r="T221" s="3" t="s">
        <v>369</v>
      </c>
      <c r="U221" s="3" t="s">
        <v>1205</v>
      </c>
      <c r="V221" s="3"/>
      <c r="W221" s="3"/>
      <c r="X221" s="3" t="s">
        <v>51</v>
      </c>
      <c r="Y221" s="3" t="s">
        <v>49</v>
      </c>
      <c r="Z221" s="3" t="s">
        <v>51</v>
      </c>
      <c r="AA221" s="3" t="s">
        <v>51</v>
      </c>
      <c r="AB221" s="3" t="s">
        <v>49</v>
      </c>
      <c r="AC221" s="3" t="s">
        <v>49</v>
      </c>
      <c r="AD221" s="3" t="s">
        <v>49</v>
      </c>
      <c r="AE221" s="3" t="s">
        <v>49</v>
      </c>
      <c r="AF221" s="3" t="s">
        <v>49</v>
      </c>
      <c r="AG221" s="3" t="s">
        <v>1261</v>
      </c>
      <c r="AH221" s="3" t="s">
        <v>212</v>
      </c>
      <c r="AI221" s="3"/>
      <c r="AJ221" s="3"/>
      <c r="AK221" s="3" t="s">
        <v>49</v>
      </c>
      <c r="AL221" s="3" t="s">
        <v>51</v>
      </c>
      <c r="AM221" s="3" t="s">
        <v>952</v>
      </c>
      <c r="AN221" s="191" t="s">
        <v>4141</v>
      </c>
      <c r="AO221" s="3" t="s">
        <v>212</v>
      </c>
      <c r="AP221" s="191" t="s">
        <v>2066</v>
      </c>
      <c r="AQ221" s="3" t="s">
        <v>4149</v>
      </c>
      <c r="AR221" s="3" t="s">
        <v>643</v>
      </c>
      <c r="AS221" s="3"/>
      <c r="AT221" s="3" t="s">
        <v>4061</v>
      </c>
      <c r="AU221" s="547"/>
      <c r="AV221" s="279"/>
    </row>
    <row r="222" spans="1:49" s="160" customFormat="1" ht="63.75">
      <c r="A222" s="442" t="s">
        <v>4150</v>
      </c>
      <c r="B222" s="130" t="s">
        <v>185</v>
      </c>
      <c r="C222" s="130"/>
      <c r="D222" s="130" t="s">
        <v>4080</v>
      </c>
      <c r="E222" s="3" t="s">
        <v>4151</v>
      </c>
      <c r="F222" s="157"/>
      <c r="G222" s="3" t="s">
        <v>4152</v>
      </c>
      <c r="H222" s="191" t="s">
        <v>4153</v>
      </c>
      <c r="I222" s="3" t="s">
        <v>4154</v>
      </c>
      <c r="J222" s="3" t="s">
        <v>4138</v>
      </c>
      <c r="K222" s="3" t="s">
        <v>4155</v>
      </c>
      <c r="L222" s="3" t="s">
        <v>1205</v>
      </c>
      <c r="M222" s="3" t="s">
        <v>59</v>
      </c>
      <c r="N222" s="505" t="s">
        <v>4156</v>
      </c>
      <c r="O222" s="3" t="s">
        <v>4157</v>
      </c>
      <c r="P222" s="3" t="s">
        <v>1488</v>
      </c>
      <c r="Q222" s="3" t="s">
        <v>249</v>
      </c>
      <c r="R222" s="3"/>
      <c r="S222" s="3" t="s">
        <v>4158</v>
      </c>
      <c r="T222" s="3" t="s">
        <v>369</v>
      </c>
      <c r="U222" s="3" t="s">
        <v>51</v>
      </c>
      <c r="V222" s="3"/>
      <c r="W222" s="3"/>
      <c r="X222" s="3" t="s">
        <v>51</v>
      </c>
      <c r="Y222" s="3" t="s">
        <v>49</v>
      </c>
      <c r="Z222" s="3" t="s">
        <v>51</v>
      </c>
      <c r="AA222" s="3" t="s">
        <v>51</v>
      </c>
      <c r="AB222" s="3" t="s">
        <v>49</v>
      </c>
      <c r="AC222" s="3" t="s">
        <v>49</v>
      </c>
      <c r="AD222" s="3" t="s">
        <v>49</v>
      </c>
      <c r="AE222" s="3" t="s">
        <v>49</v>
      </c>
      <c r="AF222" s="3" t="s">
        <v>49</v>
      </c>
      <c r="AG222" s="3" t="s">
        <v>1261</v>
      </c>
      <c r="AH222" s="3" t="s">
        <v>212</v>
      </c>
      <c r="AI222" s="3"/>
      <c r="AJ222" s="3"/>
      <c r="AK222" s="3" t="s">
        <v>51</v>
      </c>
      <c r="AL222" s="3" t="s">
        <v>51</v>
      </c>
      <c r="AM222" s="3" t="s">
        <v>952</v>
      </c>
      <c r="AN222" s="191" t="s">
        <v>1488</v>
      </c>
      <c r="AO222" s="3" t="s">
        <v>212</v>
      </c>
      <c r="AP222" s="3" t="s">
        <v>2099</v>
      </c>
      <c r="AQ222" s="3" t="s">
        <v>4094</v>
      </c>
      <c r="AR222" s="3" t="s">
        <v>643</v>
      </c>
      <c r="AS222" s="3" t="s">
        <v>4159</v>
      </c>
      <c r="AT222" s="3"/>
      <c r="AU222" s="547"/>
      <c r="AV222" s="279"/>
    </row>
    <row r="223" spans="1:49" s="160" customFormat="1">
      <c r="A223" s="128"/>
      <c r="B223" s="130"/>
      <c r="C223" s="130"/>
      <c r="D223" s="130"/>
      <c r="E223" s="3"/>
      <c r="F223" s="157"/>
      <c r="G223" s="3"/>
      <c r="H223" s="3"/>
      <c r="I223" s="3"/>
      <c r="J223" s="3"/>
      <c r="K223" s="3"/>
      <c r="L223" s="3"/>
      <c r="M223" s="3"/>
      <c r="N223" s="505"/>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547"/>
      <c r="AV223" s="279"/>
    </row>
    <row r="224" spans="1:49" s="160" customFormat="1" ht="76.5">
      <c r="A224" s="128" t="s">
        <v>3882</v>
      </c>
      <c r="B224" s="130" t="s">
        <v>184</v>
      </c>
      <c r="C224" s="130" t="s">
        <v>2972</v>
      </c>
      <c r="D224" s="130" t="s">
        <v>195</v>
      </c>
      <c r="E224" s="3" t="s">
        <v>3877</v>
      </c>
      <c r="F224" s="157"/>
      <c r="G224" s="3" t="s">
        <v>3878</v>
      </c>
      <c r="H224" s="3" t="s">
        <v>3879</v>
      </c>
      <c r="I224" s="3" t="s">
        <v>3881</v>
      </c>
      <c r="J224" s="3" t="s">
        <v>3871</v>
      </c>
      <c r="K224" s="3" t="s">
        <v>3860</v>
      </c>
      <c r="L224" s="3">
        <v>1</v>
      </c>
      <c r="M224" s="3" t="s">
        <v>3</v>
      </c>
      <c r="N224" s="505" t="s">
        <v>2633</v>
      </c>
      <c r="O224" s="280" t="s">
        <v>2949</v>
      </c>
      <c r="P224" s="505" t="s">
        <v>3285</v>
      </c>
      <c r="Q224" s="3" t="s">
        <v>212</v>
      </c>
      <c r="R224" s="3"/>
      <c r="S224" s="164" t="s">
        <v>1509</v>
      </c>
      <c r="T224" s="637" t="s">
        <v>204</v>
      </c>
      <c r="U224" s="3" t="s">
        <v>51</v>
      </c>
      <c r="V224" s="3"/>
      <c r="W224" s="3"/>
      <c r="X224" s="3" t="s">
        <v>49</v>
      </c>
      <c r="Y224" s="3" t="s">
        <v>49</v>
      </c>
      <c r="Z224" s="3" t="s">
        <v>51</v>
      </c>
      <c r="AA224" s="3" t="s">
        <v>51</v>
      </c>
      <c r="AB224" s="3" t="s">
        <v>49</v>
      </c>
      <c r="AC224" s="3" t="s">
        <v>51</v>
      </c>
      <c r="AD224" s="3" t="s">
        <v>206</v>
      </c>
      <c r="AE224" s="3" t="s">
        <v>51</v>
      </c>
      <c r="AF224" s="3" t="s">
        <v>51</v>
      </c>
      <c r="AG224" s="3" t="s">
        <v>2064</v>
      </c>
      <c r="AH224" s="3" t="s">
        <v>51</v>
      </c>
      <c r="AI224" s="3"/>
      <c r="AJ224" s="3"/>
      <c r="AK224" s="3" t="s">
        <v>49</v>
      </c>
      <c r="AL224" s="3" t="s">
        <v>212</v>
      </c>
      <c r="AM224" s="3" t="s">
        <v>952</v>
      </c>
      <c r="AN224" s="637" t="s">
        <v>1513</v>
      </c>
      <c r="AO224" s="3" t="s">
        <v>954</v>
      </c>
      <c r="AP224" s="3" t="s">
        <v>210</v>
      </c>
      <c r="AQ224" s="3" t="s">
        <v>211</v>
      </c>
      <c r="AR224" s="3" t="s">
        <v>212</v>
      </c>
      <c r="AS224" s="3"/>
      <c r="AT224" s="3" t="s">
        <v>3883</v>
      </c>
      <c r="AU224" s="547"/>
      <c r="AV224" s="279"/>
    </row>
    <row r="225" spans="1:48" s="291" customFormat="1">
      <c r="A225" s="320"/>
      <c r="B225" s="320"/>
      <c r="C225" s="320"/>
      <c r="D225" s="320"/>
      <c r="E225" s="280"/>
      <c r="F225" s="593"/>
      <c r="G225" s="279"/>
      <c r="H225" s="279"/>
      <c r="I225" s="279"/>
      <c r="J225" s="280"/>
      <c r="K225" s="279"/>
      <c r="L225" s="279"/>
      <c r="M225" s="279"/>
      <c r="N225" s="280"/>
      <c r="O225" s="279"/>
      <c r="P225" s="279"/>
      <c r="Q225" s="279"/>
      <c r="R225" s="279"/>
      <c r="S225" s="279"/>
      <c r="T225" s="279"/>
      <c r="U225" s="279"/>
      <c r="V225" s="280"/>
      <c r="W225" s="279"/>
      <c r="X225" s="279"/>
      <c r="Y225" s="279"/>
      <c r="Z225" s="279"/>
      <c r="AA225" s="279"/>
      <c r="AB225" s="279"/>
      <c r="AC225" s="279"/>
      <c r="AD225" s="279"/>
      <c r="AE225" s="280"/>
      <c r="AF225" s="279"/>
      <c r="AG225" s="279"/>
      <c r="AH225" s="279"/>
      <c r="AI225" s="279"/>
      <c r="AJ225" s="279"/>
      <c r="AK225" s="279"/>
      <c r="AL225" s="279"/>
      <c r="AM225" s="280"/>
      <c r="AN225" s="280"/>
      <c r="AO225" s="280"/>
      <c r="AP225" s="279"/>
      <c r="AQ225" s="279"/>
      <c r="AR225" s="280"/>
      <c r="AS225" s="280"/>
      <c r="AT225" s="280"/>
      <c r="AU225" s="535"/>
      <c r="AV225" s="279"/>
    </row>
    <row r="226" spans="1:48">
      <c r="A226" s="277" t="s">
        <v>2691</v>
      </c>
      <c r="B226" s="432"/>
      <c r="C226" s="432"/>
      <c r="D226" s="432"/>
      <c r="E226" s="295"/>
      <c r="F226" s="616"/>
      <c r="G226" s="617"/>
      <c r="H226" s="618"/>
      <c r="I226" s="618"/>
      <c r="J226" s="619"/>
      <c r="K226" s="617"/>
      <c r="L226" s="272"/>
      <c r="M226" s="272"/>
      <c r="N226" s="295"/>
      <c r="O226" s="272"/>
      <c r="P226" s="272"/>
      <c r="Q226" s="272"/>
      <c r="R226" s="272"/>
      <c r="S226" s="272"/>
      <c r="T226" s="617"/>
      <c r="U226" s="617"/>
      <c r="V226" s="295"/>
      <c r="W226" s="617"/>
      <c r="X226" s="617"/>
      <c r="Y226" s="617"/>
      <c r="Z226" s="617"/>
      <c r="AA226" s="617"/>
      <c r="AB226" s="617"/>
      <c r="AC226" s="617"/>
      <c r="AD226" s="617"/>
      <c r="AE226" s="619"/>
      <c r="AF226" s="272"/>
      <c r="AG226" s="617"/>
      <c r="AH226" s="272"/>
      <c r="AI226" s="272"/>
      <c r="AJ226" s="272"/>
      <c r="AK226" s="272"/>
      <c r="AL226" s="617"/>
      <c r="AM226" s="295"/>
      <c r="AN226" s="619"/>
      <c r="AO226" s="295"/>
      <c r="AP226" s="617"/>
      <c r="AQ226" s="272"/>
      <c r="AR226" s="294"/>
      <c r="AS226" s="294"/>
      <c r="AT226" s="294"/>
      <c r="AU226" s="548"/>
    </row>
    <row r="227" spans="1:48">
      <c r="A227" s="432"/>
      <c r="B227" s="432"/>
      <c r="C227" s="432"/>
      <c r="D227" s="432"/>
      <c r="E227" s="295"/>
      <c r="F227" s="616"/>
      <c r="G227" s="617"/>
      <c r="H227" s="618"/>
      <c r="I227" s="618"/>
      <c r="J227" s="619"/>
      <c r="K227" s="617"/>
      <c r="L227" s="272"/>
      <c r="M227" s="272"/>
      <c r="N227" s="295"/>
      <c r="O227" s="272"/>
      <c r="P227" s="272"/>
      <c r="Q227" s="272"/>
      <c r="R227" s="272"/>
      <c r="S227" s="272"/>
      <c r="T227" s="617"/>
      <c r="U227" s="617"/>
      <c r="V227" s="295"/>
      <c r="W227" s="617"/>
      <c r="X227" s="617"/>
      <c r="Y227" s="617"/>
      <c r="Z227" s="617"/>
      <c r="AA227" s="617"/>
      <c r="AB227" s="617"/>
      <c r="AC227" s="617"/>
      <c r="AD227" s="617"/>
      <c r="AE227" s="619"/>
      <c r="AF227" s="272"/>
      <c r="AG227" s="617"/>
      <c r="AH227" s="272"/>
      <c r="AI227" s="272"/>
      <c r="AJ227" s="272"/>
      <c r="AK227" s="272"/>
      <c r="AL227" s="617"/>
      <c r="AM227" s="295"/>
      <c r="AN227" s="619"/>
      <c r="AO227" s="295"/>
      <c r="AP227" s="617"/>
      <c r="AQ227" s="272"/>
      <c r="AR227" s="295"/>
      <c r="AS227" s="295"/>
      <c r="AT227" s="295"/>
      <c r="AU227" s="546"/>
    </row>
    <row r="228" spans="1:48" ht="63.75">
      <c r="A228" s="443" t="s">
        <v>233</v>
      </c>
      <c r="B228" s="443" t="s">
        <v>0</v>
      </c>
      <c r="C228" s="130" t="s">
        <v>193</v>
      </c>
      <c r="D228" s="130" t="s">
        <v>270</v>
      </c>
      <c r="E228" s="3" t="s">
        <v>930</v>
      </c>
      <c r="F228" s="157"/>
      <c r="G228" s="3" t="s">
        <v>276</v>
      </c>
      <c r="H228" s="3" t="s">
        <v>399</v>
      </c>
      <c r="I228" s="3" t="s">
        <v>325</v>
      </c>
      <c r="J228" s="3" t="s">
        <v>268</v>
      </c>
      <c r="K228" s="3" t="s">
        <v>240</v>
      </c>
      <c r="L228" s="3">
        <v>1</v>
      </c>
      <c r="M228" s="3" t="s">
        <v>3</v>
      </c>
      <c r="N228" s="3" t="s">
        <v>199</v>
      </c>
      <c r="O228" s="3" t="s">
        <v>294</v>
      </c>
      <c r="P228" s="3" t="s">
        <v>201</v>
      </c>
      <c r="Q228" s="3" t="s">
        <v>212</v>
      </c>
      <c r="R228" s="3"/>
      <c r="S228" s="3" t="s">
        <v>314</v>
      </c>
      <c r="T228" s="3" t="s">
        <v>214</v>
      </c>
      <c r="U228" s="3" t="s">
        <v>51</v>
      </c>
      <c r="V228" s="3"/>
      <c r="W228" s="3"/>
      <c r="X228" s="3" t="s">
        <v>49</v>
      </c>
      <c r="Y228" s="3" t="s">
        <v>269</v>
      </c>
      <c r="Z228" s="3" t="s">
        <v>51</v>
      </c>
      <c r="AA228" s="3" t="s">
        <v>330</v>
      </c>
      <c r="AB228" s="3" t="s">
        <v>49</v>
      </c>
      <c r="AC228" s="3" t="s">
        <v>51</v>
      </c>
      <c r="AD228" s="3" t="s">
        <v>206</v>
      </c>
      <c r="AE228" s="3" t="s">
        <v>51</v>
      </c>
      <c r="AF228" s="3" t="s">
        <v>49</v>
      </c>
      <c r="AG228" s="3" t="s">
        <v>271</v>
      </c>
      <c r="AH228" s="3" t="s">
        <v>272</v>
      </c>
      <c r="AI228" s="3"/>
      <c r="AJ228" s="3"/>
      <c r="AK228" s="3" t="s">
        <v>49</v>
      </c>
      <c r="AL228" s="3" t="s">
        <v>273</v>
      </c>
      <c r="AM228" s="3" t="s">
        <v>242</v>
      </c>
      <c r="AN228" s="3" t="s">
        <v>421</v>
      </c>
      <c r="AO228" s="3" t="s">
        <v>334</v>
      </c>
      <c r="AP228" s="3" t="s">
        <v>335</v>
      </c>
      <c r="AQ228" s="3" t="s">
        <v>220</v>
      </c>
      <c r="AR228" s="3" t="s">
        <v>212</v>
      </c>
      <c r="AS228" s="3" t="s">
        <v>212</v>
      </c>
      <c r="AT228" s="505" t="s">
        <v>245</v>
      </c>
      <c r="AU228" s="547" t="s">
        <v>336</v>
      </c>
    </row>
    <row r="229" spans="1:48" ht="63.75">
      <c r="A229" s="443" t="s">
        <v>224</v>
      </c>
      <c r="B229" s="443" t="s">
        <v>0</v>
      </c>
      <c r="C229" s="130" t="s">
        <v>193</v>
      </c>
      <c r="D229" s="130" t="s">
        <v>238</v>
      </c>
      <c r="E229" s="3" t="s">
        <v>931</v>
      </c>
      <c r="F229" s="157"/>
      <c r="G229" s="3" t="s">
        <v>277</v>
      </c>
      <c r="H229" s="3" t="s">
        <v>400</v>
      </c>
      <c r="I229" s="3" t="s">
        <v>274</v>
      </c>
      <c r="J229" s="3" t="s">
        <v>259</v>
      </c>
      <c r="K229" s="3" t="s">
        <v>240</v>
      </c>
      <c r="L229" s="3">
        <v>2</v>
      </c>
      <c r="M229" s="3" t="s">
        <v>3</v>
      </c>
      <c r="N229" s="3" t="s">
        <v>199</v>
      </c>
      <c r="O229" s="3" t="s">
        <v>328</v>
      </c>
      <c r="P229" s="3" t="s">
        <v>201</v>
      </c>
      <c r="Q229" s="3" t="s">
        <v>212</v>
      </c>
      <c r="R229" s="3"/>
      <c r="S229" s="3" t="s">
        <v>314</v>
      </c>
      <c r="T229" s="3" t="s">
        <v>418</v>
      </c>
      <c r="U229" s="3" t="s">
        <v>51</v>
      </c>
      <c r="V229" s="3"/>
      <c r="W229" s="3"/>
      <c r="X229" s="3" t="s">
        <v>51</v>
      </c>
      <c r="Y229" s="3" t="s">
        <v>205</v>
      </c>
      <c r="Z229" s="3" t="s">
        <v>49</v>
      </c>
      <c r="AA229" s="3" t="s">
        <v>51</v>
      </c>
      <c r="AB229" s="3" t="s">
        <v>244</v>
      </c>
      <c r="AC229" s="3" t="s">
        <v>62</v>
      </c>
      <c r="AD229" s="3" t="s">
        <v>206</v>
      </c>
      <c r="AE229" s="3" t="s">
        <v>51</v>
      </c>
      <c r="AF229" s="3" t="s">
        <v>243</v>
      </c>
      <c r="AG229" s="3" t="s">
        <v>320</v>
      </c>
      <c r="AH229" s="3" t="s">
        <v>257</v>
      </c>
      <c r="AI229" s="3"/>
      <c r="AJ229" s="3"/>
      <c r="AK229" s="3" t="s">
        <v>49</v>
      </c>
      <c r="AL229" s="3" t="s">
        <v>219</v>
      </c>
      <c r="AM229" s="3" t="s">
        <v>242</v>
      </c>
      <c r="AN229" s="3" t="s">
        <v>422</v>
      </c>
      <c r="AO229" s="3" t="s">
        <v>334</v>
      </c>
      <c r="AP229" s="3" t="s">
        <v>335</v>
      </c>
      <c r="AQ229" s="3" t="s">
        <v>211</v>
      </c>
      <c r="AR229" s="3" t="s">
        <v>212</v>
      </c>
      <c r="AS229" s="3" t="s">
        <v>212</v>
      </c>
      <c r="AT229" s="505" t="s">
        <v>245</v>
      </c>
      <c r="AU229" s="547" t="s">
        <v>336</v>
      </c>
    </row>
    <row r="230" spans="1:48" ht="63.75">
      <c r="A230" s="443" t="s">
        <v>225</v>
      </c>
      <c r="B230" s="443" t="s">
        <v>0</v>
      </c>
      <c r="C230" s="130" t="s">
        <v>193</v>
      </c>
      <c r="D230" s="130" t="s">
        <v>238</v>
      </c>
      <c r="E230" s="3" t="s">
        <v>932</v>
      </c>
      <c r="F230" s="157"/>
      <c r="G230" s="3" t="s">
        <v>278</v>
      </c>
      <c r="H230" s="3" t="s">
        <v>401</v>
      </c>
      <c r="I230" s="3" t="s">
        <v>275</v>
      </c>
      <c r="J230" s="3" t="s">
        <v>254</v>
      </c>
      <c r="K230" s="3" t="s">
        <v>240</v>
      </c>
      <c r="L230" s="3">
        <v>2</v>
      </c>
      <c r="M230" s="3" t="s">
        <v>3</v>
      </c>
      <c r="N230" s="3" t="s">
        <v>199</v>
      </c>
      <c r="O230" s="3" t="s">
        <v>328</v>
      </c>
      <c r="P230" s="3" t="s">
        <v>201</v>
      </c>
      <c r="Q230" s="3" t="s">
        <v>212</v>
      </c>
      <c r="R230" s="3"/>
      <c r="S230" s="3" t="s">
        <v>314</v>
      </c>
      <c r="T230" s="3" t="s">
        <v>418</v>
      </c>
      <c r="U230" s="3" t="s">
        <v>51</v>
      </c>
      <c r="V230" s="3"/>
      <c r="W230" s="3"/>
      <c r="X230" s="3" t="s">
        <v>51</v>
      </c>
      <c r="Y230" s="3" t="s">
        <v>205</v>
      </c>
      <c r="Z230" s="3" t="s">
        <v>49</v>
      </c>
      <c r="AA230" s="3" t="s">
        <v>51</v>
      </c>
      <c r="AB230" s="3" t="s">
        <v>244</v>
      </c>
      <c r="AC230" s="3" t="s">
        <v>62</v>
      </c>
      <c r="AD230" s="3" t="s">
        <v>206</v>
      </c>
      <c r="AE230" s="3" t="s">
        <v>51</v>
      </c>
      <c r="AF230" s="3" t="s">
        <v>256</v>
      </c>
      <c r="AG230" s="3" t="s">
        <v>320</v>
      </c>
      <c r="AH230" s="3" t="s">
        <v>257</v>
      </c>
      <c r="AI230" s="3"/>
      <c r="AJ230" s="3"/>
      <c r="AK230" s="3" t="s">
        <v>49</v>
      </c>
      <c r="AL230" s="3" t="s">
        <v>212</v>
      </c>
      <c r="AM230" s="3" t="s">
        <v>242</v>
      </c>
      <c r="AN230" s="3" t="s">
        <v>422</v>
      </c>
      <c r="AO230" s="3" t="s">
        <v>334</v>
      </c>
      <c r="AP230" s="3" t="s">
        <v>335</v>
      </c>
      <c r="AQ230" s="3" t="s">
        <v>211</v>
      </c>
      <c r="AR230" s="3" t="s">
        <v>258</v>
      </c>
      <c r="AS230" s="3" t="s">
        <v>212</v>
      </c>
      <c r="AT230" s="505" t="s">
        <v>245</v>
      </c>
      <c r="AU230" s="547" t="s">
        <v>336</v>
      </c>
    </row>
    <row r="231" spans="1:48" ht="63.75">
      <c r="A231" s="443" t="s">
        <v>158</v>
      </c>
      <c r="B231" s="443" t="s">
        <v>0</v>
      </c>
      <c r="C231" s="130" t="s">
        <v>193</v>
      </c>
      <c r="D231" s="130" t="s">
        <v>195</v>
      </c>
      <c r="E231" s="3" t="s">
        <v>933</v>
      </c>
      <c r="F231" s="157"/>
      <c r="G231" s="3" t="s">
        <v>1026</v>
      </c>
      <c r="H231" s="3" t="s">
        <v>406</v>
      </c>
      <c r="I231" s="3" t="s">
        <v>262</v>
      </c>
      <c r="J231" s="3" t="s">
        <v>417</v>
      </c>
      <c r="K231" s="3" t="s">
        <v>213</v>
      </c>
      <c r="L231" s="3">
        <v>2</v>
      </c>
      <c r="M231" s="3" t="s">
        <v>3</v>
      </c>
      <c r="N231" s="3" t="s">
        <v>199</v>
      </c>
      <c r="O231" s="3" t="s">
        <v>328</v>
      </c>
      <c r="P231" s="3" t="s">
        <v>201</v>
      </c>
      <c r="Q231" s="3" t="s">
        <v>202</v>
      </c>
      <c r="R231" s="3"/>
      <c r="S231" s="3" t="s">
        <v>314</v>
      </c>
      <c r="T231" s="3" t="s">
        <v>214</v>
      </c>
      <c r="U231" s="3" t="s">
        <v>51</v>
      </c>
      <c r="V231" s="3"/>
      <c r="W231" s="3"/>
      <c r="X231" s="3" t="s">
        <v>51</v>
      </c>
      <c r="Y231" s="3" t="s">
        <v>205</v>
      </c>
      <c r="Z231" s="3" t="s">
        <v>49</v>
      </c>
      <c r="AA231" s="3" t="s">
        <v>51</v>
      </c>
      <c r="AB231" s="3" t="s">
        <v>217</v>
      </c>
      <c r="AC231" s="3" t="s">
        <v>62</v>
      </c>
      <c r="AD231" s="3" t="s">
        <v>206</v>
      </c>
      <c r="AE231" s="3" t="s">
        <v>51</v>
      </c>
      <c r="AF231" s="3" t="s">
        <v>208</v>
      </c>
      <c r="AG231" s="3" t="s">
        <v>320</v>
      </c>
      <c r="AH231" s="3" t="s">
        <v>257</v>
      </c>
      <c r="AI231" s="3"/>
      <c r="AJ231" s="3"/>
      <c r="AK231" s="3" t="s">
        <v>49</v>
      </c>
      <c r="AL231" s="3" t="s">
        <v>219</v>
      </c>
      <c r="AM231" s="3" t="s">
        <v>241</v>
      </c>
      <c r="AN231" s="3" t="s">
        <v>283</v>
      </c>
      <c r="AO231" s="3" t="s">
        <v>334</v>
      </c>
      <c r="AP231" s="3" t="s">
        <v>335</v>
      </c>
      <c r="AQ231" s="3" t="s">
        <v>220</v>
      </c>
      <c r="AR231" s="3" t="s">
        <v>212</v>
      </c>
      <c r="AS231" s="3" t="s">
        <v>212</v>
      </c>
      <c r="AT231" s="3" t="s">
        <v>245</v>
      </c>
      <c r="AU231" s="547" t="s">
        <v>336</v>
      </c>
    </row>
    <row r="232" spans="1:48" ht="63.75">
      <c r="A232" s="443" t="s">
        <v>221</v>
      </c>
      <c r="B232" s="443" t="s">
        <v>0</v>
      </c>
      <c r="C232" s="130" t="s">
        <v>193</v>
      </c>
      <c r="D232" s="130" t="s">
        <v>195</v>
      </c>
      <c r="E232" s="3" t="s">
        <v>1030</v>
      </c>
      <c r="F232" s="157"/>
      <c r="G232" s="3" t="s">
        <v>2477</v>
      </c>
      <c r="H232" s="3" t="s">
        <v>331</v>
      </c>
      <c r="I232" s="3" t="s">
        <v>1027</v>
      </c>
      <c r="J232" s="3" t="s">
        <v>417</v>
      </c>
      <c r="K232" s="3" t="s">
        <v>213</v>
      </c>
      <c r="L232" s="3">
        <v>2</v>
      </c>
      <c r="M232" s="3" t="s">
        <v>3</v>
      </c>
      <c r="N232" s="3" t="s">
        <v>199</v>
      </c>
      <c r="O232" s="3" t="s">
        <v>328</v>
      </c>
      <c r="P232" s="3" t="s">
        <v>201</v>
      </c>
      <c r="Q232" s="3" t="s">
        <v>202</v>
      </c>
      <c r="R232" s="3"/>
      <c r="S232" s="3" t="s">
        <v>314</v>
      </c>
      <c r="T232" s="3" t="s">
        <v>250</v>
      </c>
      <c r="U232" s="3" t="s">
        <v>51</v>
      </c>
      <c r="V232" s="3"/>
      <c r="W232" s="3"/>
      <c r="X232" s="3" t="s">
        <v>51</v>
      </c>
      <c r="Y232" s="3" t="s">
        <v>205</v>
      </c>
      <c r="Z232" s="3" t="s">
        <v>49</v>
      </c>
      <c r="AA232" s="3" t="s">
        <v>51</v>
      </c>
      <c r="AB232" s="3" t="s">
        <v>217</v>
      </c>
      <c r="AC232" s="3" t="s">
        <v>62</v>
      </c>
      <c r="AD232" s="3" t="s">
        <v>206</v>
      </c>
      <c r="AE232" s="3" t="s">
        <v>51</v>
      </c>
      <c r="AF232" s="3" t="s">
        <v>208</v>
      </c>
      <c r="AG232" s="3" t="s">
        <v>320</v>
      </c>
      <c r="AH232" s="3" t="s">
        <v>257</v>
      </c>
      <c r="AI232" s="3"/>
      <c r="AJ232" s="3"/>
      <c r="AK232" s="3" t="s">
        <v>49</v>
      </c>
      <c r="AL232" s="3" t="s">
        <v>219</v>
      </c>
      <c r="AM232" s="3" t="s">
        <v>241</v>
      </c>
      <c r="AN232" s="3" t="s">
        <v>420</v>
      </c>
      <c r="AO232" s="3" t="s">
        <v>334</v>
      </c>
      <c r="AP232" s="3" t="s">
        <v>335</v>
      </c>
      <c r="AQ232" s="3" t="s">
        <v>211</v>
      </c>
      <c r="AR232" s="3" t="s">
        <v>212</v>
      </c>
      <c r="AS232" s="3" t="s">
        <v>212</v>
      </c>
      <c r="AT232" s="3" t="s">
        <v>245</v>
      </c>
      <c r="AU232" s="547" t="s">
        <v>336</v>
      </c>
    </row>
    <row r="233" spans="1:48" ht="63.75">
      <c r="A233" s="443" t="s">
        <v>222</v>
      </c>
      <c r="B233" s="443" t="s">
        <v>0</v>
      </c>
      <c r="C233" s="130" t="s">
        <v>193</v>
      </c>
      <c r="D233" s="130" t="s">
        <v>235</v>
      </c>
      <c r="E233" s="3" t="s">
        <v>1031</v>
      </c>
      <c r="F233" s="157"/>
      <c r="G233" s="3" t="s">
        <v>279</v>
      </c>
      <c r="H233" s="3" t="s">
        <v>1029</v>
      </c>
      <c r="I233" s="3" t="s">
        <v>1028</v>
      </c>
      <c r="J233" s="3" t="s">
        <v>197</v>
      </c>
      <c r="K233" s="3" t="s">
        <v>213</v>
      </c>
      <c r="L233" s="3">
        <v>2</v>
      </c>
      <c r="M233" s="3" t="s">
        <v>3</v>
      </c>
      <c r="N233" s="3" t="s">
        <v>199</v>
      </c>
      <c r="O233" s="3" t="s">
        <v>328</v>
      </c>
      <c r="P233" s="3" t="s">
        <v>201</v>
      </c>
      <c r="Q233" s="3" t="s">
        <v>202</v>
      </c>
      <c r="R233" s="3"/>
      <c r="S233" s="3" t="s">
        <v>314</v>
      </c>
      <c r="T233" s="3" t="s">
        <v>250</v>
      </c>
      <c r="U233" s="3" t="s">
        <v>51</v>
      </c>
      <c r="V233" s="3"/>
      <c r="W233" s="3"/>
      <c r="X233" s="3" t="s">
        <v>51</v>
      </c>
      <c r="Y233" s="3" t="s">
        <v>205</v>
      </c>
      <c r="Z233" s="3" t="s">
        <v>49</v>
      </c>
      <c r="AA233" s="3" t="s">
        <v>51</v>
      </c>
      <c r="AB233" s="3" t="s">
        <v>217</v>
      </c>
      <c r="AC233" s="3" t="s">
        <v>62</v>
      </c>
      <c r="AD233" s="3" t="s">
        <v>206</v>
      </c>
      <c r="AE233" s="3" t="s">
        <v>51</v>
      </c>
      <c r="AF233" s="3" t="s">
        <v>208</v>
      </c>
      <c r="AG233" s="3" t="s">
        <v>320</v>
      </c>
      <c r="AH233" s="3" t="s">
        <v>257</v>
      </c>
      <c r="AI233" s="3"/>
      <c r="AJ233" s="3"/>
      <c r="AK233" s="3" t="s">
        <v>49</v>
      </c>
      <c r="AL233" s="3" t="s">
        <v>219</v>
      </c>
      <c r="AM233" s="3" t="s">
        <v>241</v>
      </c>
      <c r="AN233" s="3" t="s">
        <v>419</v>
      </c>
      <c r="AO233" s="3" t="s">
        <v>334</v>
      </c>
      <c r="AP233" s="3" t="s">
        <v>335</v>
      </c>
      <c r="AQ233" s="3" t="s">
        <v>211</v>
      </c>
      <c r="AR233" s="3" t="s">
        <v>212</v>
      </c>
      <c r="AS233" s="3" t="s">
        <v>212</v>
      </c>
      <c r="AT233" s="3" t="s">
        <v>245</v>
      </c>
      <c r="AU233" s="547" t="s">
        <v>336</v>
      </c>
    </row>
    <row r="234" spans="1:48" s="4" customFormat="1" ht="76.5">
      <c r="A234" s="444" t="s">
        <v>231</v>
      </c>
      <c r="B234" s="444" t="s">
        <v>0</v>
      </c>
      <c r="C234" s="128" t="s">
        <v>193</v>
      </c>
      <c r="D234" s="128" t="s">
        <v>195</v>
      </c>
      <c r="E234" s="505" t="s">
        <v>1022</v>
      </c>
      <c r="F234" s="248"/>
      <c r="G234" s="505" t="s">
        <v>2476</v>
      </c>
      <c r="H234" s="505" t="s">
        <v>402</v>
      </c>
      <c r="I234" s="505" t="s">
        <v>263</v>
      </c>
      <c r="J234" s="505" t="s">
        <v>246</v>
      </c>
      <c r="K234" s="505" t="s">
        <v>1024</v>
      </c>
      <c r="L234" s="505">
        <v>2</v>
      </c>
      <c r="M234" s="3" t="s">
        <v>3</v>
      </c>
      <c r="N234" s="505" t="s">
        <v>199</v>
      </c>
      <c r="O234" s="505" t="s">
        <v>328</v>
      </c>
      <c r="P234" s="505" t="s">
        <v>248</v>
      </c>
      <c r="Q234" s="505" t="s">
        <v>249</v>
      </c>
      <c r="R234" s="505"/>
      <c r="S234" s="505" t="s">
        <v>314</v>
      </c>
      <c r="T234" s="505" t="s">
        <v>250</v>
      </c>
      <c r="U234" s="505" t="s">
        <v>51</v>
      </c>
      <c r="V234" s="505"/>
      <c r="W234" s="505"/>
      <c r="X234" s="505" t="s">
        <v>51</v>
      </c>
      <c r="Y234" s="505" t="s">
        <v>205</v>
      </c>
      <c r="Z234" s="505" t="s">
        <v>49</v>
      </c>
      <c r="AA234" s="505" t="s">
        <v>51</v>
      </c>
      <c r="AB234" s="505" t="s">
        <v>217</v>
      </c>
      <c r="AC234" s="505" t="s">
        <v>62</v>
      </c>
      <c r="AD234" s="505" t="s">
        <v>206</v>
      </c>
      <c r="AE234" s="505" t="s">
        <v>49</v>
      </c>
      <c r="AF234" s="505" t="s">
        <v>208</v>
      </c>
      <c r="AG234" s="3" t="s">
        <v>321</v>
      </c>
      <c r="AH234" s="3" t="s">
        <v>257</v>
      </c>
      <c r="AI234" s="505"/>
      <c r="AJ234" s="505"/>
      <c r="AK234" s="505" t="s">
        <v>49</v>
      </c>
      <c r="AL234" s="505" t="s">
        <v>49</v>
      </c>
      <c r="AM234" s="3" t="s">
        <v>241</v>
      </c>
      <c r="AN234" s="505" t="s">
        <v>251</v>
      </c>
      <c r="AO234" s="3" t="s">
        <v>334</v>
      </c>
      <c r="AP234" s="3" t="s">
        <v>335</v>
      </c>
      <c r="AQ234" s="505" t="s">
        <v>211</v>
      </c>
      <c r="AR234" s="505" t="s">
        <v>212</v>
      </c>
      <c r="AS234" s="3" t="s">
        <v>212</v>
      </c>
      <c r="AT234" s="505" t="s">
        <v>1025</v>
      </c>
      <c r="AU234" s="547" t="s">
        <v>336</v>
      </c>
      <c r="AV234" s="279"/>
    </row>
    <row r="235" spans="1:48" s="4" customFormat="1" ht="76.5">
      <c r="A235" s="444" t="s">
        <v>232</v>
      </c>
      <c r="B235" s="444" t="s">
        <v>0</v>
      </c>
      <c r="C235" s="128" t="s">
        <v>193</v>
      </c>
      <c r="D235" s="128" t="s">
        <v>235</v>
      </c>
      <c r="E235" s="505" t="s">
        <v>1023</v>
      </c>
      <c r="F235" s="248"/>
      <c r="G235" s="505" t="s">
        <v>333</v>
      </c>
      <c r="H235" s="505" t="s">
        <v>403</v>
      </c>
      <c r="I235" s="505" t="s">
        <v>264</v>
      </c>
      <c r="J235" s="505" t="s">
        <v>246</v>
      </c>
      <c r="K235" s="505" t="s">
        <v>247</v>
      </c>
      <c r="L235" s="505">
        <v>2</v>
      </c>
      <c r="M235" s="3" t="s">
        <v>3</v>
      </c>
      <c r="N235" s="505" t="s">
        <v>199</v>
      </c>
      <c r="O235" s="505" t="s">
        <v>328</v>
      </c>
      <c r="P235" s="505" t="s">
        <v>248</v>
      </c>
      <c r="Q235" s="505" t="s">
        <v>249</v>
      </c>
      <c r="R235" s="505"/>
      <c r="S235" s="505" t="s">
        <v>314</v>
      </c>
      <c r="T235" s="505" t="s">
        <v>250</v>
      </c>
      <c r="U235" s="505" t="s">
        <v>51</v>
      </c>
      <c r="V235" s="505"/>
      <c r="W235" s="505"/>
      <c r="X235" s="505" t="s">
        <v>51</v>
      </c>
      <c r="Y235" s="505" t="s">
        <v>205</v>
      </c>
      <c r="Z235" s="505" t="s">
        <v>49</v>
      </c>
      <c r="AA235" s="505" t="s">
        <v>51</v>
      </c>
      <c r="AB235" s="505" t="s">
        <v>217</v>
      </c>
      <c r="AC235" s="505" t="s">
        <v>62</v>
      </c>
      <c r="AD235" s="505" t="s">
        <v>206</v>
      </c>
      <c r="AE235" s="505" t="s">
        <v>49</v>
      </c>
      <c r="AF235" s="505" t="s">
        <v>208</v>
      </c>
      <c r="AG235" s="3" t="s">
        <v>320</v>
      </c>
      <c r="AH235" s="3" t="s">
        <v>257</v>
      </c>
      <c r="AI235" s="505"/>
      <c r="AJ235" s="505"/>
      <c r="AK235" s="505" t="s">
        <v>49</v>
      </c>
      <c r="AL235" s="505" t="s">
        <v>49</v>
      </c>
      <c r="AM235" s="3" t="s">
        <v>241</v>
      </c>
      <c r="AN235" s="505" t="s">
        <v>251</v>
      </c>
      <c r="AO235" s="3" t="s">
        <v>334</v>
      </c>
      <c r="AP235" s="3" t="s">
        <v>335</v>
      </c>
      <c r="AQ235" s="505" t="s">
        <v>211</v>
      </c>
      <c r="AR235" s="505" t="s">
        <v>212</v>
      </c>
      <c r="AS235" s="3" t="s">
        <v>212</v>
      </c>
      <c r="AT235" s="505" t="s">
        <v>1025</v>
      </c>
      <c r="AU235" s="547" t="s">
        <v>336</v>
      </c>
      <c r="AV235" s="279"/>
    </row>
    <row r="236" spans="1:48" ht="63.75">
      <c r="A236" s="443" t="s">
        <v>223</v>
      </c>
      <c r="B236" s="443" t="s">
        <v>0</v>
      </c>
      <c r="C236" s="130" t="s">
        <v>193</v>
      </c>
      <c r="D236" s="130" t="s">
        <v>235</v>
      </c>
      <c r="E236" s="3" t="s">
        <v>935</v>
      </c>
      <c r="F236" s="157"/>
      <c r="G236" s="3" t="s">
        <v>332</v>
      </c>
      <c r="H236" s="3" t="s">
        <v>404</v>
      </c>
      <c r="I236" s="3" t="s">
        <v>265</v>
      </c>
      <c r="J236" s="3" t="s">
        <v>874</v>
      </c>
      <c r="K236" s="3" t="s">
        <v>252</v>
      </c>
      <c r="L236" s="3">
        <v>4</v>
      </c>
      <c r="M236" s="3" t="s">
        <v>253</v>
      </c>
      <c r="N236" s="3" t="s">
        <v>199</v>
      </c>
      <c r="O236" s="3" t="s">
        <v>329</v>
      </c>
      <c r="P236" s="3" t="s">
        <v>201</v>
      </c>
      <c r="Q236" s="3" t="s">
        <v>202</v>
      </c>
      <c r="R236" s="3"/>
      <c r="S236" s="3" t="s">
        <v>314</v>
      </c>
      <c r="T236" s="3" t="s">
        <v>204</v>
      </c>
      <c r="U236" s="3" t="s">
        <v>51</v>
      </c>
      <c r="V236" s="3"/>
      <c r="W236" s="3"/>
      <c r="X236" s="3" t="s">
        <v>51</v>
      </c>
      <c r="Y236" s="3" t="s">
        <v>205</v>
      </c>
      <c r="Z236" s="3" t="s">
        <v>49</v>
      </c>
      <c r="AA236" s="3" t="s">
        <v>51</v>
      </c>
      <c r="AB236" s="3" t="s">
        <v>217</v>
      </c>
      <c r="AC236" s="3" t="s">
        <v>62</v>
      </c>
      <c r="AD236" s="3" t="s">
        <v>206</v>
      </c>
      <c r="AE236" s="3" t="s">
        <v>51</v>
      </c>
      <c r="AF236" s="3" t="s">
        <v>255</v>
      </c>
      <c r="AG236" s="3" t="s">
        <v>320</v>
      </c>
      <c r="AH236" s="3" t="s">
        <v>257</v>
      </c>
      <c r="AI236" s="3"/>
      <c r="AJ236" s="3"/>
      <c r="AK236" s="3" t="s">
        <v>49</v>
      </c>
      <c r="AL236" s="3" t="s">
        <v>219</v>
      </c>
      <c r="AM236" s="3" t="s">
        <v>241</v>
      </c>
      <c r="AN236" s="3" t="s">
        <v>419</v>
      </c>
      <c r="AO236" s="3" t="s">
        <v>334</v>
      </c>
      <c r="AP236" s="3" t="s">
        <v>335</v>
      </c>
      <c r="AQ236" s="3" t="s">
        <v>211</v>
      </c>
      <c r="AR236" s="3" t="s">
        <v>212</v>
      </c>
      <c r="AS236" s="3" t="s">
        <v>212</v>
      </c>
      <c r="AT236" s="3" t="s">
        <v>245</v>
      </c>
      <c r="AU236" s="547" t="s">
        <v>336</v>
      </c>
    </row>
    <row r="237" spans="1:48" ht="63.75">
      <c r="A237" s="443" t="s">
        <v>228</v>
      </c>
      <c r="B237" s="443" t="s">
        <v>0</v>
      </c>
      <c r="C237" s="130" t="s">
        <v>193</v>
      </c>
      <c r="D237" s="130" t="s">
        <v>238</v>
      </c>
      <c r="E237" s="3" t="s">
        <v>936</v>
      </c>
      <c r="F237" s="157"/>
      <c r="G237" s="3" t="s">
        <v>289</v>
      </c>
      <c r="H237" s="3" t="s">
        <v>285</v>
      </c>
      <c r="I237" s="3" t="s">
        <v>326</v>
      </c>
      <c r="J237" s="3" t="s">
        <v>280</v>
      </c>
      <c r="K237" s="3" t="s">
        <v>240</v>
      </c>
      <c r="L237" s="3">
        <v>1</v>
      </c>
      <c r="M237" s="3" t="s">
        <v>44</v>
      </c>
      <c r="N237" s="3" t="s">
        <v>199</v>
      </c>
      <c r="O237" s="3" t="s">
        <v>293</v>
      </c>
      <c r="P237" s="505" t="s">
        <v>248</v>
      </c>
      <c r="Q237" s="3" t="s">
        <v>212</v>
      </c>
      <c r="R237" s="3"/>
      <c r="S237" s="3" t="s">
        <v>314</v>
      </c>
      <c r="T237" s="3" t="s">
        <v>301</v>
      </c>
      <c r="U237" s="3" t="s">
        <v>51</v>
      </c>
      <c r="V237" s="3"/>
      <c r="W237" s="3"/>
      <c r="X237" s="3" t="s">
        <v>51</v>
      </c>
      <c r="Y237" s="3" t="s">
        <v>49</v>
      </c>
      <c r="Z237" s="3" t="s">
        <v>281</v>
      </c>
      <c r="AA237" s="3" t="s">
        <v>51</v>
      </c>
      <c r="AB237" s="3" t="s">
        <v>49</v>
      </c>
      <c r="AC237" s="3" t="s">
        <v>51</v>
      </c>
      <c r="AD237" s="3" t="s">
        <v>49</v>
      </c>
      <c r="AE237" s="3" t="s">
        <v>49</v>
      </c>
      <c r="AF237" s="3" t="s">
        <v>49</v>
      </c>
      <c r="AG237" s="3" t="s">
        <v>295</v>
      </c>
      <c r="AH237" s="3" t="s">
        <v>322</v>
      </c>
      <c r="AI237" s="3"/>
      <c r="AJ237" s="3"/>
      <c r="AK237" s="3" t="s">
        <v>49</v>
      </c>
      <c r="AL237" s="505" t="s">
        <v>219</v>
      </c>
      <c r="AM237" s="3" t="s">
        <v>241</v>
      </c>
      <c r="AN237" s="3" t="s">
        <v>284</v>
      </c>
      <c r="AO237" s="3" t="s">
        <v>212</v>
      </c>
      <c r="AP237" s="3" t="s">
        <v>335</v>
      </c>
      <c r="AQ237" s="3" t="s">
        <v>220</v>
      </c>
      <c r="AR237" s="3" t="s">
        <v>212</v>
      </c>
      <c r="AS237" s="3" t="s">
        <v>337</v>
      </c>
      <c r="AT237" s="505" t="s">
        <v>245</v>
      </c>
      <c r="AU237" s="547" t="s">
        <v>336</v>
      </c>
    </row>
    <row r="238" spans="1:48" ht="63.75">
      <c r="A238" s="443" t="s">
        <v>227</v>
      </c>
      <c r="B238" s="443" t="s">
        <v>0</v>
      </c>
      <c r="C238" s="130" t="s">
        <v>193</v>
      </c>
      <c r="D238" s="130" t="s">
        <v>195</v>
      </c>
      <c r="E238" s="3" t="s">
        <v>936</v>
      </c>
      <c r="F238" s="157"/>
      <c r="G238" s="3" t="s">
        <v>288</v>
      </c>
      <c r="H238" s="3" t="s">
        <v>323</v>
      </c>
      <c r="I238" s="505" t="s">
        <v>327</v>
      </c>
      <c r="J238" s="3" t="s">
        <v>290</v>
      </c>
      <c r="K238" s="3" t="s">
        <v>292</v>
      </c>
      <c r="L238" s="3">
        <v>2</v>
      </c>
      <c r="M238" s="3" t="s">
        <v>3</v>
      </c>
      <c r="N238" s="3" t="s">
        <v>199</v>
      </c>
      <c r="O238" s="3" t="s">
        <v>293</v>
      </c>
      <c r="P238" s="505" t="s">
        <v>248</v>
      </c>
      <c r="Q238" s="3" t="s">
        <v>282</v>
      </c>
      <c r="R238" s="3"/>
      <c r="S238" s="3" t="s">
        <v>314</v>
      </c>
      <c r="T238" s="3" t="s">
        <v>301</v>
      </c>
      <c r="U238" s="3" t="s">
        <v>51</v>
      </c>
      <c r="V238" s="3"/>
      <c r="W238" s="3"/>
      <c r="X238" s="3" t="s">
        <v>51</v>
      </c>
      <c r="Y238" s="3" t="s">
        <v>49</v>
      </c>
      <c r="Z238" s="3" t="s">
        <v>281</v>
      </c>
      <c r="AA238" s="3" t="s">
        <v>51</v>
      </c>
      <c r="AB238" s="3" t="s">
        <v>49</v>
      </c>
      <c r="AC238" s="3" t="s">
        <v>51</v>
      </c>
      <c r="AD238" s="3" t="s">
        <v>49</v>
      </c>
      <c r="AE238" s="3" t="s">
        <v>49</v>
      </c>
      <c r="AF238" s="3" t="s">
        <v>49</v>
      </c>
      <c r="AG238" s="3" t="s">
        <v>295</v>
      </c>
      <c r="AH238" s="3" t="s">
        <v>322</v>
      </c>
      <c r="AI238" s="3"/>
      <c r="AJ238" s="3"/>
      <c r="AK238" s="3" t="s">
        <v>49</v>
      </c>
      <c r="AL238" s="505" t="s">
        <v>219</v>
      </c>
      <c r="AM238" s="3" t="s">
        <v>241</v>
      </c>
      <c r="AN238" s="3" t="s">
        <v>284</v>
      </c>
      <c r="AO238" s="3" t="s">
        <v>212</v>
      </c>
      <c r="AP238" s="3" t="s">
        <v>335</v>
      </c>
      <c r="AQ238" s="3" t="s">
        <v>220</v>
      </c>
      <c r="AR238" s="3" t="s">
        <v>212</v>
      </c>
      <c r="AS238" s="3" t="s">
        <v>337</v>
      </c>
      <c r="AT238" s="505" t="s">
        <v>245</v>
      </c>
      <c r="AU238" s="547" t="s">
        <v>336</v>
      </c>
    </row>
    <row r="239" spans="1:48" s="4" customFormat="1" ht="63.75">
      <c r="A239" s="444" t="s">
        <v>226</v>
      </c>
      <c r="B239" s="444" t="s">
        <v>0</v>
      </c>
      <c r="C239" s="128" t="s">
        <v>193</v>
      </c>
      <c r="D239" s="128" t="s">
        <v>195</v>
      </c>
      <c r="E239" s="505" t="s">
        <v>934</v>
      </c>
      <c r="F239" s="248"/>
      <c r="G239" s="505" t="s">
        <v>2478</v>
      </c>
      <c r="H239" s="505" t="s">
        <v>296</v>
      </c>
      <c r="I239" s="505" t="s">
        <v>297</v>
      </c>
      <c r="J239" s="505" t="s">
        <v>298</v>
      </c>
      <c r="K239" s="505" t="s">
        <v>343</v>
      </c>
      <c r="L239" s="505">
        <v>2</v>
      </c>
      <c r="M239" s="505" t="s">
        <v>3</v>
      </c>
      <c r="N239" s="505" t="s">
        <v>199</v>
      </c>
      <c r="O239" s="505" t="s">
        <v>299</v>
      </c>
      <c r="P239" s="505" t="s">
        <v>248</v>
      </c>
      <c r="Q239" s="505" t="s">
        <v>249</v>
      </c>
      <c r="R239" s="505"/>
      <c r="S239" s="505" t="s">
        <v>300</v>
      </c>
      <c r="T239" s="505" t="s">
        <v>301</v>
      </c>
      <c r="U239" s="505" t="s">
        <v>51</v>
      </c>
      <c r="V239" s="505"/>
      <c r="W239" s="505"/>
      <c r="X239" s="505" t="s">
        <v>51</v>
      </c>
      <c r="Y239" s="505" t="s">
        <v>49</v>
      </c>
      <c r="Z239" s="505" t="s">
        <v>302</v>
      </c>
      <c r="AA239" s="505" t="s">
        <v>51</v>
      </c>
      <c r="AB239" s="505" t="s">
        <v>49</v>
      </c>
      <c r="AC239" s="505" t="s">
        <v>62</v>
      </c>
      <c r="AD239" s="505" t="s">
        <v>49</v>
      </c>
      <c r="AE239" s="505" t="s">
        <v>49</v>
      </c>
      <c r="AF239" s="505" t="s">
        <v>49</v>
      </c>
      <c r="AG239" s="505" t="s">
        <v>319</v>
      </c>
      <c r="AH239" s="505" t="s">
        <v>257</v>
      </c>
      <c r="AI239" s="505"/>
      <c r="AJ239" s="505"/>
      <c r="AK239" s="505" t="s">
        <v>49</v>
      </c>
      <c r="AL239" s="505" t="s">
        <v>49</v>
      </c>
      <c r="AM239" s="505" t="s">
        <v>241</v>
      </c>
      <c r="AN239" s="505" t="s">
        <v>303</v>
      </c>
      <c r="AO239" s="505" t="s">
        <v>212</v>
      </c>
      <c r="AP239" s="3" t="s">
        <v>335</v>
      </c>
      <c r="AQ239" s="505" t="s">
        <v>211</v>
      </c>
      <c r="AR239" s="505" t="s">
        <v>212</v>
      </c>
      <c r="AS239" s="505" t="s">
        <v>324</v>
      </c>
      <c r="AT239" s="505" t="s">
        <v>245</v>
      </c>
      <c r="AU239" s="547" t="s">
        <v>336</v>
      </c>
      <c r="AV239" s="279"/>
    </row>
    <row r="240" spans="1:48" s="4" customFormat="1" ht="63.75">
      <c r="A240" s="444" t="s">
        <v>229</v>
      </c>
      <c r="B240" s="444" t="s">
        <v>0</v>
      </c>
      <c r="C240" s="128" t="s">
        <v>193</v>
      </c>
      <c r="D240" s="128" t="s">
        <v>235</v>
      </c>
      <c r="E240" s="505" t="s">
        <v>934</v>
      </c>
      <c r="F240" s="248"/>
      <c r="G240" s="505" t="s">
        <v>304</v>
      </c>
      <c r="H240" s="505" t="s">
        <v>405</v>
      </c>
      <c r="I240" s="505" t="s">
        <v>297</v>
      </c>
      <c r="J240" s="505" t="s">
        <v>298</v>
      </c>
      <c r="K240" s="505" t="s">
        <v>344</v>
      </c>
      <c r="L240" s="505">
        <v>2</v>
      </c>
      <c r="M240" s="505" t="s">
        <v>3</v>
      </c>
      <c r="N240" s="505" t="s">
        <v>199</v>
      </c>
      <c r="O240" s="505" t="s">
        <v>299</v>
      </c>
      <c r="P240" s="505" t="s">
        <v>248</v>
      </c>
      <c r="Q240" s="505" t="s">
        <v>249</v>
      </c>
      <c r="R240" s="505"/>
      <c r="S240" s="505" t="s">
        <v>300</v>
      </c>
      <c r="T240" s="505" t="s">
        <v>301</v>
      </c>
      <c r="U240" s="505" t="s">
        <v>51</v>
      </c>
      <c r="V240" s="505"/>
      <c r="W240" s="505"/>
      <c r="X240" s="505" t="s">
        <v>51</v>
      </c>
      <c r="Y240" s="505" t="s">
        <v>49</v>
      </c>
      <c r="Z240" s="505" t="s">
        <v>302</v>
      </c>
      <c r="AA240" s="505" t="s">
        <v>51</v>
      </c>
      <c r="AB240" s="505" t="s">
        <v>49</v>
      </c>
      <c r="AC240" s="505" t="s">
        <v>62</v>
      </c>
      <c r="AD240" s="505" t="s">
        <v>49</v>
      </c>
      <c r="AE240" s="505" t="s">
        <v>49</v>
      </c>
      <c r="AF240" s="505" t="s">
        <v>49</v>
      </c>
      <c r="AG240" s="505" t="s">
        <v>319</v>
      </c>
      <c r="AH240" s="505" t="s">
        <v>257</v>
      </c>
      <c r="AI240" s="505"/>
      <c r="AJ240" s="505"/>
      <c r="AK240" s="505" t="s">
        <v>51</v>
      </c>
      <c r="AL240" s="505" t="s">
        <v>49</v>
      </c>
      <c r="AM240" s="505" t="s">
        <v>241</v>
      </c>
      <c r="AN240" s="505" t="s">
        <v>303</v>
      </c>
      <c r="AO240" s="505" t="s">
        <v>212</v>
      </c>
      <c r="AP240" s="3" t="s">
        <v>335</v>
      </c>
      <c r="AQ240" s="505" t="s">
        <v>211</v>
      </c>
      <c r="AR240" s="505" t="s">
        <v>212</v>
      </c>
      <c r="AS240" s="505" t="s">
        <v>324</v>
      </c>
      <c r="AT240" s="505" t="s">
        <v>245</v>
      </c>
      <c r="AU240" s="547" t="s">
        <v>336</v>
      </c>
      <c r="AV240" s="279"/>
    </row>
    <row r="241" spans="1:48" s="4" customFormat="1" ht="63.75">
      <c r="A241" s="444" t="s">
        <v>230</v>
      </c>
      <c r="B241" s="444" t="s">
        <v>0</v>
      </c>
      <c r="C241" s="128" t="s">
        <v>193</v>
      </c>
      <c r="D241" s="128" t="s">
        <v>305</v>
      </c>
      <c r="E241" s="505" t="s">
        <v>937</v>
      </c>
      <c r="F241" s="248"/>
      <c r="G241" s="505" t="s">
        <v>306</v>
      </c>
      <c r="H241" s="505" t="s">
        <v>307</v>
      </c>
      <c r="I241" s="505" t="s">
        <v>308</v>
      </c>
      <c r="J241" s="505" t="s">
        <v>309</v>
      </c>
      <c r="K241" s="505" t="s">
        <v>310</v>
      </c>
      <c r="L241" s="505">
        <v>2</v>
      </c>
      <c r="M241" s="505" t="s">
        <v>44</v>
      </c>
      <c r="N241" s="505" t="s">
        <v>311</v>
      </c>
      <c r="O241" s="505" t="s">
        <v>312</v>
      </c>
      <c r="P241" s="505" t="s">
        <v>313</v>
      </c>
      <c r="Q241" s="505" t="s">
        <v>212</v>
      </c>
      <c r="R241" s="505"/>
      <c r="S241" s="505" t="s">
        <v>314</v>
      </c>
      <c r="T241" s="505" t="s">
        <v>301</v>
      </c>
      <c r="U241" s="505" t="s">
        <v>51</v>
      </c>
      <c r="V241" s="505"/>
      <c r="W241" s="505"/>
      <c r="X241" s="505" t="s">
        <v>51</v>
      </c>
      <c r="Y241" s="505" t="s">
        <v>49</v>
      </c>
      <c r="Z241" s="505" t="s">
        <v>302</v>
      </c>
      <c r="AA241" s="505" t="s">
        <v>51</v>
      </c>
      <c r="AB241" s="505" t="s">
        <v>49</v>
      </c>
      <c r="AC241" s="505" t="s">
        <v>49</v>
      </c>
      <c r="AD241" s="505" t="s">
        <v>49</v>
      </c>
      <c r="AE241" s="505" t="s">
        <v>49</v>
      </c>
      <c r="AF241" s="505" t="s">
        <v>49</v>
      </c>
      <c r="AG241" s="505" t="s">
        <v>315</v>
      </c>
      <c r="AH241" s="505" t="s">
        <v>316</v>
      </c>
      <c r="AI241" s="505"/>
      <c r="AJ241" s="505"/>
      <c r="AK241" s="505" t="s">
        <v>49</v>
      </c>
      <c r="AL241" s="505" t="s">
        <v>49</v>
      </c>
      <c r="AM241" s="505" t="s">
        <v>241</v>
      </c>
      <c r="AN241" s="505" t="s">
        <v>303</v>
      </c>
      <c r="AO241" s="505" t="s">
        <v>212</v>
      </c>
      <c r="AP241" s="3" t="s">
        <v>335</v>
      </c>
      <c r="AQ241" s="505" t="s">
        <v>317</v>
      </c>
      <c r="AR241" s="505" t="s">
        <v>212</v>
      </c>
      <c r="AS241" s="505" t="s">
        <v>318</v>
      </c>
      <c r="AT241" s="505" t="s">
        <v>245</v>
      </c>
      <c r="AU241" s="547" t="s">
        <v>336</v>
      </c>
      <c r="AV241" s="279"/>
    </row>
    <row r="242" spans="1:48" s="4" customFormat="1" ht="89.25">
      <c r="A242" s="444" t="s">
        <v>2393</v>
      </c>
      <c r="B242" s="444" t="s">
        <v>0</v>
      </c>
      <c r="C242" s="128" t="s">
        <v>193</v>
      </c>
      <c r="D242" s="128" t="s">
        <v>305</v>
      </c>
      <c r="E242" s="505" t="s">
        <v>2455</v>
      </c>
      <c r="F242" s="248"/>
      <c r="G242" s="505" t="s">
        <v>2409</v>
      </c>
      <c r="H242" s="505" t="s">
        <v>2410</v>
      </c>
      <c r="I242" s="505" t="s">
        <v>2411</v>
      </c>
      <c r="J242" s="505" t="s">
        <v>2456</v>
      </c>
      <c r="K242" s="505" t="s">
        <v>2412</v>
      </c>
      <c r="L242" s="505">
        <v>2</v>
      </c>
      <c r="M242" s="505" t="s">
        <v>3</v>
      </c>
      <c r="N242" s="505" t="s">
        <v>2413</v>
      </c>
      <c r="O242" s="505" t="s">
        <v>2414</v>
      </c>
      <c r="P242" s="505" t="s">
        <v>2415</v>
      </c>
      <c r="Q242" s="505" t="s">
        <v>212</v>
      </c>
      <c r="R242" s="505"/>
      <c r="S242" s="505" t="s">
        <v>314</v>
      </c>
      <c r="T242" s="505" t="s">
        <v>301</v>
      </c>
      <c r="U242" s="505" t="s">
        <v>2416</v>
      </c>
      <c r="V242" s="505"/>
      <c r="W242" s="505"/>
      <c r="X242" s="505" t="s">
        <v>51</v>
      </c>
      <c r="Y242" s="505" t="s">
        <v>49</v>
      </c>
      <c r="Z242" s="505" t="s">
        <v>302</v>
      </c>
      <c r="AA242" s="505" t="s">
        <v>51</v>
      </c>
      <c r="AB242" s="505" t="s">
        <v>49</v>
      </c>
      <c r="AC242" s="505" t="s">
        <v>49</v>
      </c>
      <c r="AD242" s="505" t="s">
        <v>2417</v>
      </c>
      <c r="AE242" s="505" t="s">
        <v>49</v>
      </c>
      <c r="AF242" s="505" t="s">
        <v>49</v>
      </c>
      <c r="AG242" s="505" t="s">
        <v>315</v>
      </c>
      <c r="AH242" s="505" t="s">
        <v>2419</v>
      </c>
      <c r="AI242" s="505"/>
      <c r="AJ242" s="505"/>
      <c r="AK242" s="505" t="s">
        <v>49</v>
      </c>
      <c r="AL242" s="505" t="s">
        <v>49</v>
      </c>
      <c r="AM242" s="505" t="s">
        <v>241</v>
      </c>
      <c r="AN242" s="505" t="s">
        <v>303</v>
      </c>
      <c r="AO242" s="3" t="s">
        <v>334</v>
      </c>
      <c r="AP242" s="3" t="s">
        <v>335</v>
      </c>
      <c r="AQ242" s="505" t="s">
        <v>2420</v>
      </c>
      <c r="AR242" s="505" t="s">
        <v>212</v>
      </c>
      <c r="AS242" s="505" t="s">
        <v>2421</v>
      </c>
      <c r="AT242" s="505" t="s">
        <v>245</v>
      </c>
      <c r="AU242" s="547" t="s">
        <v>2422</v>
      </c>
      <c r="AV242" s="279"/>
    </row>
    <row r="243" spans="1:48" s="49" customFormat="1" ht="9.75" customHeight="1">
      <c r="A243" s="445"/>
      <c r="B243" s="447"/>
      <c r="C243" s="435"/>
      <c r="D243" s="435"/>
      <c r="E243" s="48"/>
      <c r="F243" s="640"/>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549"/>
      <c r="AV243" s="560"/>
    </row>
    <row r="244" spans="1:48" ht="63.75">
      <c r="A244" s="443" t="s">
        <v>338</v>
      </c>
      <c r="B244" s="443" t="s">
        <v>52</v>
      </c>
      <c r="C244" s="130" t="s">
        <v>212</v>
      </c>
      <c r="D244" s="130" t="s">
        <v>270</v>
      </c>
      <c r="E244" s="3" t="s">
        <v>341</v>
      </c>
      <c r="F244" s="157"/>
      <c r="G244" s="3" t="s">
        <v>351</v>
      </c>
      <c r="H244" s="3" t="s">
        <v>355</v>
      </c>
      <c r="I244" s="3" t="s">
        <v>362</v>
      </c>
      <c r="J244" s="3" t="s">
        <v>290</v>
      </c>
      <c r="K244" s="3" t="s">
        <v>345</v>
      </c>
      <c r="L244" s="3">
        <v>2</v>
      </c>
      <c r="M244" s="3" t="s">
        <v>3</v>
      </c>
      <c r="N244" s="505" t="s">
        <v>199</v>
      </c>
      <c r="O244" s="505" t="s">
        <v>349</v>
      </c>
      <c r="P244" s="505" t="s">
        <v>248</v>
      </c>
      <c r="Q244" s="3" t="s">
        <v>249</v>
      </c>
      <c r="R244" s="3"/>
      <c r="S244" s="3" t="s">
        <v>300</v>
      </c>
      <c r="T244" s="3" t="s">
        <v>350</v>
      </c>
      <c r="U244" s="3" t="s">
        <v>49</v>
      </c>
      <c r="V244" s="3"/>
      <c r="W244" s="3"/>
      <c r="X244" s="3" t="s">
        <v>51</v>
      </c>
      <c r="Y244" s="3" t="s">
        <v>49</v>
      </c>
      <c r="Z244" s="3" t="s">
        <v>51</v>
      </c>
      <c r="AA244" s="3" t="s">
        <v>51</v>
      </c>
      <c r="AB244" s="3" t="s">
        <v>49</v>
      </c>
      <c r="AC244" s="3" t="s">
        <v>354</v>
      </c>
      <c r="AD244" s="3" t="s">
        <v>49</v>
      </c>
      <c r="AE244" s="3" t="s">
        <v>49</v>
      </c>
      <c r="AF244" s="3" t="s">
        <v>49</v>
      </c>
      <c r="AG244" s="505" t="s">
        <v>346</v>
      </c>
      <c r="AH244" s="3" t="s">
        <v>347</v>
      </c>
      <c r="AI244" s="3"/>
      <c r="AJ244" s="3"/>
      <c r="AK244" s="3" t="s">
        <v>49</v>
      </c>
      <c r="AL244" s="3" t="s">
        <v>49</v>
      </c>
      <c r="AM244" s="3" t="s">
        <v>348</v>
      </c>
      <c r="AN244" s="3" t="s">
        <v>359</v>
      </c>
      <c r="AO244" s="3" t="s">
        <v>212</v>
      </c>
      <c r="AP244" s="3" t="s">
        <v>210</v>
      </c>
      <c r="AQ244" s="3" t="s">
        <v>211</v>
      </c>
      <c r="AR244" s="3" t="s">
        <v>212</v>
      </c>
      <c r="AS244" s="3" t="s">
        <v>212</v>
      </c>
      <c r="AT244" s="3" t="s">
        <v>1497</v>
      </c>
      <c r="AU244" s="545" t="s">
        <v>377</v>
      </c>
      <c r="AV244" s="276"/>
    </row>
    <row r="245" spans="1:48" ht="63.75">
      <c r="A245" s="443" t="s">
        <v>339</v>
      </c>
      <c r="B245" s="443" t="s">
        <v>52</v>
      </c>
      <c r="C245" s="130" t="s">
        <v>360</v>
      </c>
      <c r="D245" s="130" t="s">
        <v>195</v>
      </c>
      <c r="E245" s="3" t="s">
        <v>341</v>
      </c>
      <c r="F245" s="157"/>
      <c r="G245" s="3" t="s">
        <v>352</v>
      </c>
      <c r="H245" s="3" t="s">
        <v>356</v>
      </c>
      <c r="I245" s="3" t="s">
        <v>363</v>
      </c>
      <c r="J245" s="3" t="s">
        <v>290</v>
      </c>
      <c r="K245" s="3" t="s">
        <v>345</v>
      </c>
      <c r="L245" s="3">
        <v>2</v>
      </c>
      <c r="M245" s="3" t="s">
        <v>3</v>
      </c>
      <c r="N245" s="505" t="s">
        <v>199</v>
      </c>
      <c r="O245" s="505" t="s">
        <v>349</v>
      </c>
      <c r="P245" s="505" t="s">
        <v>248</v>
      </c>
      <c r="Q245" s="3" t="s">
        <v>249</v>
      </c>
      <c r="R245" s="3"/>
      <c r="S245" s="3" t="s">
        <v>300</v>
      </c>
      <c r="T245" s="3" t="s">
        <v>350</v>
      </c>
      <c r="U245" s="3" t="s">
        <v>49</v>
      </c>
      <c r="V245" s="3"/>
      <c r="W245" s="3"/>
      <c r="X245" s="3" t="s">
        <v>51</v>
      </c>
      <c r="Y245" s="3" t="s">
        <v>49</v>
      </c>
      <c r="Z245" s="3" t="s">
        <v>51</v>
      </c>
      <c r="AA245" s="3" t="s">
        <v>51</v>
      </c>
      <c r="AB245" s="3" t="s">
        <v>49</v>
      </c>
      <c r="AC245" s="3" t="s">
        <v>354</v>
      </c>
      <c r="AD245" s="3" t="s">
        <v>49</v>
      </c>
      <c r="AE245" s="3" t="s">
        <v>49</v>
      </c>
      <c r="AF245" s="3" t="s">
        <v>49</v>
      </c>
      <c r="AG245" s="505" t="s">
        <v>346</v>
      </c>
      <c r="AH245" s="3" t="s">
        <v>347</v>
      </c>
      <c r="AI245" s="3"/>
      <c r="AJ245" s="3"/>
      <c r="AK245" s="3" t="s">
        <v>49</v>
      </c>
      <c r="AL245" s="3" t="s">
        <v>49</v>
      </c>
      <c r="AM245" s="3" t="s">
        <v>348</v>
      </c>
      <c r="AN245" s="3" t="s">
        <v>359</v>
      </c>
      <c r="AO245" s="3" t="s">
        <v>212</v>
      </c>
      <c r="AP245" s="3" t="s">
        <v>210</v>
      </c>
      <c r="AQ245" s="3" t="s">
        <v>211</v>
      </c>
      <c r="AR245" s="3" t="s">
        <v>212</v>
      </c>
      <c r="AS245" s="3" t="s">
        <v>212</v>
      </c>
      <c r="AT245" s="3" t="s">
        <v>1496</v>
      </c>
      <c r="AU245" s="545" t="s">
        <v>377</v>
      </c>
      <c r="AV245" s="276"/>
    </row>
    <row r="246" spans="1:48" ht="63.75">
      <c r="A246" s="443" t="s">
        <v>340</v>
      </c>
      <c r="B246" s="443" t="s">
        <v>52</v>
      </c>
      <c r="C246" s="130" t="s">
        <v>361</v>
      </c>
      <c r="D246" s="130" t="s">
        <v>235</v>
      </c>
      <c r="E246" s="3" t="s">
        <v>342</v>
      </c>
      <c r="F246" s="157"/>
      <c r="G246" s="3" t="s">
        <v>353</v>
      </c>
      <c r="H246" s="3" t="s">
        <v>357</v>
      </c>
      <c r="I246" s="3" t="s">
        <v>364</v>
      </c>
      <c r="J246" s="3" t="s">
        <v>358</v>
      </c>
      <c r="K246" s="3" t="s">
        <v>345</v>
      </c>
      <c r="L246" s="3">
        <v>2</v>
      </c>
      <c r="M246" s="3" t="s">
        <v>3</v>
      </c>
      <c r="N246" s="505" t="s">
        <v>199</v>
      </c>
      <c r="O246" s="505" t="s">
        <v>349</v>
      </c>
      <c r="P246" s="505" t="s">
        <v>248</v>
      </c>
      <c r="Q246" s="3" t="s">
        <v>249</v>
      </c>
      <c r="R246" s="3"/>
      <c r="S246" s="3" t="s">
        <v>300</v>
      </c>
      <c r="T246" s="3" t="s">
        <v>350</v>
      </c>
      <c r="U246" s="3" t="s">
        <v>49</v>
      </c>
      <c r="V246" s="3"/>
      <c r="W246" s="3"/>
      <c r="X246" s="3" t="s">
        <v>51</v>
      </c>
      <c r="Y246" s="3" t="s">
        <v>49</v>
      </c>
      <c r="Z246" s="3" t="s">
        <v>51</v>
      </c>
      <c r="AA246" s="3" t="s">
        <v>51</v>
      </c>
      <c r="AB246" s="3" t="s">
        <v>49</v>
      </c>
      <c r="AC246" s="3" t="s">
        <v>62</v>
      </c>
      <c r="AD246" s="3" t="s">
        <v>49</v>
      </c>
      <c r="AE246" s="3" t="s">
        <v>49</v>
      </c>
      <c r="AF246" s="3" t="s">
        <v>49</v>
      </c>
      <c r="AG246" s="505" t="s">
        <v>346</v>
      </c>
      <c r="AH246" s="3" t="s">
        <v>347</v>
      </c>
      <c r="AI246" s="3"/>
      <c r="AJ246" s="3"/>
      <c r="AK246" s="3" t="s">
        <v>51</v>
      </c>
      <c r="AL246" s="3" t="s">
        <v>49</v>
      </c>
      <c r="AM246" s="3" t="s">
        <v>348</v>
      </c>
      <c r="AN246" s="3" t="s">
        <v>359</v>
      </c>
      <c r="AO246" s="3" t="s">
        <v>212</v>
      </c>
      <c r="AP246" s="3" t="s">
        <v>210</v>
      </c>
      <c r="AQ246" s="3" t="s">
        <v>211</v>
      </c>
      <c r="AR246" s="3" t="s">
        <v>212</v>
      </c>
      <c r="AS246" s="3" t="s">
        <v>212</v>
      </c>
      <c r="AT246" s="3" t="s">
        <v>1495</v>
      </c>
      <c r="AU246" s="545" t="s">
        <v>377</v>
      </c>
      <c r="AV246" s="276"/>
    </row>
    <row r="247" spans="1:48" ht="102">
      <c r="A247" s="443" t="s">
        <v>1489</v>
      </c>
      <c r="B247" s="443" t="s">
        <v>52</v>
      </c>
      <c r="C247" s="130" t="s">
        <v>1498</v>
      </c>
      <c r="D247" s="130" t="s">
        <v>270</v>
      </c>
      <c r="E247" s="3" t="s">
        <v>1499</v>
      </c>
      <c r="F247" s="157"/>
      <c r="G247" s="3" t="s">
        <v>1490</v>
      </c>
      <c r="H247" s="3" t="s">
        <v>1491</v>
      </c>
      <c r="I247" s="3" t="s">
        <v>1492</v>
      </c>
      <c r="J247" s="3" t="s">
        <v>268</v>
      </c>
      <c r="K247" s="3" t="s">
        <v>240</v>
      </c>
      <c r="L247" s="3">
        <v>2</v>
      </c>
      <c r="M247" s="3" t="s">
        <v>3</v>
      </c>
      <c r="N247" s="505" t="s">
        <v>199</v>
      </c>
      <c r="O247" s="505" t="s">
        <v>925</v>
      </c>
      <c r="P247" s="505" t="s">
        <v>201</v>
      </c>
      <c r="Q247" s="3" t="s">
        <v>212</v>
      </c>
      <c r="R247" s="3"/>
      <c r="S247" s="505" t="s">
        <v>203</v>
      </c>
      <c r="T247" s="505" t="s">
        <v>301</v>
      </c>
      <c r="U247" s="3" t="s">
        <v>51</v>
      </c>
      <c r="V247" s="3"/>
      <c r="W247" s="3"/>
      <c r="X247" s="3" t="s">
        <v>51</v>
      </c>
      <c r="Y247" s="3" t="s">
        <v>49</v>
      </c>
      <c r="Z247" s="3" t="s">
        <v>51</v>
      </c>
      <c r="AA247" s="3" t="s">
        <v>51</v>
      </c>
      <c r="AB247" s="3" t="s">
        <v>49</v>
      </c>
      <c r="AC247" s="3" t="s">
        <v>62</v>
      </c>
      <c r="AD247" s="505" t="s">
        <v>206</v>
      </c>
      <c r="AE247" s="3" t="s">
        <v>51</v>
      </c>
      <c r="AF247" s="3" t="s">
        <v>49</v>
      </c>
      <c r="AG247" s="505" t="s">
        <v>1493</v>
      </c>
      <c r="AH247" s="505" t="s">
        <v>1494</v>
      </c>
      <c r="AI247" s="3"/>
      <c r="AJ247" s="3"/>
      <c r="AK247" s="3" t="s">
        <v>49</v>
      </c>
      <c r="AL247" s="3" t="s">
        <v>273</v>
      </c>
      <c r="AM247" s="3" t="s">
        <v>348</v>
      </c>
      <c r="AN247" s="3" t="s">
        <v>1501</v>
      </c>
      <c r="AO247" s="3" t="s">
        <v>212</v>
      </c>
      <c r="AP247" s="3" t="s">
        <v>210</v>
      </c>
      <c r="AQ247" s="3" t="s">
        <v>211</v>
      </c>
      <c r="AR247" s="3" t="s">
        <v>212</v>
      </c>
      <c r="AS247" s="3" t="s">
        <v>212</v>
      </c>
      <c r="AT247" s="3" t="s">
        <v>1500</v>
      </c>
      <c r="AU247" s="545" t="s">
        <v>377</v>
      </c>
      <c r="AV247" s="276"/>
    </row>
    <row r="248" spans="1:48" s="4" customFormat="1" ht="51">
      <c r="A248" s="444" t="s">
        <v>379</v>
      </c>
      <c r="B248" s="444" t="s">
        <v>52</v>
      </c>
      <c r="C248" s="128" t="s">
        <v>393</v>
      </c>
      <c r="D248" s="128" t="s">
        <v>270</v>
      </c>
      <c r="E248" s="505" t="s">
        <v>382</v>
      </c>
      <c r="F248" s="248"/>
      <c r="G248" s="505" t="s">
        <v>2475</v>
      </c>
      <c r="H248" s="505" t="s">
        <v>390</v>
      </c>
      <c r="I248" s="505" t="s">
        <v>386</v>
      </c>
      <c r="J248" s="505" t="s">
        <v>246</v>
      </c>
      <c r="K248" s="505" t="s">
        <v>240</v>
      </c>
      <c r="L248" s="505">
        <v>2</v>
      </c>
      <c r="M248" s="505" t="s">
        <v>59</v>
      </c>
      <c r="N248" s="505" t="s">
        <v>199</v>
      </c>
      <c r="O248" s="505" t="s">
        <v>349</v>
      </c>
      <c r="P248" s="505" t="s">
        <v>388</v>
      </c>
      <c r="Q248" s="505" t="s">
        <v>249</v>
      </c>
      <c r="R248" s="505"/>
      <c r="S248" s="505" t="s">
        <v>203</v>
      </c>
      <c r="T248" s="505" t="s">
        <v>301</v>
      </c>
      <c r="U248" s="505" t="s">
        <v>49</v>
      </c>
      <c r="V248" s="505"/>
      <c r="W248" s="505"/>
      <c r="X248" s="505" t="s">
        <v>51</v>
      </c>
      <c r="Y248" s="505" t="s">
        <v>205</v>
      </c>
      <c r="Z248" s="505" t="s">
        <v>49</v>
      </c>
      <c r="AA248" s="505" t="s">
        <v>51</v>
      </c>
      <c r="AB248" s="505" t="s">
        <v>389</v>
      </c>
      <c r="AC248" s="505" t="s">
        <v>62</v>
      </c>
      <c r="AD248" s="505" t="s">
        <v>206</v>
      </c>
      <c r="AE248" s="505" t="s">
        <v>51</v>
      </c>
      <c r="AF248" s="505" t="s">
        <v>208</v>
      </c>
      <c r="AG248" s="505" t="s">
        <v>346</v>
      </c>
      <c r="AH248" s="505" t="s">
        <v>347</v>
      </c>
      <c r="AI248" s="505"/>
      <c r="AJ248" s="505"/>
      <c r="AK248" s="505" t="s">
        <v>49</v>
      </c>
      <c r="AL248" s="505" t="s">
        <v>49</v>
      </c>
      <c r="AM248" s="505" t="s">
        <v>387</v>
      </c>
      <c r="AN248" s="505" t="s">
        <v>359</v>
      </c>
      <c r="AO248" s="505" t="s">
        <v>212</v>
      </c>
      <c r="AP248" s="505" t="s">
        <v>210</v>
      </c>
      <c r="AQ248" s="505" t="s">
        <v>211</v>
      </c>
      <c r="AR248" s="505" t="s">
        <v>212</v>
      </c>
      <c r="AS248" s="505" t="s">
        <v>212</v>
      </c>
      <c r="AT248" s="505" t="s">
        <v>397</v>
      </c>
      <c r="AU248" s="545" t="s">
        <v>377</v>
      </c>
      <c r="AV248" s="276"/>
    </row>
    <row r="249" spans="1:48" s="4" customFormat="1" ht="51">
      <c r="A249" s="444" t="s">
        <v>380</v>
      </c>
      <c r="B249" s="444" t="s">
        <v>52</v>
      </c>
      <c r="C249" s="128" t="s">
        <v>393</v>
      </c>
      <c r="D249" s="128" t="s">
        <v>195</v>
      </c>
      <c r="E249" s="505" t="s">
        <v>383</v>
      </c>
      <c r="F249" s="248"/>
      <c r="G249" s="505" t="s">
        <v>395</v>
      </c>
      <c r="H249" s="505" t="s">
        <v>392</v>
      </c>
      <c r="I249" s="505" t="s">
        <v>386</v>
      </c>
      <c r="J249" s="505" t="s">
        <v>246</v>
      </c>
      <c r="K249" s="505" t="s">
        <v>385</v>
      </c>
      <c r="L249" s="505">
        <v>2</v>
      </c>
      <c r="M249" s="505" t="s">
        <v>59</v>
      </c>
      <c r="N249" s="505" t="s">
        <v>199</v>
      </c>
      <c r="O249" s="505" t="s">
        <v>349</v>
      </c>
      <c r="P249" s="505" t="s">
        <v>388</v>
      </c>
      <c r="Q249" s="505" t="s">
        <v>249</v>
      </c>
      <c r="R249" s="505"/>
      <c r="S249" s="505" t="s">
        <v>203</v>
      </c>
      <c r="T249" s="505" t="s">
        <v>301</v>
      </c>
      <c r="U249" s="505" t="s">
        <v>49</v>
      </c>
      <c r="V249" s="505"/>
      <c r="W249" s="505"/>
      <c r="X249" s="505" t="s">
        <v>51</v>
      </c>
      <c r="Y249" s="505" t="s">
        <v>205</v>
      </c>
      <c r="Z249" s="505" t="s">
        <v>49</v>
      </c>
      <c r="AA249" s="505" t="s">
        <v>51</v>
      </c>
      <c r="AB249" s="505" t="s">
        <v>389</v>
      </c>
      <c r="AC249" s="505" t="s">
        <v>62</v>
      </c>
      <c r="AD249" s="505" t="s">
        <v>206</v>
      </c>
      <c r="AE249" s="505" t="s">
        <v>51</v>
      </c>
      <c r="AF249" s="505" t="s">
        <v>208</v>
      </c>
      <c r="AG249" s="505" t="s">
        <v>346</v>
      </c>
      <c r="AH249" s="505" t="s">
        <v>347</v>
      </c>
      <c r="AI249" s="505"/>
      <c r="AJ249" s="505"/>
      <c r="AK249" s="505" t="s">
        <v>49</v>
      </c>
      <c r="AL249" s="505" t="s">
        <v>49</v>
      </c>
      <c r="AM249" s="505" t="s">
        <v>387</v>
      </c>
      <c r="AN249" s="505" t="s">
        <v>359</v>
      </c>
      <c r="AO249" s="505" t="s">
        <v>212</v>
      </c>
      <c r="AP249" s="505" t="s">
        <v>210</v>
      </c>
      <c r="AQ249" s="505" t="s">
        <v>211</v>
      </c>
      <c r="AR249" s="505" t="s">
        <v>212</v>
      </c>
      <c r="AS249" s="505" t="s">
        <v>212</v>
      </c>
      <c r="AT249" s="505" t="s">
        <v>397</v>
      </c>
      <c r="AU249" s="545" t="s">
        <v>377</v>
      </c>
      <c r="AV249" s="276"/>
    </row>
    <row r="250" spans="1:48" s="4" customFormat="1" ht="51">
      <c r="A250" s="444" t="s">
        <v>1452</v>
      </c>
      <c r="B250" s="444" t="s">
        <v>52</v>
      </c>
      <c r="C250" s="128" t="s">
        <v>393</v>
      </c>
      <c r="D250" s="128" t="s">
        <v>195</v>
      </c>
      <c r="E250" s="505" t="s">
        <v>1458</v>
      </c>
      <c r="F250" s="248"/>
      <c r="G250" s="505" t="s">
        <v>395</v>
      </c>
      <c r="H250" s="505" t="s">
        <v>392</v>
      </c>
      <c r="I250" s="505" t="s">
        <v>1457</v>
      </c>
      <c r="J250" s="505" t="s">
        <v>1453</v>
      </c>
      <c r="K250" s="505" t="s">
        <v>1454</v>
      </c>
      <c r="L250" s="505">
        <v>2</v>
      </c>
      <c r="M250" s="505" t="s">
        <v>59</v>
      </c>
      <c r="N250" s="505" t="s">
        <v>199</v>
      </c>
      <c r="O250" s="505" t="s">
        <v>349</v>
      </c>
      <c r="P250" s="505" t="s">
        <v>1455</v>
      </c>
      <c r="Q250" s="505" t="s">
        <v>249</v>
      </c>
      <c r="R250" s="505"/>
      <c r="S250" s="505" t="s">
        <v>203</v>
      </c>
      <c r="T250" s="505" t="s">
        <v>301</v>
      </c>
      <c r="U250" s="505" t="s">
        <v>49</v>
      </c>
      <c r="V250" s="505"/>
      <c r="W250" s="505"/>
      <c r="X250" s="505" t="s">
        <v>51</v>
      </c>
      <c r="Y250" s="505" t="s">
        <v>205</v>
      </c>
      <c r="Z250" s="505" t="s">
        <v>49</v>
      </c>
      <c r="AA250" s="505" t="s">
        <v>51</v>
      </c>
      <c r="AB250" s="505" t="s">
        <v>389</v>
      </c>
      <c r="AC250" s="505" t="s">
        <v>62</v>
      </c>
      <c r="AD250" s="505" t="s">
        <v>206</v>
      </c>
      <c r="AE250" s="505" t="s">
        <v>49</v>
      </c>
      <c r="AF250" s="505" t="s">
        <v>208</v>
      </c>
      <c r="AG250" s="505" t="s">
        <v>1456</v>
      </c>
      <c r="AH250" s="505" t="s">
        <v>347</v>
      </c>
      <c r="AI250" s="505"/>
      <c r="AJ250" s="505"/>
      <c r="AK250" s="505" t="s">
        <v>49</v>
      </c>
      <c r="AL250" s="505" t="s">
        <v>49</v>
      </c>
      <c r="AM250" s="505" t="s">
        <v>387</v>
      </c>
      <c r="AN250" s="505" t="s">
        <v>359</v>
      </c>
      <c r="AO250" s="505" t="s">
        <v>212</v>
      </c>
      <c r="AP250" s="505" t="s">
        <v>210</v>
      </c>
      <c r="AQ250" s="505" t="s">
        <v>211</v>
      </c>
      <c r="AR250" s="505" t="s">
        <v>212</v>
      </c>
      <c r="AS250" s="505" t="s">
        <v>212</v>
      </c>
      <c r="AT250" s="505" t="s">
        <v>1459</v>
      </c>
      <c r="AU250" s="545" t="s">
        <v>377</v>
      </c>
      <c r="AV250" s="276"/>
    </row>
    <row r="251" spans="1:48" s="4" customFormat="1" ht="51">
      <c r="A251" s="444" t="s">
        <v>381</v>
      </c>
      <c r="B251" s="444" t="s">
        <v>52</v>
      </c>
      <c r="C251" s="128" t="s">
        <v>394</v>
      </c>
      <c r="D251" s="128" t="s">
        <v>235</v>
      </c>
      <c r="E251" s="505" t="s">
        <v>384</v>
      </c>
      <c r="F251" s="248"/>
      <c r="G251" s="505" t="s">
        <v>396</v>
      </c>
      <c r="H251" s="505" t="s">
        <v>391</v>
      </c>
      <c r="I251" s="505" t="s">
        <v>386</v>
      </c>
      <c r="J251" s="505" t="s">
        <v>246</v>
      </c>
      <c r="K251" s="505" t="s">
        <v>385</v>
      </c>
      <c r="L251" s="505">
        <v>2</v>
      </c>
      <c r="M251" s="505" t="s">
        <v>59</v>
      </c>
      <c r="N251" s="505" t="s">
        <v>199</v>
      </c>
      <c r="O251" s="505" t="s">
        <v>349</v>
      </c>
      <c r="P251" s="505" t="s">
        <v>388</v>
      </c>
      <c r="Q251" s="505" t="s">
        <v>249</v>
      </c>
      <c r="R251" s="505"/>
      <c r="S251" s="505" t="s">
        <v>203</v>
      </c>
      <c r="T251" s="505" t="s">
        <v>250</v>
      </c>
      <c r="U251" s="505" t="s">
        <v>49</v>
      </c>
      <c r="V251" s="505"/>
      <c r="W251" s="505"/>
      <c r="X251" s="505" t="s">
        <v>51</v>
      </c>
      <c r="Y251" s="505" t="s">
        <v>205</v>
      </c>
      <c r="Z251" s="505" t="s">
        <v>49</v>
      </c>
      <c r="AA251" s="505" t="s">
        <v>51</v>
      </c>
      <c r="AB251" s="505" t="s">
        <v>389</v>
      </c>
      <c r="AC251" s="505" t="s">
        <v>62</v>
      </c>
      <c r="AD251" s="505" t="s">
        <v>206</v>
      </c>
      <c r="AE251" s="505" t="s">
        <v>51</v>
      </c>
      <c r="AF251" s="505" t="s">
        <v>208</v>
      </c>
      <c r="AG251" s="505" t="s">
        <v>346</v>
      </c>
      <c r="AH251" s="505" t="s">
        <v>347</v>
      </c>
      <c r="AI251" s="505"/>
      <c r="AJ251" s="505"/>
      <c r="AK251" s="505" t="s">
        <v>51</v>
      </c>
      <c r="AL251" s="505" t="s">
        <v>49</v>
      </c>
      <c r="AM251" s="505" t="s">
        <v>387</v>
      </c>
      <c r="AN251" s="505" t="s">
        <v>359</v>
      </c>
      <c r="AO251" s="505" t="s">
        <v>212</v>
      </c>
      <c r="AP251" s="505" t="s">
        <v>210</v>
      </c>
      <c r="AQ251" s="505" t="s">
        <v>211</v>
      </c>
      <c r="AR251" s="505" t="s">
        <v>212</v>
      </c>
      <c r="AS251" s="505" t="s">
        <v>212</v>
      </c>
      <c r="AT251" s="505" t="s">
        <v>397</v>
      </c>
      <c r="AU251" s="545" t="s">
        <v>377</v>
      </c>
      <c r="AV251" s="276"/>
    </row>
    <row r="252" spans="1:48" s="4" customFormat="1" ht="114.75">
      <c r="A252" s="444" t="s">
        <v>1134</v>
      </c>
      <c r="B252" s="444" t="s">
        <v>52</v>
      </c>
      <c r="C252" s="128" t="s">
        <v>414</v>
      </c>
      <c r="D252" s="128" t="s">
        <v>238</v>
      </c>
      <c r="E252" s="505" t="s">
        <v>1032</v>
      </c>
      <c r="F252" s="248"/>
      <c r="G252" s="505" t="s">
        <v>2135</v>
      </c>
      <c r="H252" s="505" t="s">
        <v>2133</v>
      </c>
      <c r="I252" s="505" t="s">
        <v>2134</v>
      </c>
      <c r="J252" s="505" t="s">
        <v>417</v>
      </c>
      <c r="K252" s="505" t="s">
        <v>240</v>
      </c>
      <c r="L252" s="505">
        <v>2</v>
      </c>
      <c r="M252" s="505" t="s">
        <v>59</v>
      </c>
      <c r="N252" s="505" t="s">
        <v>199</v>
      </c>
      <c r="O252" s="505" t="s">
        <v>200</v>
      </c>
      <c r="P252" s="505" t="s">
        <v>201</v>
      </c>
      <c r="Q252" s="505" t="s">
        <v>202</v>
      </c>
      <c r="R252" s="505"/>
      <c r="S252" s="505" t="s">
        <v>203</v>
      </c>
      <c r="T252" s="505" t="s">
        <v>301</v>
      </c>
      <c r="U252" s="505" t="s">
        <v>51</v>
      </c>
      <c r="V252" s="505"/>
      <c r="W252" s="505"/>
      <c r="X252" s="505" t="s">
        <v>51</v>
      </c>
      <c r="Y252" s="505" t="s">
        <v>205</v>
      </c>
      <c r="Z252" s="505" t="s">
        <v>49</v>
      </c>
      <c r="AA252" s="505" t="s">
        <v>51</v>
      </c>
      <c r="AB252" s="505" t="s">
        <v>217</v>
      </c>
      <c r="AC252" s="505" t="s">
        <v>62</v>
      </c>
      <c r="AD252" s="505" t="s">
        <v>206</v>
      </c>
      <c r="AE252" s="505" t="s">
        <v>51</v>
      </c>
      <c r="AF252" s="505" t="s">
        <v>2138</v>
      </c>
      <c r="AG252" s="505" t="s">
        <v>2137</v>
      </c>
      <c r="AH252" s="505" t="s">
        <v>2136</v>
      </c>
      <c r="AI252" s="505"/>
      <c r="AJ252" s="505"/>
      <c r="AK252" s="505" t="s">
        <v>49</v>
      </c>
      <c r="AL252" s="505" t="s">
        <v>209</v>
      </c>
      <c r="AM252" s="505" t="s">
        <v>260</v>
      </c>
      <c r="AN252" s="505" t="s">
        <v>373</v>
      </c>
      <c r="AO252" s="3" t="s">
        <v>2139</v>
      </c>
      <c r="AP252" s="505" t="s">
        <v>210</v>
      </c>
      <c r="AQ252" s="505" t="s">
        <v>211</v>
      </c>
      <c r="AR252" s="505" t="s">
        <v>212</v>
      </c>
      <c r="AS252" s="505" t="s">
        <v>212</v>
      </c>
      <c r="AT252" s="505" t="s">
        <v>2140</v>
      </c>
      <c r="AU252" s="545" t="s">
        <v>377</v>
      </c>
      <c r="AV252" s="276"/>
    </row>
    <row r="253" spans="1:48" s="4" customFormat="1" ht="102">
      <c r="A253" s="444" t="s">
        <v>2141</v>
      </c>
      <c r="B253" s="444" t="s">
        <v>52</v>
      </c>
      <c r="C253" s="128" t="s">
        <v>408</v>
      </c>
      <c r="D253" s="128" t="s">
        <v>2058</v>
      </c>
      <c r="E253" s="505" t="s">
        <v>2470</v>
      </c>
      <c r="F253" s="248"/>
      <c r="G253" s="505" t="s">
        <v>2143</v>
      </c>
      <c r="H253" s="505" t="s">
        <v>2144</v>
      </c>
      <c r="I253" s="505" t="s">
        <v>2142</v>
      </c>
      <c r="J253" s="505" t="s">
        <v>417</v>
      </c>
      <c r="K253" s="505" t="s">
        <v>240</v>
      </c>
      <c r="L253" s="505">
        <v>2</v>
      </c>
      <c r="M253" s="505" t="s">
        <v>59</v>
      </c>
      <c r="N253" s="505" t="s">
        <v>199</v>
      </c>
      <c r="O253" s="505" t="s">
        <v>200</v>
      </c>
      <c r="P253" s="505" t="s">
        <v>201</v>
      </c>
      <c r="Q253" s="505" t="s">
        <v>212</v>
      </c>
      <c r="R253" s="505"/>
      <c r="S253" s="505" t="s">
        <v>203</v>
      </c>
      <c r="T253" s="505" t="s">
        <v>301</v>
      </c>
      <c r="U253" s="505" t="s">
        <v>51</v>
      </c>
      <c r="V253" s="505"/>
      <c r="W253" s="505"/>
      <c r="X253" s="505" t="s">
        <v>51</v>
      </c>
      <c r="Y253" s="505" t="s">
        <v>49</v>
      </c>
      <c r="Z253" s="505" t="s">
        <v>49</v>
      </c>
      <c r="AA253" s="505" t="s">
        <v>51</v>
      </c>
      <c r="AB253" s="505" t="s">
        <v>217</v>
      </c>
      <c r="AC253" s="505" t="s">
        <v>62</v>
      </c>
      <c r="AD253" s="505" t="s">
        <v>206</v>
      </c>
      <c r="AE253" s="505" t="s">
        <v>51</v>
      </c>
      <c r="AF253" s="505" t="s">
        <v>2138</v>
      </c>
      <c r="AG253" s="505" t="s">
        <v>1493</v>
      </c>
      <c r="AH253" s="505" t="s">
        <v>2136</v>
      </c>
      <c r="AI253" s="505"/>
      <c r="AJ253" s="505"/>
      <c r="AK253" s="505" t="s">
        <v>49</v>
      </c>
      <c r="AL253" s="505" t="s">
        <v>209</v>
      </c>
      <c r="AM253" s="505" t="s">
        <v>260</v>
      </c>
      <c r="AN253" s="505" t="s">
        <v>373</v>
      </c>
      <c r="AO253" s="3" t="s">
        <v>2468</v>
      </c>
      <c r="AP253" s="505" t="s">
        <v>210</v>
      </c>
      <c r="AQ253" s="505" t="s">
        <v>211</v>
      </c>
      <c r="AR253" s="505" t="s">
        <v>212</v>
      </c>
      <c r="AS253" s="505" t="s">
        <v>212</v>
      </c>
      <c r="AT253" s="505" t="s">
        <v>2469</v>
      </c>
      <c r="AU253" s="545" t="s">
        <v>377</v>
      </c>
      <c r="AV253" s="276"/>
    </row>
    <row r="254" spans="1:48" s="4" customFormat="1" ht="102">
      <c r="A254" s="444" t="s">
        <v>157</v>
      </c>
      <c r="B254" s="444" t="s">
        <v>52</v>
      </c>
      <c r="C254" s="128" t="s">
        <v>194</v>
      </c>
      <c r="D254" s="128" t="s">
        <v>195</v>
      </c>
      <c r="E254" s="505" t="s">
        <v>374</v>
      </c>
      <c r="F254" s="248"/>
      <c r="G254" s="505" t="s">
        <v>375</v>
      </c>
      <c r="H254" s="505" t="s">
        <v>1843</v>
      </c>
      <c r="I254" s="505" t="s">
        <v>371</v>
      </c>
      <c r="J254" s="505" t="s">
        <v>358</v>
      </c>
      <c r="K254" s="505" t="s">
        <v>198</v>
      </c>
      <c r="L254" s="505">
        <v>2</v>
      </c>
      <c r="M254" s="505" t="s">
        <v>59</v>
      </c>
      <c r="N254" s="505" t="s">
        <v>199</v>
      </c>
      <c r="O254" s="505" t="s">
        <v>200</v>
      </c>
      <c r="P254" s="505" t="s">
        <v>201</v>
      </c>
      <c r="Q254" s="505" t="s">
        <v>202</v>
      </c>
      <c r="R254" s="505"/>
      <c r="S254" s="505" t="s">
        <v>203</v>
      </c>
      <c r="T254" s="505" t="s">
        <v>369</v>
      </c>
      <c r="U254" s="505" t="s">
        <v>51</v>
      </c>
      <c r="V254" s="505"/>
      <c r="W254" s="505"/>
      <c r="X254" s="505" t="s">
        <v>51</v>
      </c>
      <c r="Y254" s="505" t="s">
        <v>205</v>
      </c>
      <c r="Z254" s="505" t="s">
        <v>49</v>
      </c>
      <c r="AA254" s="505" t="s">
        <v>51</v>
      </c>
      <c r="AB254" s="505" t="s">
        <v>216</v>
      </c>
      <c r="AC254" s="505" t="s">
        <v>62</v>
      </c>
      <c r="AD254" s="505" t="s">
        <v>206</v>
      </c>
      <c r="AE254" s="505" t="s">
        <v>51</v>
      </c>
      <c r="AF254" s="505" t="s">
        <v>208</v>
      </c>
      <c r="AG254" s="505" t="s">
        <v>346</v>
      </c>
      <c r="AH254" s="505" t="s">
        <v>370</v>
      </c>
      <c r="AI254" s="505"/>
      <c r="AJ254" s="505"/>
      <c r="AK254" s="505" t="s">
        <v>49</v>
      </c>
      <c r="AL254" s="505" t="s">
        <v>209</v>
      </c>
      <c r="AM254" s="505" t="s">
        <v>260</v>
      </c>
      <c r="AN254" s="505" t="s">
        <v>373</v>
      </c>
      <c r="AO254" s="3" t="s">
        <v>376</v>
      </c>
      <c r="AP254" s="505" t="s">
        <v>210</v>
      </c>
      <c r="AQ254" s="505" t="s">
        <v>367</v>
      </c>
      <c r="AR254" s="505" t="s">
        <v>212</v>
      </c>
      <c r="AS254" s="505" t="s">
        <v>212</v>
      </c>
      <c r="AT254" s="505" t="s">
        <v>378</v>
      </c>
      <c r="AU254" s="545" t="s">
        <v>377</v>
      </c>
      <c r="AV254" s="276"/>
    </row>
    <row r="255" spans="1:48" s="4" customFormat="1" ht="102">
      <c r="A255" s="444" t="s">
        <v>365</v>
      </c>
      <c r="B255" s="444" t="s">
        <v>52</v>
      </c>
      <c r="C255" s="128" t="s">
        <v>366</v>
      </c>
      <c r="D255" s="128" t="s">
        <v>235</v>
      </c>
      <c r="E255" s="505" t="s">
        <v>374</v>
      </c>
      <c r="F255" s="248"/>
      <c r="G255" s="505" t="s">
        <v>368</v>
      </c>
      <c r="H255" s="505" t="s">
        <v>1844</v>
      </c>
      <c r="I255" s="505" t="s">
        <v>372</v>
      </c>
      <c r="J255" s="505" t="s">
        <v>358</v>
      </c>
      <c r="K255" s="505" t="s">
        <v>198</v>
      </c>
      <c r="L255" s="505">
        <v>2</v>
      </c>
      <c r="M255" s="505" t="s">
        <v>59</v>
      </c>
      <c r="N255" s="505" t="s">
        <v>199</v>
      </c>
      <c r="O255" s="505" t="s">
        <v>200</v>
      </c>
      <c r="P255" s="505" t="s">
        <v>201</v>
      </c>
      <c r="Q255" s="505" t="s">
        <v>202</v>
      </c>
      <c r="R255" s="505"/>
      <c r="S255" s="505" t="s">
        <v>203</v>
      </c>
      <c r="T255" s="505" t="s">
        <v>369</v>
      </c>
      <c r="U255" s="505" t="s">
        <v>51</v>
      </c>
      <c r="V255" s="505"/>
      <c r="W255" s="505"/>
      <c r="X255" s="505" t="s">
        <v>51</v>
      </c>
      <c r="Y255" s="505" t="s">
        <v>205</v>
      </c>
      <c r="Z255" s="505" t="s">
        <v>49</v>
      </c>
      <c r="AA255" s="505" t="s">
        <v>51</v>
      </c>
      <c r="AB255" s="505" t="s">
        <v>216</v>
      </c>
      <c r="AC255" s="505" t="s">
        <v>62</v>
      </c>
      <c r="AD255" s="505" t="s">
        <v>206</v>
      </c>
      <c r="AE255" s="505" t="s">
        <v>51</v>
      </c>
      <c r="AF255" s="505" t="s">
        <v>208</v>
      </c>
      <c r="AG255" s="505" t="s">
        <v>346</v>
      </c>
      <c r="AH255" s="505" t="s">
        <v>370</v>
      </c>
      <c r="AI255" s="505"/>
      <c r="AJ255" s="505"/>
      <c r="AK255" s="505" t="s">
        <v>51</v>
      </c>
      <c r="AL255" s="505" t="s">
        <v>209</v>
      </c>
      <c r="AM255" s="505" t="s">
        <v>260</v>
      </c>
      <c r="AN255" s="505" t="s">
        <v>373</v>
      </c>
      <c r="AO255" s="3" t="s">
        <v>376</v>
      </c>
      <c r="AP255" s="505" t="s">
        <v>210</v>
      </c>
      <c r="AQ255" s="505" t="s">
        <v>367</v>
      </c>
      <c r="AR255" s="505" t="s">
        <v>212</v>
      </c>
      <c r="AS255" s="505" t="s">
        <v>212</v>
      </c>
      <c r="AT255" s="505" t="s">
        <v>378</v>
      </c>
      <c r="AU255" s="545" t="s">
        <v>377</v>
      </c>
      <c r="AV255" s="276"/>
    </row>
    <row r="256" spans="1:48" s="4" customFormat="1" ht="76.5">
      <c r="A256" s="444" t="s">
        <v>1938</v>
      </c>
      <c r="B256" s="444" t="s">
        <v>52</v>
      </c>
      <c r="C256" s="128" t="s">
        <v>1108</v>
      </c>
      <c r="D256" s="128" t="s">
        <v>195</v>
      </c>
      <c r="E256" s="505" t="s">
        <v>374</v>
      </c>
      <c r="F256" s="248"/>
      <c r="G256" s="505" t="s">
        <v>2070</v>
      </c>
      <c r="H256" s="505" t="s">
        <v>1843</v>
      </c>
      <c r="I256" s="505" t="s">
        <v>372</v>
      </c>
      <c r="J256" s="505" t="s">
        <v>2071</v>
      </c>
      <c r="K256" s="505" t="s">
        <v>2072</v>
      </c>
      <c r="L256" s="505">
        <v>2</v>
      </c>
      <c r="M256" s="505" t="s">
        <v>59</v>
      </c>
      <c r="N256" s="505" t="s">
        <v>199</v>
      </c>
      <c r="O256" s="505" t="s">
        <v>2077</v>
      </c>
      <c r="P256" s="505" t="s">
        <v>201</v>
      </c>
      <c r="Q256" s="505" t="s">
        <v>202</v>
      </c>
      <c r="R256" s="505"/>
      <c r="S256" s="505" t="s">
        <v>203</v>
      </c>
      <c r="T256" s="505" t="s">
        <v>369</v>
      </c>
      <c r="U256" s="505" t="s">
        <v>51</v>
      </c>
      <c r="V256" s="505"/>
      <c r="W256" s="505"/>
      <c r="X256" s="505" t="s">
        <v>51</v>
      </c>
      <c r="Y256" s="505" t="s">
        <v>205</v>
      </c>
      <c r="Z256" s="505" t="s">
        <v>49</v>
      </c>
      <c r="AA256" s="505" t="s">
        <v>51</v>
      </c>
      <c r="AB256" s="505" t="s">
        <v>216</v>
      </c>
      <c r="AC256" s="505" t="s">
        <v>62</v>
      </c>
      <c r="AD256" s="505" t="s">
        <v>206</v>
      </c>
      <c r="AE256" s="505" t="s">
        <v>51</v>
      </c>
      <c r="AF256" s="505" t="s">
        <v>208</v>
      </c>
      <c r="AG256" s="505" t="s">
        <v>2079</v>
      </c>
      <c r="AH256" s="505" t="s">
        <v>2080</v>
      </c>
      <c r="AI256" s="505"/>
      <c r="AJ256" s="505"/>
      <c r="AK256" s="505" t="s">
        <v>49</v>
      </c>
      <c r="AL256" s="505" t="s">
        <v>209</v>
      </c>
      <c r="AM256" s="505" t="s">
        <v>260</v>
      </c>
      <c r="AN256" s="505" t="s">
        <v>373</v>
      </c>
      <c r="AO256" s="3" t="s">
        <v>376</v>
      </c>
      <c r="AP256" s="505" t="s">
        <v>210</v>
      </c>
      <c r="AQ256" s="505" t="s">
        <v>367</v>
      </c>
      <c r="AR256" s="505" t="s">
        <v>212</v>
      </c>
      <c r="AS256" s="505" t="s">
        <v>212</v>
      </c>
      <c r="AT256" s="505" t="s">
        <v>2081</v>
      </c>
      <c r="AU256" s="545" t="s">
        <v>377</v>
      </c>
      <c r="AV256" s="276"/>
    </row>
    <row r="257" spans="1:48" s="4" customFormat="1" ht="102">
      <c r="A257" s="444" t="s">
        <v>1939</v>
      </c>
      <c r="B257" s="444" t="s">
        <v>52</v>
      </c>
      <c r="C257" s="128" t="s">
        <v>1108</v>
      </c>
      <c r="D257" s="128" t="s">
        <v>235</v>
      </c>
      <c r="E257" s="505" t="s">
        <v>2075</v>
      </c>
      <c r="F257" s="248"/>
      <c r="G257" s="505" t="s">
        <v>2073</v>
      </c>
      <c r="H257" s="505" t="s">
        <v>1844</v>
      </c>
      <c r="I257" s="505" t="s">
        <v>2078</v>
      </c>
      <c r="J257" s="505" t="s">
        <v>2071</v>
      </c>
      <c r="K257" s="505" t="s">
        <v>2074</v>
      </c>
      <c r="L257" s="505" t="s">
        <v>2076</v>
      </c>
      <c r="M257" s="505" t="s">
        <v>253</v>
      </c>
      <c r="N257" s="505" t="s">
        <v>199</v>
      </c>
      <c r="O257" s="505" t="s">
        <v>2077</v>
      </c>
      <c r="P257" s="505" t="s">
        <v>201</v>
      </c>
      <c r="Q257" s="505" t="s">
        <v>202</v>
      </c>
      <c r="R257" s="505"/>
      <c r="S257" s="505" t="s">
        <v>203</v>
      </c>
      <c r="T257" s="505" t="s">
        <v>369</v>
      </c>
      <c r="U257" s="505" t="s">
        <v>51</v>
      </c>
      <c r="V257" s="505"/>
      <c r="W257" s="505"/>
      <c r="X257" s="505" t="s">
        <v>51</v>
      </c>
      <c r="Y257" s="505" t="s">
        <v>205</v>
      </c>
      <c r="Z257" s="505" t="s">
        <v>49</v>
      </c>
      <c r="AA257" s="505" t="s">
        <v>51</v>
      </c>
      <c r="AB257" s="505" t="s">
        <v>216</v>
      </c>
      <c r="AC257" s="505" t="s">
        <v>62</v>
      </c>
      <c r="AD257" s="505" t="s">
        <v>206</v>
      </c>
      <c r="AE257" s="505" t="s">
        <v>51</v>
      </c>
      <c r="AF257" s="505" t="s">
        <v>208</v>
      </c>
      <c r="AG257" s="505" t="s">
        <v>2079</v>
      </c>
      <c r="AH257" s="505" t="s">
        <v>2080</v>
      </c>
      <c r="AI257" s="505"/>
      <c r="AJ257" s="505"/>
      <c r="AK257" s="505" t="s">
        <v>49</v>
      </c>
      <c r="AL257" s="505" t="s">
        <v>209</v>
      </c>
      <c r="AM257" s="505" t="s">
        <v>260</v>
      </c>
      <c r="AN257" s="505" t="s">
        <v>373</v>
      </c>
      <c r="AO257" s="3" t="s">
        <v>376</v>
      </c>
      <c r="AP257" s="505" t="s">
        <v>210</v>
      </c>
      <c r="AQ257" s="505" t="s">
        <v>367</v>
      </c>
      <c r="AR257" s="505" t="s">
        <v>212</v>
      </c>
      <c r="AS257" s="505" t="s">
        <v>212</v>
      </c>
      <c r="AT257" s="505" t="s">
        <v>2082</v>
      </c>
      <c r="AU257" s="545"/>
      <c r="AV257" s="276"/>
    </row>
    <row r="258" spans="1:48" s="4" customFormat="1" ht="51">
      <c r="A258" s="446" t="s">
        <v>2403</v>
      </c>
      <c r="B258" s="444" t="s">
        <v>52</v>
      </c>
      <c r="C258" s="128" t="s">
        <v>2404</v>
      </c>
      <c r="D258" s="128" t="s">
        <v>270</v>
      </c>
      <c r="E258" s="505" t="s">
        <v>2579</v>
      </c>
      <c r="F258" s="248"/>
      <c r="G258" s="505" t="s">
        <v>2405</v>
      </c>
      <c r="H258" s="505" t="s">
        <v>2406</v>
      </c>
      <c r="I258" s="505" t="s">
        <v>2408</v>
      </c>
      <c r="J258" s="505" t="s">
        <v>2062</v>
      </c>
      <c r="K258" s="505" t="s">
        <v>240</v>
      </c>
      <c r="L258" s="505">
        <v>1</v>
      </c>
      <c r="M258" s="191" t="s">
        <v>44</v>
      </c>
      <c r="N258" s="505" t="s">
        <v>199</v>
      </c>
      <c r="O258" s="505" t="s">
        <v>2407</v>
      </c>
      <c r="P258" s="505" t="s">
        <v>248</v>
      </c>
      <c r="Q258" s="505" t="s">
        <v>212</v>
      </c>
      <c r="R258" s="505"/>
      <c r="S258" s="505" t="s">
        <v>203</v>
      </c>
      <c r="T258" s="505" t="s">
        <v>947</v>
      </c>
      <c r="U258" s="191" t="s">
        <v>49</v>
      </c>
      <c r="V258" s="191"/>
      <c r="W258" s="505"/>
      <c r="X258" s="505" t="s">
        <v>49</v>
      </c>
      <c r="Y258" s="505" t="s">
        <v>49</v>
      </c>
      <c r="Z258" s="505" t="s">
        <v>51</v>
      </c>
      <c r="AA258" s="191" t="s">
        <v>49</v>
      </c>
      <c r="AB258" s="505" t="s">
        <v>49</v>
      </c>
      <c r="AC258" s="191" t="s">
        <v>49</v>
      </c>
      <c r="AD258" s="505" t="s">
        <v>206</v>
      </c>
      <c r="AE258" s="505" t="s">
        <v>49</v>
      </c>
      <c r="AF258" s="505" t="s">
        <v>49</v>
      </c>
      <c r="AG258" s="505" t="s">
        <v>2580</v>
      </c>
      <c r="AH258" s="191" t="s">
        <v>49</v>
      </c>
      <c r="AI258" s="505"/>
      <c r="AJ258" s="505"/>
      <c r="AK258" s="505" t="s">
        <v>49</v>
      </c>
      <c r="AL258" s="505" t="s">
        <v>273</v>
      </c>
      <c r="AM258" s="3" t="s">
        <v>1521</v>
      </c>
      <c r="AN258" s="191" t="s">
        <v>2581</v>
      </c>
      <c r="AO258" s="3" t="s">
        <v>212</v>
      </c>
      <c r="AP258" s="505" t="s">
        <v>210</v>
      </c>
      <c r="AQ258" s="505" t="s">
        <v>211</v>
      </c>
      <c r="AR258" s="505" t="s">
        <v>212</v>
      </c>
      <c r="AS258" s="505" t="s">
        <v>212</v>
      </c>
      <c r="AT258" s="505" t="s">
        <v>2614</v>
      </c>
      <c r="AU258" s="545"/>
      <c r="AV258" s="276"/>
    </row>
    <row r="259" spans="1:48" s="4" customFormat="1" ht="63.75">
      <c r="A259" s="444" t="s">
        <v>1835</v>
      </c>
      <c r="B259" s="444" t="s">
        <v>52</v>
      </c>
      <c r="C259" s="128" t="s">
        <v>1853</v>
      </c>
      <c r="D259" s="128" t="s">
        <v>195</v>
      </c>
      <c r="E259" s="505" t="s">
        <v>1836</v>
      </c>
      <c r="F259" s="248"/>
      <c r="G259" s="505" t="s">
        <v>1837</v>
      </c>
      <c r="H259" s="505" t="s">
        <v>1845</v>
      </c>
      <c r="I259" s="505" t="s">
        <v>1838</v>
      </c>
      <c r="J259" s="3" t="s">
        <v>1839</v>
      </c>
      <c r="K259" s="505" t="s">
        <v>1841</v>
      </c>
      <c r="L259" s="505">
        <v>2</v>
      </c>
      <c r="M259" s="505" t="s">
        <v>3</v>
      </c>
      <c r="N259" s="505" t="s">
        <v>199</v>
      </c>
      <c r="O259" s="505" t="s">
        <v>1840</v>
      </c>
      <c r="P259" s="505" t="s">
        <v>1863</v>
      </c>
      <c r="Q259" s="505" t="s">
        <v>249</v>
      </c>
      <c r="R259" s="505"/>
      <c r="S259" s="505" t="s">
        <v>203</v>
      </c>
      <c r="T259" s="505" t="s">
        <v>301</v>
      </c>
      <c r="U259" s="505" t="s">
        <v>49</v>
      </c>
      <c r="V259" s="505"/>
      <c r="W259" s="505"/>
      <c r="X259" s="505" t="s">
        <v>51</v>
      </c>
      <c r="Y259" s="505" t="s">
        <v>49</v>
      </c>
      <c r="Z259" s="505" t="s">
        <v>51</v>
      </c>
      <c r="AA259" s="505" t="s">
        <v>51</v>
      </c>
      <c r="AB259" s="505" t="s">
        <v>212</v>
      </c>
      <c r="AC259" s="505" t="s">
        <v>49</v>
      </c>
      <c r="AD259" s="505" t="s">
        <v>49</v>
      </c>
      <c r="AE259" s="505" t="s">
        <v>49</v>
      </c>
      <c r="AF259" s="505" t="s">
        <v>49</v>
      </c>
      <c r="AG259" s="505" t="s">
        <v>1842</v>
      </c>
      <c r="AH259" s="505" t="s">
        <v>212</v>
      </c>
      <c r="AI259" s="505"/>
      <c r="AJ259" s="505"/>
      <c r="AK259" s="505" t="s">
        <v>49</v>
      </c>
      <c r="AL259" s="505" t="s">
        <v>49</v>
      </c>
      <c r="AM259" s="3" t="s">
        <v>1521</v>
      </c>
      <c r="AN259" s="505" t="s">
        <v>1488</v>
      </c>
      <c r="AO259" s="3" t="s">
        <v>212</v>
      </c>
      <c r="AP259" s="505" t="s">
        <v>16</v>
      </c>
      <c r="AQ259" s="505" t="s">
        <v>211</v>
      </c>
      <c r="AR259" s="505" t="s">
        <v>212</v>
      </c>
      <c r="AS259" s="505" t="s">
        <v>212</v>
      </c>
      <c r="AT259" s="505" t="s">
        <v>1846</v>
      </c>
      <c r="AU259" s="545"/>
      <c r="AV259" s="276"/>
    </row>
    <row r="260" spans="1:48" s="4" customFormat="1" ht="34.5" customHeight="1">
      <c r="A260" s="444" t="s">
        <v>1847</v>
      </c>
      <c r="B260" s="444" t="s">
        <v>52</v>
      </c>
      <c r="C260" s="128" t="s">
        <v>1853</v>
      </c>
      <c r="D260" s="128" t="s">
        <v>195</v>
      </c>
      <c r="E260" s="505" t="s">
        <v>1848</v>
      </c>
      <c r="F260" s="248"/>
      <c r="G260" s="505" t="s">
        <v>1837</v>
      </c>
      <c r="H260" s="505" t="s">
        <v>1849</v>
      </c>
      <c r="I260" s="505" t="s">
        <v>1838</v>
      </c>
      <c r="J260" s="505" t="s">
        <v>268</v>
      </c>
      <c r="K260" s="505" t="s">
        <v>1850</v>
      </c>
      <c r="L260" s="505">
        <v>2</v>
      </c>
      <c r="M260" s="505" t="s">
        <v>3</v>
      </c>
      <c r="N260" s="505" t="s">
        <v>1507</v>
      </c>
      <c r="O260" s="505" t="s">
        <v>1851</v>
      </c>
      <c r="P260" s="505" t="s">
        <v>1862</v>
      </c>
      <c r="Q260" s="505" t="s">
        <v>249</v>
      </c>
      <c r="R260" s="505"/>
      <c r="S260" s="505" t="s">
        <v>1852</v>
      </c>
      <c r="T260" s="505" t="s">
        <v>301</v>
      </c>
      <c r="U260" s="505" t="s">
        <v>49</v>
      </c>
      <c r="V260" s="505"/>
      <c r="W260" s="505"/>
      <c r="X260" s="505" t="s">
        <v>51</v>
      </c>
      <c r="Y260" s="505" t="s">
        <v>49</v>
      </c>
      <c r="Z260" s="505" t="s">
        <v>51</v>
      </c>
      <c r="AA260" s="505" t="s">
        <v>51</v>
      </c>
      <c r="AB260" s="505" t="s">
        <v>212</v>
      </c>
      <c r="AC260" s="505" t="s">
        <v>49</v>
      </c>
      <c r="AD260" s="505" t="s">
        <v>49</v>
      </c>
      <c r="AE260" s="505" t="s">
        <v>49</v>
      </c>
      <c r="AF260" s="505" t="s">
        <v>49</v>
      </c>
      <c r="AG260" s="505" t="s">
        <v>1512</v>
      </c>
      <c r="AH260" s="505" t="s">
        <v>212</v>
      </c>
      <c r="AI260" s="505"/>
      <c r="AJ260" s="505"/>
      <c r="AK260" s="505" t="s">
        <v>49</v>
      </c>
      <c r="AL260" s="505" t="s">
        <v>49</v>
      </c>
      <c r="AM260" s="505" t="s">
        <v>1382</v>
      </c>
      <c r="AN260" s="505" t="s">
        <v>1488</v>
      </c>
      <c r="AO260" s="3" t="s">
        <v>212</v>
      </c>
      <c r="AP260" s="505" t="s">
        <v>16</v>
      </c>
      <c r="AQ260" s="505" t="s">
        <v>211</v>
      </c>
      <c r="AR260" s="505" t="s">
        <v>212</v>
      </c>
      <c r="AS260" s="505" t="s">
        <v>212</v>
      </c>
      <c r="AT260" s="505" t="s">
        <v>1846</v>
      </c>
      <c r="AU260" s="545"/>
      <c r="AV260" s="276"/>
    </row>
    <row r="261" spans="1:48" s="4" customFormat="1" ht="38.25">
      <c r="A261" s="446" t="s">
        <v>2423</v>
      </c>
      <c r="B261" s="444" t="s">
        <v>52</v>
      </c>
      <c r="C261" s="128" t="s">
        <v>2424</v>
      </c>
      <c r="D261" s="128" t="s">
        <v>2425</v>
      </c>
      <c r="E261" s="505" t="s">
        <v>2426</v>
      </c>
      <c r="F261" s="248"/>
      <c r="G261" s="505" t="s">
        <v>2427</v>
      </c>
      <c r="H261" s="505" t="s">
        <v>2428</v>
      </c>
      <c r="I261" s="191" t="s">
        <v>2429</v>
      </c>
      <c r="J261" s="505" t="s">
        <v>2430</v>
      </c>
      <c r="K261" s="505" t="s">
        <v>2431</v>
      </c>
      <c r="L261" s="505">
        <v>2</v>
      </c>
      <c r="M261" s="505" t="s">
        <v>3</v>
      </c>
      <c r="N261" s="505" t="s">
        <v>2582</v>
      </c>
      <c r="O261" s="505" t="s">
        <v>2432</v>
      </c>
      <c r="P261" s="505" t="s">
        <v>2451</v>
      </c>
      <c r="Q261" s="505" t="s">
        <v>249</v>
      </c>
      <c r="R261" s="505"/>
      <c r="S261" s="505" t="s">
        <v>2433</v>
      </c>
      <c r="T261" s="505" t="s">
        <v>301</v>
      </c>
      <c r="U261" s="505" t="s">
        <v>49</v>
      </c>
      <c r="V261" s="505"/>
      <c r="W261" s="505"/>
      <c r="X261" s="505" t="s">
        <v>51</v>
      </c>
      <c r="Y261" s="505" t="s">
        <v>49</v>
      </c>
      <c r="Z261" s="505" t="s">
        <v>51</v>
      </c>
      <c r="AA261" s="505" t="s">
        <v>51</v>
      </c>
      <c r="AB261" s="505" t="s">
        <v>49</v>
      </c>
      <c r="AC261" s="505" t="s">
        <v>49</v>
      </c>
      <c r="AD261" s="505" t="s">
        <v>49</v>
      </c>
      <c r="AE261" s="505" t="s">
        <v>49</v>
      </c>
      <c r="AF261" s="505" t="s">
        <v>49</v>
      </c>
      <c r="AG261" s="505" t="s">
        <v>1247</v>
      </c>
      <c r="AH261" s="505" t="s">
        <v>49</v>
      </c>
      <c r="AI261" s="505"/>
      <c r="AJ261" s="505"/>
      <c r="AK261" s="505" t="s">
        <v>49</v>
      </c>
      <c r="AL261" s="505" t="s">
        <v>49</v>
      </c>
      <c r="AM261" s="505" t="s">
        <v>1382</v>
      </c>
      <c r="AN261" s="505" t="s">
        <v>1488</v>
      </c>
      <c r="AO261" s="505" t="s">
        <v>954</v>
      </c>
      <c r="AP261" s="505" t="s">
        <v>210</v>
      </c>
      <c r="AQ261" s="505" t="s">
        <v>211</v>
      </c>
      <c r="AR261" s="505" t="s">
        <v>212</v>
      </c>
      <c r="AS261" s="505" t="s">
        <v>212</v>
      </c>
      <c r="AT261" s="505" t="s">
        <v>2452</v>
      </c>
      <c r="AU261" s="545"/>
      <c r="AV261" s="276"/>
    </row>
    <row r="262" spans="1:48" s="4" customFormat="1" ht="51">
      <c r="A262" s="446" t="s">
        <v>2434</v>
      </c>
      <c r="B262" s="444" t="s">
        <v>52</v>
      </c>
      <c r="C262" s="128" t="s">
        <v>2424</v>
      </c>
      <c r="D262" s="128" t="s">
        <v>2425</v>
      </c>
      <c r="E262" s="505" t="s">
        <v>2426</v>
      </c>
      <c r="F262" s="248"/>
      <c r="G262" s="505" t="s">
        <v>2427</v>
      </c>
      <c r="H262" s="505" t="s">
        <v>2435</v>
      </c>
      <c r="I262" s="505" t="s">
        <v>2583</v>
      </c>
      <c r="J262" s="505" t="s">
        <v>2436</v>
      </c>
      <c r="K262" s="505" t="s">
        <v>2431</v>
      </c>
      <c r="L262" s="505">
        <v>2</v>
      </c>
      <c r="M262" s="505" t="s">
        <v>3</v>
      </c>
      <c r="N262" s="505" t="s">
        <v>2582</v>
      </c>
      <c r="O262" s="505" t="s">
        <v>2437</v>
      </c>
      <c r="P262" s="505" t="s">
        <v>2451</v>
      </c>
      <c r="Q262" s="505" t="s">
        <v>249</v>
      </c>
      <c r="R262" s="505"/>
      <c r="S262" s="505" t="s">
        <v>2433</v>
      </c>
      <c r="T262" s="505" t="s">
        <v>301</v>
      </c>
      <c r="U262" s="505" t="s">
        <v>49</v>
      </c>
      <c r="V262" s="505"/>
      <c r="W262" s="505"/>
      <c r="X262" s="505" t="s">
        <v>51</v>
      </c>
      <c r="Y262" s="505" t="s">
        <v>49</v>
      </c>
      <c r="Z262" s="505" t="s">
        <v>51</v>
      </c>
      <c r="AA262" s="505" t="s">
        <v>51</v>
      </c>
      <c r="AB262" s="505" t="s">
        <v>49</v>
      </c>
      <c r="AC262" s="505" t="s">
        <v>49</v>
      </c>
      <c r="AD262" s="505" t="s">
        <v>49</v>
      </c>
      <c r="AE262" s="505" t="s">
        <v>49</v>
      </c>
      <c r="AF262" s="505" t="s">
        <v>49</v>
      </c>
      <c r="AG262" s="505" t="s">
        <v>2438</v>
      </c>
      <c r="AH262" s="505" t="s">
        <v>2439</v>
      </c>
      <c r="AI262" s="505"/>
      <c r="AJ262" s="505"/>
      <c r="AK262" s="505" t="s">
        <v>49</v>
      </c>
      <c r="AL262" s="505" t="s">
        <v>49</v>
      </c>
      <c r="AM262" s="505" t="s">
        <v>1382</v>
      </c>
      <c r="AN262" s="505" t="s">
        <v>1488</v>
      </c>
      <c r="AO262" s="505" t="s">
        <v>954</v>
      </c>
      <c r="AP262" s="505" t="s">
        <v>1514</v>
      </c>
      <c r="AQ262" s="505" t="s">
        <v>211</v>
      </c>
      <c r="AR262" s="505" t="s">
        <v>212</v>
      </c>
      <c r="AS262" s="505" t="s">
        <v>212</v>
      </c>
      <c r="AT262" s="505" t="s">
        <v>2452</v>
      </c>
      <c r="AU262" s="545"/>
      <c r="AV262" s="276"/>
    </row>
    <row r="263" spans="1:48" s="4" customFormat="1" ht="34.5" customHeight="1">
      <c r="A263" s="444"/>
      <c r="B263" s="444"/>
      <c r="C263" s="128"/>
      <c r="D263" s="128"/>
      <c r="E263" s="505"/>
      <c r="F263" s="248"/>
      <c r="G263" s="505"/>
      <c r="H263" s="505"/>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3"/>
      <c r="AP263" s="505"/>
      <c r="AQ263" s="505"/>
      <c r="AR263" s="505"/>
      <c r="AS263" s="505"/>
      <c r="AT263" s="505"/>
      <c r="AU263" s="545"/>
      <c r="AV263" s="276"/>
    </row>
    <row r="264" spans="1:48" s="4" customFormat="1" ht="34.5" customHeight="1">
      <c r="A264" s="444" t="s">
        <v>1854</v>
      </c>
      <c r="B264" s="444" t="s">
        <v>1856</v>
      </c>
      <c r="C264" s="128" t="s">
        <v>1853</v>
      </c>
      <c r="D264" s="128" t="s">
        <v>195</v>
      </c>
      <c r="E264" s="505" t="s">
        <v>1866</v>
      </c>
      <c r="F264" s="248"/>
      <c r="G264" s="505" t="s">
        <v>1857</v>
      </c>
      <c r="H264" s="505" t="s">
        <v>1858</v>
      </c>
      <c r="I264" s="505" t="s">
        <v>1871</v>
      </c>
      <c r="J264" s="505" t="s">
        <v>1859</v>
      </c>
      <c r="K264" s="505" t="s">
        <v>1860</v>
      </c>
      <c r="L264" s="505">
        <v>2</v>
      </c>
      <c r="M264" s="505" t="s">
        <v>44</v>
      </c>
      <c r="N264" s="505" t="s">
        <v>1861</v>
      </c>
      <c r="O264" s="505" t="s">
        <v>1851</v>
      </c>
      <c r="P264" s="505" t="s">
        <v>1864</v>
      </c>
      <c r="Q264" s="505" t="s">
        <v>249</v>
      </c>
      <c r="R264" s="505"/>
      <c r="S264" s="505" t="s">
        <v>1852</v>
      </c>
      <c r="T264" s="505" t="s">
        <v>250</v>
      </c>
      <c r="U264" s="505" t="s">
        <v>49</v>
      </c>
      <c r="V264" s="505"/>
      <c r="W264" s="505"/>
      <c r="X264" s="505" t="s">
        <v>51</v>
      </c>
      <c r="Y264" s="505" t="s">
        <v>49</v>
      </c>
      <c r="Z264" s="505" t="s">
        <v>49</v>
      </c>
      <c r="AA264" s="505" t="s">
        <v>1531</v>
      </c>
      <c r="AB264" s="505" t="s">
        <v>49</v>
      </c>
      <c r="AC264" s="505" t="s">
        <v>49</v>
      </c>
      <c r="AD264" s="505" t="s">
        <v>49</v>
      </c>
      <c r="AE264" s="505" t="s">
        <v>49</v>
      </c>
      <c r="AF264" s="505" t="s">
        <v>49</v>
      </c>
      <c r="AG264" s="505" t="s">
        <v>1512</v>
      </c>
      <c r="AH264" s="505" t="s">
        <v>212</v>
      </c>
      <c r="AI264" s="3"/>
      <c r="AJ264" s="3"/>
      <c r="AK264" s="505" t="s">
        <v>49</v>
      </c>
      <c r="AL264" s="505" t="s">
        <v>49</v>
      </c>
      <c r="AM264" s="505" t="s">
        <v>1382</v>
      </c>
      <c r="AN264" s="505" t="s">
        <v>1488</v>
      </c>
      <c r="AO264" s="3" t="s">
        <v>212</v>
      </c>
      <c r="AP264" s="505" t="s">
        <v>16</v>
      </c>
      <c r="AQ264" s="505" t="s">
        <v>317</v>
      </c>
      <c r="AR264" s="505" t="s">
        <v>212</v>
      </c>
      <c r="AS264" s="505" t="s">
        <v>212</v>
      </c>
      <c r="AT264" s="505"/>
      <c r="AU264" s="545"/>
      <c r="AV264" s="276"/>
    </row>
    <row r="265" spans="1:48" s="4" customFormat="1" ht="44.25" customHeight="1">
      <c r="A265" s="444" t="s">
        <v>1855</v>
      </c>
      <c r="B265" s="444" t="s">
        <v>1856</v>
      </c>
      <c r="C265" s="128" t="s">
        <v>1853</v>
      </c>
      <c r="D265" s="128" t="s">
        <v>195</v>
      </c>
      <c r="E265" s="505" t="s">
        <v>1865</v>
      </c>
      <c r="F265" s="248"/>
      <c r="G265" s="505" t="s">
        <v>1869</v>
      </c>
      <c r="H265" s="505" t="s">
        <v>1870</v>
      </c>
      <c r="I265" s="505" t="s">
        <v>1872</v>
      </c>
      <c r="J265" s="505" t="s">
        <v>1876</v>
      </c>
      <c r="K265" s="505" t="s">
        <v>1877</v>
      </c>
      <c r="L265" s="505">
        <v>2</v>
      </c>
      <c r="M265" s="505" t="s">
        <v>1878</v>
      </c>
      <c r="N265" s="505" t="s">
        <v>1507</v>
      </c>
      <c r="O265" s="505" t="s">
        <v>1840</v>
      </c>
      <c r="P265" s="505" t="s">
        <v>1867</v>
      </c>
      <c r="Q265" s="505" t="s">
        <v>249</v>
      </c>
      <c r="R265" s="505"/>
      <c r="S265" s="505" t="s">
        <v>1159</v>
      </c>
      <c r="T265" s="505" t="s">
        <v>250</v>
      </c>
      <c r="U265" s="505" t="s">
        <v>49</v>
      </c>
      <c r="V265" s="505"/>
      <c r="W265" s="505"/>
      <c r="X265" s="505" t="s">
        <v>51</v>
      </c>
      <c r="Y265" s="505" t="s">
        <v>49</v>
      </c>
      <c r="Z265" s="505" t="s">
        <v>51</v>
      </c>
      <c r="AA265" s="505" t="s">
        <v>1531</v>
      </c>
      <c r="AB265" s="505" t="s">
        <v>49</v>
      </c>
      <c r="AC265" s="505" t="s">
        <v>49</v>
      </c>
      <c r="AD265" s="505" t="s">
        <v>49</v>
      </c>
      <c r="AE265" s="505" t="s">
        <v>49</v>
      </c>
      <c r="AF265" s="505" t="s">
        <v>49</v>
      </c>
      <c r="AG265" s="505" t="s">
        <v>1512</v>
      </c>
      <c r="AH265" s="505" t="s">
        <v>1873</v>
      </c>
      <c r="AI265" s="3"/>
      <c r="AJ265" s="3"/>
      <c r="AK265" s="505" t="s">
        <v>49</v>
      </c>
      <c r="AL265" s="505" t="s">
        <v>1874</v>
      </c>
      <c r="AM265" s="3" t="s">
        <v>1521</v>
      </c>
      <c r="AN265" s="505" t="s">
        <v>1488</v>
      </c>
      <c r="AO265" s="3" t="s">
        <v>212</v>
      </c>
      <c r="AP265" s="505" t="s">
        <v>1875</v>
      </c>
      <c r="AQ265" s="505" t="s">
        <v>211</v>
      </c>
      <c r="AR265" s="505" t="s">
        <v>212</v>
      </c>
      <c r="AS265" s="505" t="s">
        <v>212</v>
      </c>
      <c r="AT265" s="505" t="s">
        <v>1868</v>
      </c>
      <c r="AU265" s="545"/>
      <c r="AV265" s="276"/>
    </row>
    <row r="266" spans="1:48" s="49" customFormat="1" ht="31.5" customHeight="1">
      <c r="A266" s="447"/>
      <c r="B266" s="447"/>
      <c r="C266" s="435"/>
      <c r="D266" s="435"/>
      <c r="E266" s="48"/>
      <c r="F266" s="640"/>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549"/>
      <c r="AV266" s="560"/>
    </row>
    <row r="267" spans="1:48" s="4" customFormat="1" ht="63.75">
      <c r="A267" s="444" t="s">
        <v>1368</v>
      </c>
      <c r="B267" s="444" t="s">
        <v>53</v>
      </c>
      <c r="C267" s="128" t="s">
        <v>170</v>
      </c>
      <c r="D267" s="128" t="s">
        <v>1369</v>
      </c>
      <c r="E267" s="505" t="s">
        <v>1370</v>
      </c>
      <c r="F267" s="248"/>
      <c r="G267" s="505" t="s">
        <v>1371</v>
      </c>
      <c r="H267" s="505" t="s">
        <v>1372</v>
      </c>
      <c r="I267" s="505" t="s">
        <v>1373</v>
      </c>
      <c r="J267" s="505" t="s">
        <v>1374</v>
      </c>
      <c r="K267" s="505" t="s">
        <v>1375</v>
      </c>
      <c r="L267" s="505">
        <v>1</v>
      </c>
      <c r="M267" s="505" t="s">
        <v>728</v>
      </c>
      <c r="N267" s="505" t="s">
        <v>1376</v>
      </c>
      <c r="O267" s="505" t="s">
        <v>1377</v>
      </c>
      <c r="P267" s="505" t="s">
        <v>1378</v>
      </c>
      <c r="Q267" s="505" t="s">
        <v>212</v>
      </c>
      <c r="R267" s="505"/>
      <c r="S267" s="505" t="s">
        <v>203</v>
      </c>
      <c r="T267" s="505" t="s">
        <v>301</v>
      </c>
      <c r="U267" s="505" t="s">
        <v>49</v>
      </c>
      <c r="V267" s="505"/>
      <c r="W267" s="505"/>
      <c r="X267" s="505" t="s">
        <v>51</v>
      </c>
      <c r="Y267" s="505" t="s">
        <v>49</v>
      </c>
      <c r="Z267" s="505" t="s">
        <v>49</v>
      </c>
      <c r="AA267" s="505" t="s">
        <v>1379</v>
      </c>
      <c r="AB267" s="505" t="s">
        <v>49</v>
      </c>
      <c r="AC267" s="505" t="s">
        <v>49</v>
      </c>
      <c r="AD267" s="505" t="s">
        <v>49</v>
      </c>
      <c r="AE267" s="505" t="s">
        <v>49</v>
      </c>
      <c r="AF267" s="505" t="s">
        <v>49</v>
      </c>
      <c r="AG267" s="505" t="s">
        <v>1380</v>
      </c>
      <c r="AH267" s="505" t="s">
        <v>1381</v>
      </c>
      <c r="AI267" s="505"/>
      <c r="AJ267" s="505"/>
      <c r="AK267" s="505" t="s">
        <v>49</v>
      </c>
      <c r="AL267" s="505" t="s">
        <v>49</v>
      </c>
      <c r="AM267" s="505" t="s">
        <v>1382</v>
      </c>
      <c r="AN267" s="505" t="s">
        <v>1383</v>
      </c>
      <c r="AO267" s="505" t="s">
        <v>212</v>
      </c>
      <c r="AP267" s="505" t="s">
        <v>210</v>
      </c>
      <c r="AQ267" s="505" t="s">
        <v>317</v>
      </c>
      <c r="AR267" s="505" t="s">
        <v>212</v>
      </c>
      <c r="AS267" s="505" t="s">
        <v>1384</v>
      </c>
      <c r="AT267" s="505" t="s">
        <v>1385</v>
      </c>
      <c r="AU267" s="545" t="s">
        <v>1039</v>
      </c>
      <c r="AV267" s="276"/>
    </row>
    <row r="268" spans="1:48" ht="102">
      <c r="A268" s="443" t="s">
        <v>411</v>
      </c>
      <c r="B268" s="443" t="s">
        <v>53</v>
      </c>
      <c r="C268" s="130" t="s">
        <v>414</v>
      </c>
      <c r="D268" s="130" t="s">
        <v>238</v>
      </c>
      <c r="E268" s="3" t="s">
        <v>1032</v>
      </c>
      <c r="F268" s="157"/>
      <c r="G268" s="3" t="s">
        <v>1519</v>
      </c>
      <c r="H268" s="3" t="s">
        <v>1516</v>
      </c>
      <c r="I268" s="3" t="s">
        <v>1517</v>
      </c>
      <c r="J268" s="3" t="s">
        <v>290</v>
      </c>
      <c r="K268" s="3" t="s">
        <v>240</v>
      </c>
      <c r="L268" s="3">
        <v>2</v>
      </c>
      <c r="M268" s="3" t="s">
        <v>3</v>
      </c>
      <c r="N268" s="505" t="s">
        <v>199</v>
      </c>
      <c r="O268" s="505" t="s">
        <v>1518</v>
      </c>
      <c r="P268" s="505" t="s">
        <v>201</v>
      </c>
      <c r="Q268" s="3" t="s">
        <v>212</v>
      </c>
      <c r="R268" s="3"/>
      <c r="S268" s="3" t="s">
        <v>961</v>
      </c>
      <c r="T268" s="3" t="s">
        <v>301</v>
      </c>
      <c r="U268" s="3" t="s">
        <v>51</v>
      </c>
      <c r="V268" s="3"/>
      <c r="W268" s="3"/>
      <c r="X268" s="3" t="s">
        <v>51</v>
      </c>
      <c r="Y268" s="3" t="s">
        <v>49</v>
      </c>
      <c r="Z268" s="3" t="s">
        <v>51</v>
      </c>
      <c r="AA268" s="3" t="s">
        <v>51</v>
      </c>
      <c r="AB268" s="3" t="s">
        <v>1520</v>
      </c>
      <c r="AC268" s="3" t="s">
        <v>62</v>
      </c>
      <c r="AD268" s="3" t="s">
        <v>206</v>
      </c>
      <c r="AE268" s="3" t="s">
        <v>51</v>
      </c>
      <c r="AF268" s="3" t="s">
        <v>51</v>
      </c>
      <c r="AG268" s="505" t="s">
        <v>926</v>
      </c>
      <c r="AH268" s="3" t="s">
        <v>965</v>
      </c>
      <c r="AI268" s="3"/>
      <c r="AJ268" s="3"/>
      <c r="AK268" s="3" t="s">
        <v>49</v>
      </c>
      <c r="AL268" s="3" t="s">
        <v>273</v>
      </c>
      <c r="AM268" s="3" t="s">
        <v>1521</v>
      </c>
      <c r="AN268" s="3" t="s">
        <v>966</v>
      </c>
      <c r="AO268" s="3" t="s">
        <v>967</v>
      </c>
      <c r="AP268" s="3" t="s">
        <v>968</v>
      </c>
      <c r="AQ268" s="3" t="s">
        <v>211</v>
      </c>
      <c r="AR268" s="3" t="s">
        <v>212</v>
      </c>
      <c r="AS268" s="3" t="s">
        <v>212</v>
      </c>
      <c r="AT268" s="505" t="s">
        <v>1522</v>
      </c>
      <c r="AU268" s="545" t="s">
        <v>929</v>
      </c>
      <c r="AV268" s="276"/>
    </row>
    <row r="269" spans="1:48" ht="76.5">
      <c r="A269" s="443" t="s">
        <v>412</v>
      </c>
      <c r="B269" s="443" t="s">
        <v>53</v>
      </c>
      <c r="C269" s="130" t="s">
        <v>940</v>
      </c>
      <c r="D269" s="130" t="s">
        <v>398</v>
      </c>
      <c r="E269" s="3" t="s">
        <v>1032</v>
      </c>
      <c r="F269" s="157"/>
      <c r="G269" s="3" t="s">
        <v>1034</v>
      </c>
      <c r="H269" s="3" t="s">
        <v>1035</v>
      </c>
      <c r="I269" s="3" t="s">
        <v>1036</v>
      </c>
      <c r="J269" s="3" t="s">
        <v>290</v>
      </c>
      <c r="K269" s="3" t="s">
        <v>240</v>
      </c>
      <c r="L269" s="3">
        <v>2</v>
      </c>
      <c r="M269" s="3" t="s">
        <v>3</v>
      </c>
      <c r="N269" s="505" t="s">
        <v>199</v>
      </c>
      <c r="O269" s="505" t="s">
        <v>960</v>
      </c>
      <c r="P269" s="505" t="s">
        <v>201</v>
      </c>
      <c r="Q269" s="3" t="s">
        <v>202</v>
      </c>
      <c r="R269" s="3"/>
      <c r="S269" s="3" t="s">
        <v>961</v>
      </c>
      <c r="T269" s="3" t="s">
        <v>301</v>
      </c>
      <c r="U269" s="3" t="s">
        <v>51</v>
      </c>
      <c r="V269" s="3"/>
      <c r="W269" s="3"/>
      <c r="X269" s="3" t="s">
        <v>51</v>
      </c>
      <c r="Y269" s="3" t="s">
        <v>49</v>
      </c>
      <c r="Z269" s="3" t="s">
        <v>1037</v>
      </c>
      <c r="AA269" s="3" t="s">
        <v>51</v>
      </c>
      <c r="AB269" s="3" t="s">
        <v>963</v>
      </c>
      <c r="AC269" s="3" t="s">
        <v>62</v>
      </c>
      <c r="AD269" s="3" t="s">
        <v>206</v>
      </c>
      <c r="AE269" s="3" t="s">
        <v>51</v>
      </c>
      <c r="AF269" s="3" t="s">
        <v>51</v>
      </c>
      <c r="AG269" s="505" t="s">
        <v>926</v>
      </c>
      <c r="AH269" s="3" t="s">
        <v>965</v>
      </c>
      <c r="AI269" s="3"/>
      <c r="AJ269" s="3"/>
      <c r="AK269" s="3" t="s">
        <v>49</v>
      </c>
      <c r="AL269" s="3" t="s">
        <v>273</v>
      </c>
      <c r="AM269" s="3" t="s">
        <v>241</v>
      </c>
      <c r="AN269" s="3" t="s">
        <v>966</v>
      </c>
      <c r="AO269" s="3" t="s">
        <v>967</v>
      </c>
      <c r="AP269" s="3" t="s">
        <v>968</v>
      </c>
      <c r="AQ269" s="3" t="s">
        <v>211</v>
      </c>
      <c r="AR269" s="3" t="s">
        <v>212</v>
      </c>
      <c r="AS269" s="3" t="s">
        <v>212</v>
      </c>
      <c r="AT269" s="505" t="s">
        <v>1038</v>
      </c>
      <c r="AU269" s="545" t="s">
        <v>929</v>
      </c>
      <c r="AV269" s="276"/>
    </row>
    <row r="270" spans="1:48" ht="102">
      <c r="A270" s="443" t="s">
        <v>160</v>
      </c>
      <c r="B270" s="443" t="s">
        <v>53</v>
      </c>
      <c r="C270" s="130" t="s">
        <v>194</v>
      </c>
      <c r="D270" s="128" t="s">
        <v>195</v>
      </c>
      <c r="E270" s="3" t="s">
        <v>971</v>
      </c>
      <c r="F270" s="157"/>
      <c r="G270" s="3" t="s">
        <v>1033</v>
      </c>
      <c r="H270" s="3" t="s">
        <v>957</v>
      </c>
      <c r="I270" s="3" t="s">
        <v>958</v>
      </c>
      <c r="J270" s="3" t="s">
        <v>358</v>
      </c>
      <c r="K270" s="3" t="s">
        <v>959</v>
      </c>
      <c r="L270" s="3">
        <v>2</v>
      </c>
      <c r="M270" s="3" t="s">
        <v>3</v>
      </c>
      <c r="N270" s="505" t="s">
        <v>199</v>
      </c>
      <c r="O270" s="505" t="s">
        <v>960</v>
      </c>
      <c r="P270" s="505" t="s">
        <v>201</v>
      </c>
      <c r="Q270" s="3" t="s">
        <v>202</v>
      </c>
      <c r="R270" s="3"/>
      <c r="S270" s="3" t="s">
        <v>961</v>
      </c>
      <c r="T270" s="3" t="s">
        <v>962</v>
      </c>
      <c r="U270" s="3" t="s">
        <v>51</v>
      </c>
      <c r="V270" s="3"/>
      <c r="W270" s="3"/>
      <c r="X270" s="3" t="s">
        <v>51</v>
      </c>
      <c r="Y270" s="3" t="s">
        <v>49</v>
      </c>
      <c r="Z270" s="3" t="s">
        <v>51</v>
      </c>
      <c r="AA270" s="3" t="s">
        <v>51</v>
      </c>
      <c r="AB270" s="3" t="s">
        <v>963</v>
      </c>
      <c r="AC270" s="3" t="s">
        <v>62</v>
      </c>
      <c r="AD270" s="3" t="s">
        <v>206</v>
      </c>
      <c r="AE270" s="3" t="s">
        <v>51</v>
      </c>
      <c r="AF270" s="3" t="s">
        <v>51</v>
      </c>
      <c r="AG270" s="3" t="s">
        <v>964</v>
      </c>
      <c r="AH270" s="3" t="s">
        <v>965</v>
      </c>
      <c r="AI270" s="3"/>
      <c r="AJ270" s="3"/>
      <c r="AK270" s="3" t="s">
        <v>49</v>
      </c>
      <c r="AL270" s="3" t="s">
        <v>273</v>
      </c>
      <c r="AM270" s="3" t="s">
        <v>241</v>
      </c>
      <c r="AN270" s="3" t="s">
        <v>966</v>
      </c>
      <c r="AO270" s="3" t="s">
        <v>967</v>
      </c>
      <c r="AP270" s="3" t="s">
        <v>968</v>
      </c>
      <c r="AQ270" s="3" t="s">
        <v>211</v>
      </c>
      <c r="AR270" s="3" t="s">
        <v>212</v>
      </c>
      <c r="AS270" s="3" t="s">
        <v>212</v>
      </c>
      <c r="AT270" s="505" t="s">
        <v>975</v>
      </c>
      <c r="AU270" s="545" t="s">
        <v>1039</v>
      </c>
      <c r="AV270" s="276"/>
    </row>
    <row r="271" spans="1:48" s="4" customFormat="1" ht="102">
      <c r="A271" s="444" t="s">
        <v>413</v>
      </c>
      <c r="B271" s="444" t="s">
        <v>53</v>
      </c>
      <c r="C271" s="128" t="s">
        <v>194</v>
      </c>
      <c r="D271" s="128" t="s">
        <v>195</v>
      </c>
      <c r="E271" s="505" t="s">
        <v>1069</v>
      </c>
      <c r="F271" s="248"/>
      <c r="G271" s="505" t="s">
        <v>1071</v>
      </c>
      <c r="H271" s="505" t="s">
        <v>1072</v>
      </c>
      <c r="I271" s="505" t="s">
        <v>1073</v>
      </c>
      <c r="J271" s="505" t="s">
        <v>197</v>
      </c>
      <c r="K271" s="505" t="s">
        <v>1074</v>
      </c>
      <c r="L271" s="505">
        <v>2</v>
      </c>
      <c r="M271" s="505" t="s">
        <v>3</v>
      </c>
      <c r="N271" s="505" t="s">
        <v>199</v>
      </c>
      <c r="O271" s="505" t="s">
        <v>960</v>
      </c>
      <c r="P271" s="505" t="s">
        <v>201</v>
      </c>
      <c r="Q271" s="505" t="s">
        <v>202</v>
      </c>
      <c r="R271" s="505"/>
      <c r="S271" s="505" t="s">
        <v>961</v>
      </c>
      <c r="T271" s="505" t="s">
        <v>962</v>
      </c>
      <c r="U271" s="505" t="s">
        <v>51</v>
      </c>
      <c r="V271" s="505"/>
      <c r="W271" s="505"/>
      <c r="X271" s="505" t="s">
        <v>51</v>
      </c>
      <c r="Y271" s="505" t="s">
        <v>49</v>
      </c>
      <c r="Z271" s="505" t="s">
        <v>51</v>
      </c>
      <c r="AA271" s="505" t="s">
        <v>51</v>
      </c>
      <c r="AB271" s="505" t="s">
        <v>963</v>
      </c>
      <c r="AC271" s="505" t="s">
        <v>62</v>
      </c>
      <c r="AD271" s="505" t="s">
        <v>206</v>
      </c>
      <c r="AE271" s="505" t="s">
        <v>51</v>
      </c>
      <c r="AF271" s="505" t="s">
        <v>51</v>
      </c>
      <c r="AG271" s="505" t="s">
        <v>964</v>
      </c>
      <c r="AH271" s="505" t="s">
        <v>965</v>
      </c>
      <c r="AI271" s="505"/>
      <c r="AJ271" s="505"/>
      <c r="AK271" s="505" t="s">
        <v>49</v>
      </c>
      <c r="AL271" s="505" t="s">
        <v>273</v>
      </c>
      <c r="AM271" s="505" t="s">
        <v>241</v>
      </c>
      <c r="AN271" s="505" t="s">
        <v>966</v>
      </c>
      <c r="AO271" s="505" t="s">
        <v>1075</v>
      </c>
      <c r="AP271" s="505" t="s">
        <v>968</v>
      </c>
      <c r="AQ271" s="505" t="s">
        <v>211</v>
      </c>
      <c r="AR271" s="505" t="s">
        <v>212</v>
      </c>
      <c r="AS271" s="505" t="s">
        <v>1070</v>
      </c>
      <c r="AT271" s="505" t="s">
        <v>1076</v>
      </c>
      <c r="AU271" s="545" t="s">
        <v>1039</v>
      </c>
      <c r="AV271" s="276"/>
    </row>
    <row r="272" spans="1:48" ht="76.5">
      <c r="A272" s="443" t="s">
        <v>956</v>
      </c>
      <c r="B272" s="443" t="s">
        <v>53</v>
      </c>
      <c r="C272" s="130" t="s">
        <v>366</v>
      </c>
      <c r="D272" s="130" t="s">
        <v>235</v>
      </c>
      <c r="E272" s="3" t="s">
        <v>972</v>
      </c>
      <c r="F272" s="157"/>
      <c r="G272" s="3" t="s">
        <v>969</v>
      </c>
      <c r="H272" s="3" t="s">
        <v>970</v>
      </c>
      <c r="I272" s="3" t="s">
        <v>958</v>
      </c>
      <c r="J272" s="3" t="s">
        <v>358</v>
      </c>
      <c r="K272" s="3" t="s">
        <v>959</v>
      </c>
      <c r="L272" s="3">
        <v>2</v>
      </c>
      <c r="M272" s="3" t="s">
        <v>3</v>
      </c>
      <c r="N272" s="505" t="s">
        <v>199</v>
      </c>
      <c r="O272" s="505" t="s">
        <v>960</v>
      </c>
      <c r="P272" s="505" t="s">
        <v>201</v>
      </c>
      <c r="Q272" s="3" t="s">
        <v>202</v>
      </c>
      <c r="R272" s="3"/>
      <c r="S272" s="3" t="s">
        <v>961</v>
      </c>
      <c r="T272" s="3" t="s">
        <v>962</v>
      </c>
      <c r="U272" s="3" t="s">
        <v>51</v>
      </c>
      <c r="V272" s="3"/>
      <c r="W272" s="3"/>
      <c r="X272" s="3" t="s">
        <v>51</v>
      </c>
      <c r="Y272" s="3" t="s">
        <v>49</v>
      </c>
      <c r="Z272" s="3" t="s">
        <v>51</v>
      </c>
      <c r="AA272" s="3" t="s">
        <v>51</v>
      </c>
      <c r="AB272" s="3" t="s">
        <v>963</v>
      </c>
      <c r="AC272" s="3" t="s">
        <v>62</v>
      </c>
      <c r="AD272" s="3" t="s">
        <v>206</v>
      </c>
      <c r="AE272" s="3" t="s">
        <v>51</v>
      </c>
      <c r="AF272" s="3" t="s">
        <v>51</v>
      </c>
      <c r="AG272" s="3" t="s">
        <v>964</v>
      </c>
      <c r="AH272" s="3" t="s">
        <v>965</v>
      </c>
      <c r="AI272" s="3"/>
      <c r="AJ272" s="3"/>
      <c r="AK272" s="3" t="s">
        <v>51</v>
      </c>
      <c r="AL272" s="3" t="s">
        <v>273</v>
      </c>
      <c r="AM272" s="3" t="s">
        <v>241</v>
      </c>
      <c r="AN272" s="3" t="s">
        <v>966</v>
      </c>
      <c r="AO272" s="3" t="s">
        <v>967</v>
      </c>
      <c r="AP272" s="3" t="s">
        <v>968</v>
      </c>
      <c r="AQ272" s="3" t="s">
        <v>211</v>
      </c>
      <c r="AR272" s="3" t="s">
        <v>212</v>
      </c>
      <c r="AS272" s="3" t="s">
        <v>212</v>
      </c>
      <c r="AT272" s="505" t="s">
        <v>976</v>
      </c>
      <c r="AU272" s="545" t="s">
        <v>929</v>
      </c>
      <c r="AV272" s="276"/>
    </row>
    <row r="273" spans="1:49" s="4" customFormat="1" ht="102">
      <c r="A273" s="444" t="s">
        <v>409</v>
      </c>
      <c r="B273" s="444" t="s">
        <v>53</v>
      </c>
      <c r="C273" s="128" t="s">
        <v>415</v>
      </c>
      <c r="D273" s="128" t="s">
        <v>195</v>
      </c>
      <c r="E273" s="505" t="s">
        <v>383</v>
      </c>
      <c r="F273" s="248"/>
      <c r="G273" s="505" t="s">
        <v>918</v>
      </c>
      <c r="H273" s="505" t="s">
        <v>921</v>
      </c>
      <c r="I273" s="505" t="s">
        <v>922</v>
      </c>
      <c r="J273" s="505" t="s">
        <v>290</v>
      </c>
      <c r="K273" s="505" t="s">
        <v>240</v>
      </c>
      <c r="L273" s="505">
        <v>2</v>
      </c>
      <c r="M273" s="505" t="s">
        <v>3</v>
      </c>
      <c r="N273" s="505" t="s">
        <v>199</v>
      </c>
      <c r="O273" s="505" t="s">
        <v>925</v>
      </c>
      <c r="P273" s="505" t="s">
        <v>924</v>
      </c>
      <c r="Q273" s="505" t="s">
        <v>249</v>
      </c>
      <c r="R273" s="505"/>
      <c r="S273" s="505" t="s">
        <v>203</v>
      </c>
      <c r="T273" s="505" t="s">
        <v>250</v>
      </c>
      <c r="U273" s="505" t="s">
        <v>49</v>
      </c>
      <c r="V273" s="505"/>
      <c r="W273" s="505"/>
      <c r="X273" s="505" t="s">
        <v>51</v>
      </c>
      <c r="Y273" s="505" t="s">
        <v>49</v>
      </c>
      <c r="Z273" s="505" t="s">
        <v>51</v>
      </c>
      <c r="AA273" s="505" t="s">
        <v>51</v>
      </c>
      <c r="AB273" s="505" t="s">
        <v>389</v>
      </c>
      <c r="AC273" s="505" t="s">
        <v>62</v>
      </c>
      <c r="AD273" s="505" t="s">
        <v>206</v>
      </c>
      <c r="AE273" s="505" t="s">
        <v>51</v>
      </c>
      <c r="AF273" s="505" t="s">
        <v>208</v>
      </c>
      <c r="AG273" s="505" t="s">
        <v>926</v>
      </c>
      <c r="AH273" s="505" t="s">
        <v>927</v>
      </c>
      <c r="AI273" s="505"/>
      <c r="AJ273" s="505"/>
      <c r="AK273" s="505" t="s">
        <v>49</v>
      </c>
      <c r="AL273" s="505" t="s">
        <v>928</v>
      </c>
      <c r="AM273" s="505" t="s">
        <v>387</v>
      </c>
      <c r="AN273" s="505" t="s">
        <v>359</v>
      </c>
      <c r="AO273" s="3" t="s">
        <v>967</v>
      </c>
      <c r="AP273" s="505" t="s">
        <v>974</v>
      </c>
      <c r="AQ273" s="505" t="s">
        <v>211</v>
      </c>
      <c r="AR273" s="505" t="s">
        <v>212</v>
      </c>
      <c r="AS273" s="505" t="s">
        <v>212</v>
      </c>
      <c r="AT273" s="505" t="s">
        <v>977</v>
      </c>
      <c r="AU273" s="545" t="s">
        <v>929</v>
      </c>
      <c r="AV273" s="276"/>
    </row>
    <row r="274" spans="1:49" s="4" customFormat="1" ht="102">
      <c r="A274" s="444" t="s">
        <v>410</v>
      </c>
      <c r="B274" s="444" t="s">
        <v>53</v>
      </c>
      <c r="C274" s="128" t="s">
        <v>416</v>
      </c>
      <c r="D274" s="128" t="s">
        <v>235</v>
      </c>
      <c r="E274" s="505" t="s">
        <v>923</v>
      </c>
      <c r="F274" s="248"/>
      <c r="G274" s="505" t="s">
        <v>919</v>
      </c>
      <c r="H274" s="505" t="s">
        <v>920</v>
      </c>
      <c r="I274" s="505" t="s">
        <v>922</v>
      </c>
      <c r="J274" s="505" t="s">
        <v>290</v>
      </c>
      <c r="K274" s="505" t="s">
        <v>240</v>
      </c>
      <c r="L274" s="505">
        <v>2</v>
      </c>
      <c r="M274" s="505" t="s">
        <v>3</v>
      </c>
      <c r="N274" s="505" t="s">
        <v>199</v>
      </c>
      <c r="O274" s="505" t="s">
        <v>925</v>
      </c>
      <c r="P274" s="505" t="s">
        <v>924</v>
      </c>
      <c r="Q274" s="505" t="s">
        <v>249</v>
      </c>
      <c r="R274" s="505"/>
      <c r="S274" s="505" t="s">
        <v>203</v>
      </c>
      <c r="T274" s="505" t="s">
        <v>250</v>
      </c>
      <c r="U274" s="505" t="s">
        <v>49</v>
      </c>
      <c r="V274" s="505"/>
      <c r="W274" s="505"/>
      <c r="X274" s="505" t="s">
        <v>51</v>
      </c>
      <c r="Y274" s="505" t="s">
        <v>49</v>
      </c>
      <c r="Z274" s="505" t="s">
        <v>51</v>
      </c>
      <c r="AA274" s="505" t="s">
        <v>51</v>
      </c>
      <c r="AB274" s="505" t="s">
        <v>389</v>
      </c>
      <c r="AC274" s="505" t="s">
        <v>62</v>
      </c>
      <c r="AD274" s="505" t="s">
        <v>206</v>
      </c>
      <c r="AE274" s="505" t="s">
        <v>51</v>
      </c>
      <c r="AF274" s="505" t="s">
        <v>208</v>
      </c>
      <c r="AG274" s="505" t="s">
        <v>926</v>
      </c>
      <c r="AH274" s="505" t="s">
        <v>927</v>
      </c>
      <c r="AI274" s="505"/>
      <c r="AJ274" s="505"/>
      <c r="AK274" s="505" t="s">
        <v>51</v>
      </c>
      <c r="AL274" s="505" t="s">
        <v>928</v>
      </c>
      <c r="AM274" s="505" t="s">
        <v>387</v>
      </c>
      <c r="AN274" s="505" t="s">
        <v>359</v>
      </c>
      <c r="AO274" s="3" t="s">
        <v>967</v>
      </c>
      <c r="AP274" s="505" t="s">
        <v>974</v>
      </c>
      <c r="AQ274" s="505" t="s">
        <v>211</v>
      </c>
      <c r="AR274" s="505" t="s">
        <v>212</v>
      </c>
      <c r="AS274" s="505" t="s">
        <v>212</v>
      </c>
      <c r="AT274" s="505" t="s">
        <v>977</v>
      </c>
      <c r="AU274" s="545" t="s">
        <v>929</v>
      </c>
      <c r="AV274" s="276"/>
    </row>
    <row r="275" spans="1:49" s="4" customFormat="1" ht="76.5">
      <c r="A275" s="444" t="s">
        <v>1148</v>
      </c>
      <c r="B275" s="444" t="s">
        <v>53</v>
      </c>
      <c r="C275" s="128" t="s">
        <v>1108</v>
      </c>
      <c r="D275" s="128" t="s">
        <v>235</v>
      </c>
      <c r="E275" s="505" t="s">
        <v>1937</v>
      </c>
      <c r="F275" s="248"/>
      <c r="G275" s="505" t="s">
        <v>1150</v>
      </c>
      <c r="H275" s="505" t="s">
        <v>1152</v>
      </c>
      <c r="I275" s="505" t="s">
        <v>1073</v>
      </c>
      <c r="J275" s="505" t="s">
        <v>1154</v>
      </c>
      <c r="K275" s="505" t="s">
        <v>1155</v>
      </c>
      <c r="L275" s="505">
        <v>4</v>
      </c>
      <c r="M275" s="505" t="s">
        <v>253</v>
      </c>
      <c r="N275" s="505" t="s">
        <v>1157</v>
      </c>
      <c r="O275" s="505" t="s">
        <v>960</v>
      </c>
      <c r="P275" s="505" t="s">
        <v>201</v>
      </c>
      <c r="Q275" s="505" t="s">
        <v>202</v>
      </c>
      <c r="R275" s="505"/>
      <c r="S275" s="505" t="s">
        <v>1159</v>
      </c>
      <c r="T275" s="505" t="s">
        <v>369</v>
      </c>
      <c r="U275" s="505" t="s">
        <v>51</v>
      </c>
      <c r="V275" s="505"/>
      <c r="W275" s="505"/>
      <c r="X275" s="505" t="s">
        <v>51</v>
      </c>
      <c r="Y275" s="505" t="s">
        <v>205</v>
      </c>
      <c r="Z275" s="505" t="s">
        <v>51</v>
      </c>
      <c r="AA275" s="505" t="s">
        <v>51</v>
      </c>
      <c r="AB275" s="505" t="s">
        <v>963</v>
      </c>
      <c r="AC275" s="505" t="s">
        <v>62</v>
      </c>
      <c r="AD275" s="505" t="s">
        <v>206</v>
      </c>
      <c r="AE275" s="505" t="s">
        <v>51</v>
      </c>
      <c r="AF275" s="505" t="s">
        <v>208</v>
      </c>
      <c r="AG275" s="505" t="s">
        <v>964</v>
      </c>
      <c r="AH275" s="505"/>
      <c r="AI275" s="505"/>
      <c r="AJ275" s="505"/>
      <c r="AK275" s="505" t="s">
        <v>51</v>
      </c>
      <c r="AL275" s="505"/>
      <c r="AM275" s="505" t="s">
        <v>387</v>
      </c>
      <c r="AN275" s="505" t="s">
        <v>359</v>
      </c>
      <c r="AO275" s="505" t="s">
        <v>954</v>
      </c>
      <c r="AP275" s="505" t="s">
        <v>974</v>
      </c>
      <c r="AQ275" s="505" t="s">
        <v>211</v>
      </c>
      <c r="AR275" s="505" t="s">
        <v>212</v>
      </c>
      <c r="AS275" s="505" t="s">
        <v>212</v>
      </c>
      <c r="AT275" s="505" t="s">
        <v>1161</v>
      </c>
      <c r="AU275" s="545" t="s">
        <v>1160</v>
      </c>
      <c r="AV275" s="276"/>
    </row>
    <row r="276" spans="1:49" s="4" customFormat="1" ht="76.5">
      <c r="A276" s="444" t="s">
        <v>1149</v>
      </c>
      <c r="B276" s="444" t="s">
        <v>53</v>
      </c>
      <c r="C276" s="128" t="s">
        <v>1108</v>
      </c>
      <c r="D276" s="128" t="s">
        <v>1935</v>
      </c>
      <c r="E276" s="505" t="s">
        <v>1936</v>
      </c>
      <c r="F276" s="248"/>
      <c r="G276" s="505" t="s">
        <v>1151</v>
      </c>
      <c r="H276" s="505" t="s">
        <v>1153</v>
      </c>
      <c r="I276" s="505" t="s">
        <v>1158</v>
      </c>
      <c r="J276" s="505" t="s">
        <v>1154</v>
      </c>
      <c r="K276" s="505" t="s">
        <v>1156</v>
      </c>
      <c r="L276" s="505">
        <v>4</v>
      </c>
      <c r="M276" s="505" t="s">
        <v>253</v>
      </c>
      <c r="N276" s="505" t="s">
        <v>1157</v>
      </c>
      <c r="O276" s="505" t="s">
        <v>960</v>
      </c>
      <c r="P276" s="505" t="s">
        <v>201</v>
      </c>
      <c r="Q276" s="505" t="s">
        <v>202</v>
      </c>
      <c r="R276" s="505"/>
      <c r="S276" s="505" t="s">
        <v>1159</v>
      </c>
      <c r="T276" s="505" t="s">
        <v>369</v>
      </c>
      <c r="U276" s="505" t="s">
        <v>51</v>
      </c>
      <c r="V276" s="505"/>
      <c r="W276" s="505"/>
      <c r="X276" s="505" t="s">
        <v>51</v>
      </c>
      <c r="Y276" s="505" t="s">
        <v>205</v>
      </c>
      <c r="Z276" s="505" t="s">
        <v>51</v>
      </c>
      <c r="AA276" s="505" t="s">
        <v>51</v>
      </c>
      <c r="AB276" s="505" t="s">
        <v>963</v>
      </c>
      <c r="AC276" s="505" t="s">
        <v>62</v>
      </c>
      <c r="AD276" s="505" t="s">
        <v>206</v>
      </c>
      <c r="AE276" s="505" t="s">
        <v>51</v>
      </c>
      <c r="AF276" s="505" t="s">
        <v>208</v>
      </c>
      <c r="AG276" s="505" t="s">
        <v>964</v>
      </c>
      <c r="AH276" s="505"/>
      <c r="AI276" s="505"/>
      <c r="AJ276" s="505"/>
      <c r="AK276" s="505" t="s">
        <v>51</v>
      </c>
      <c r="AL276" s="505"/>
      <c r="AM276" s="505" t="s">
        <v>387</v>
      </c>
      <c r="AN276" s="505" t="s">
        <v>359</v>
      </c>
      <c r="AO276" s="505" t="s">
        <v>954</v>
      </c>
      <c r="AP276" s="505" t="s">
        <v>974</v>
      </c>
      <c r="AQ276" s="505" t="s">
        <v>211</v>
      </c>
      <c r="AR276" s="505" t="s">
        <v>212</v>
      </c>
      <c r="AS276" s="505" t="s">
        <v>212</v>
      </c>
      <c r="AT276" s="505" t="s">
        <v>1162</v>
      </c>
      <c r="AU276" s="545" t="s">
        <v>1160</v>
      </c>
      <c r="AV276" s="276"/>
    </row>
    <row r="277" spans="1:49" s="4" customFormat="1" ht="51">
      <c r="A277" s="446" t="s">
        <v>2584</v>
      </c>
      <c r="B277" s="444" t="s">
        <v>53</v>
      </c>
      <c r="C277" s="128" t="s">
        <v>940</v>
      </c>
      <c r="D277" s="128" t="s">
        <v>270</v>
      </c>
      <c r="E277" s="505" t="s">
        <v>2585</v>
      </c>
      <c r="F277" s="248"/>
      <c r="G277" s="505" t="s">
        <v>2586</v>
      </c>
      <c r="H277" s="505" t="s">
        <v>2587</v>
      </c>
      <c r="I277" s="505" t="s">
        <v>2588</v>
      </c>
      <c r="J277" s="505" t="s">
        <v>2589</v>
      </c>
      <c r="K277" s="505" t="s">
        <v>240</v>
      </c>
      <c r="L277" s="505" t="s">
        <v>212</v>
      </c>
      <c r="M277" s="505" t="s">
        <v>44</v>
      </c>
      <c r="N277" s="505" t="s">
        <v>199</v>
      </c>
      <c r="O277" s="505" t="s">
        <v>2590</v>
      </c>
      <c r="P277" s="505" t="s">
        <v>2591</v>
      </c>
      <c r="Q277" s="505" t="s">
        <v>249</v>
      </c>
      <c r="R277" s="505"/>
      <c r="S277" s="505" t="s">
        <v>1509</v>
      </c>
      <c r="T277" s="505" t="s">
        <v>947</v>
      </c>
      <c r="U277" s="505" t="s">
        <v>51</v>
      </c>
      <c r="V277" s="505"/>
      <c r="W277" s="505"/>
      <c r="X277" s="505" t="s">
        <v>49</v>
      </c>
      <c r="Y277" s="505" t="s">
        <v>269</v>
      </c>
      <c r="Z277" s="505" t="s">
        <v>49</v>
      </c>
      <c r="AA277" s="505" t="s">
        <v>49</v>
      </c>
      <c r="AB277" s="505" t="s">
        <v>49</v>
      </c>
      <c r="AC277" s="505" t="s">
        <v>49</v>
      </c>
      <c r="AD277" s="505" t="s">
        <v>2592</v>
      </c>
      <c r="AE277" s="505" t="s">
        <v>49</v>
      </c>
      <c r="AF277" s="505" t="s">
        <v>2593</v>
      </c>
      <c r="AG277" s="505" t="s">
        <v>1530</v>
      </c>
      <c r="AH277" s="505" t="s">
        <v>1205</v>
      </c>
      <c r="AI277" s="505"/>
      <c r="AJ277" s="505"/>
      <c r="AK277" s="505" t="s">
        <v>49</v>
      </c>
      <c r="AL277" s="505" t="s">
        <v>273</v>
      </c>
      <c r="AM277" s="505" t="s">
        <v>2594</v>
      </c>
      <c r="AN277" s="505" t="s">
        <v>2595</v>
      </c>
      <c r="AO277" s="505" t="s">
        <v>954</v>
      </c>
      <c r="AP277" s="505" t="s">
        <v>2596</v>
      </c>
      <c r="AQ277" s="505" t="s">
        <v>211</v>
      </c>
      <c r="AR277" s="505" t="s">
        <v>212</v>
      </c>
      <c r="AS277" s="505" t="s">
        <v>212</v>
      </c>
      <c r="AT277" s="505" t="s">
        <v>2615</v>
      </c>
      <c r="AU277" s="545" t="s">
        <v>2597</v>
      </c>
      <c r="AV277" s="276"/>
    </row>
    <row r="278" spans="1:49" ht="24.75" customHeight="1">
      <c r="A278" s="443" t="s">
        <v>407</v>
      </c>
      <c r="B278" s="443" t="s">
        <v>53</v>
      </c>
      <c r="C278" s="130" t="s">
        <v>408</v>
      </c>
      <c r="D278" s="130" t="s">
        <v>398</v>
      </c>
      <c r="E278" s="3" t="s">
        <v>398</v>
      </c>
      <c r="F278" s="157"/>
      <c r="G278" s="3" t="s">
        <v>398</v>
      </c>
      <c r="H278" s="3" t="s">
        <v>398</v>
      </c>
      <c r="I278" s="3" t="s">
        <v>398</v>
      </c>
      <c r="J278" s="3" t="s">
        <v>398</v>
      </c>
      <c r="K278" s="3" t="s">
        <v>398</v>
      </c>
      <c r="L278" s="3" t="s">
        <v>398</v>
      </c>
      <c r="M278" s="3" t="s">
        <v>398</v>
      </c>
      <c r="N278" s="3" t="s">
        <v>398</v>
      </c>
      <c r="O278" s="3" t="s">
        <v>398</v>
      </c>
      <c r="P278" s="3" t="s">
        <v>398</v>
      </c>
      <c r="Q278" s="3" t="s">
        <v>398</v>
      </c>
      <c r="R278" s="3"/>
      <c r="S278" s="3" t="s">
        <v>398</v>
      </c>
      <c r="T278" s="3" t="s">
        <v>398</v>
      </c>
      <c r="U278" s="3" t="s">
        <v>398</v>
      </c>
      <c r="V278" s="3"/>
      <c r="W278" s="3"/>
      <c r="X278" s="3" t="s">
        <v>398</v>
      </c>
      <c r="Y278" s="3" t="s">
        <v>398</v>
      </c>
      <c r="Z278" s="3" t="s">
        <v>398</v>
      </c>
      <c r="AA278" s="3" t="s">
        <v>398</v>
      </c>
      <c r="AB278" s="3" t="s">
        <v>398</v>
      </c>
      <c r="AC278" s="3" t="s">
        <v>398</v>
      </c>
      <c r="AD278" s="3" t="s">
        <v>398</v>
      </c>
      <c r="AE278" s="3" t="s">
        <v>398</v>
      </c>
      <c r="AF278" s="3" t="s">
        <v>398</v>
      </c>
      <c r="AG278" s="3" t="s">
        <v>398</v>
      </c>
      <c r="AH278" s="3" t="s">
        <v>398</v>
      </c>
      <c r="AI278" s="3"/>
      <c r="AJ278" s="3"/>
      <c r="AK278" s="3" t="s">
        <v>398</v>
      </c>
      <c r="AL278" s="3" t="s">
        <v>398</v>
      </c>
      <c r="AM278" s="3" t="s">
        <v>398</v>
      </c>
      <c r="AN278" s="3" t="s">
        <v>398</v>
      </c>
      <c r="AO278" s="3" t="s">
        <v>398</v>
      </c>
      <c r="AP278" s="3" t="s">
        <v>398</v>
      </c>
      <c r="AQ278" s="3" t="s">
        <v>398</v>
      </c>
      <c r="AR278" s="3" t="s">
        <v>398</v>
      </c>
      <c r="AS278" s="3" t="s">
        <v>398</v>
      </c>
      <c r="AT278" s="3" t="s">
        <v>398</v>
      </c>
      <c r="AU278" s="547" t="s">
        <v>398</v>
      </c>
    </row>
    <row r="279" spans="1:49" s="49" customFormat="1" ht="12" customHeight="1">
      <c r="A279" s="447"/>
      <c r="B279" s="447"/>
      <c r="C279" s="435"/>
      <c r="D279" s="435"/>
      <c r="E279" s="48"/>
      <c r="F279" s="640"/>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549"/>
      <c r="AV279" s="560"/>
    </row>
    <row r="280" spans="1:49" ht="102">
      <c r="A280" s="443" t="s">
        <v>1523</v>
      </c>
      <c r="B280" s="443" t="s">
        <v>183</v>
      </c>
      <c r="C280" s="130" t="s">
        <v>1535</v>
      </c>
      <c r="D280" s="128" t="s">
        <v>195</v>
      </c>
      <c r="E280" s="3" t="s">
        <v>1524</v>
      </c>
      <c r="F280" s="157"/>
      <c r="G280" s="3" t="s">
        <v>1533</v>
      </c>
      <c r="H280" s="3" t="s">
        <v>1538</v>
      </c>
      <c r="I280" s="3" t="s">
        <v>1529</v>
      </c>
      <c r="J280" s="505" t="s">
        <v>290</v>
      </c>
      <c r="K280" s="3" t="s">
        <v>1525</v>
      </c>
      <c r="L280" s="3">
        <v>2</v>
      </c>
      <c r="M280" s="3" t="s">
        <v>3</v>
      </c>
      <c r="N280" s="505" t="s">
        <v>199</v>
      </c>
      <c r="O280" s="505" t="s">
        <v>1526</v>
      </c>
      <c r="P280" s="505" t="s">
        <v>201</v>
      </c>
      <c r="Q280" s="3" t="s">
        <v>249</v>
      </c>
      <c r="R280" s="3"/>
      <c r="S280" s="3" t="s">
        <v>203</v>
      </c>
      <c r="T280" s="3" t="s">
        <v>214</v>
      </c>
      <c r="U280" s="3" t="s">
        <v>51</v>
      </c>
      <c r="V280" s="3"/>
      <c r="W280" s="3"/>
      <c r="X280" s="3" t="s">
        <v>51</v>
      </c>
      <c r="Y280" s="3" t="s">
        <v>1527</v>
      </c>
      <c r="Z280" s="3" t="s">
        <v>1528</v>
      </c>
      <c r="AA280" s="3" t="s">
        <v>51</v>
      </c>
      <c r="AB280" s="3" t="s">
        <v>49</v>
      </c>
      <c r="AC280" s="3" t="s">
        <v>62</v>
      </c>
      <c r="AD280" s="505" t="s">
        <v>206</v>
      </c>
      <c r="AE280" s="3" t="s">
        <v>51</v>
      </c>
      <c r="AF280" s="3" t="s">
        <v>51</v>
      </c>
      <c r="AG280" s="3" t="s">
        <v>1530</v>
      </c>
      <c r="AH280" s="3" t="s">
        <v>1531</v>
      </c>
      <c r="AI280" s="505"/>
      <c r="AJ280" s="505"/>
      <c r="AK280" s="3" t="s">
        <v>49</v>
      </c>
      <c r="AL280" s="3" t="s">
        <v>212</v>
      </c>
      <c r="AM280" s="505" t="s">
        <v>1532</v>
      </c>
      <c r="AN280" s="3" t="s">
        <v>1536</v>
      </c>
      <c r="AO280" s="3" t="s">
        <v>954</v>
      </c>
      <c r="AP280" s="3" t="s">
        <v>1534</v>
      </c>
      <c r="AQ280" s="3" t="s">
        <v>211</v>
      </c>
      <c r="AR280" s="3" t="s">
        <v>212</v>
      </c>
      <c r="AS280" s="3" t="s">
        <v>212</v>
      </c>
      <c r="AT280" s="3" t="s">
        <v>1537</v>
      </c>
      <c r="AU280" s="547"/>
    </row>
    <row r="281" spans="1:49" ht="140.25">
      <c r="A281" s="443" t="s">
        <v>2571</v>
      </c>
      <c r="B281" s="443" t="s">
        <v>183</v>
      </c>
      <c r="C281" s="130" t="s">
        <v>2570</v>
      </c>
      <c r="D281" s="128" t="s">
        <v>270</v>
      </c>
      <c r="E281" s="3" t="s">
        <v>2578</v>
      </c>
      <c r="F281" s="157"/>
      <c r="G281" s="3" t="s">
        <v>2572</v>
      </c>
      <c r="H281" s="3" t="s">
        <v>2574</v>
      </c>
      <c r="I281" s="3" t="s">
        <v>2573</v>
      </c>
      <c r="J281" s="505" t="s">
        <v>290</v>
      </c>
      <c r="K281" s="3" t="s">
        <v>240</v>
      </c>
      <c r="L281" s="3">
        <v>1</v>
      </c>
      <c r="M281" s="3" t="s">
        <v>1878</v>
      </c>
      <c r="N281" s="505" t="s">
        <v>199</v>
      </c>
      <c r="O281" s="3" t="s">
        <v>945</v>
      </c>
      <c r="P281" s="505" t="s">
        <v>201</v>
      </c>
      <c r="Q281" s="3" t="s">
        <v>212</v>
      </c>
      <c r="R281" s="3"/>
      <c r="S281" s="3" t="s">
        <v>1509</v>
      </c>
      <c r="T281" s="3" t="s">
        <v>214</v>
      </c>
      <c r="U281" s="3" t="s">
        <v>51</v>
      </c>
      <c r="V281" s="3"/>
      <c r="W281" s="3"/>
      <c r="X281" s="3" t="s">
        <v>51</v>
      </c>
      <c r="Y281" s="3" t="s">
        <v>49</v>
      </c>
      <c r="Z281" s="3" t="s">
        <v>51</v>
      </c>
      <c r="AA281" s="3" t="s">
        <v>51</v>
      </c>
      <c r="AB281" s="3" t="s">
        <v>49</v>
      </c>
      <c r="AC281" s="3" t="s">
        <v>62</v>
      </c>
      <c r="AD281" s="505" t="s">
        <v>206</v>
      </c>
      <c r="AE281" s="3" t="s">
        <v>51</v>
      </c>
      <c r="AF281" s="3" t="s">
        <v>49</v>
      </c>
      <c r="AG281" s="3" t="s">
        <v>1530</v>
      </c>
      <c r="AH281" s="3" t="s">
        <v>2577</v>
      </c>
      <c r="AI281" s="505"/>
      <c r="AJ281" s="505"/>
      <c r="AK281" s="3" t="s">
        <v>49</v>
      </c>
      <c r="AL281" s="3" t="s">
        <v>273</v>
      </c>
      <c r="AM281" s="3" t="s">
        <v>1521</v>
      </c>
      <c r="AN281" s="3" t="s">
        <v>1916</v>
      </c>
      <c r="AO281" s="3" t="s">
        <v>954</v>
      </c>
      <c r="AP281" s="3" t="s">
        <v>2066</v>
      </c>
      <c r="AQ281" s="3" t="s">
        <v>211</v>
      </c>
      <c r="AR281" s="3" t="s">
        <v>212</v>
      </c>
      <c r="AS281" s="3"/>
      <c r="AT281" s="3" t="s">
        <v>2575</v>
      </c>
      <c r="AU281" s="547"/>
    </row>
    <row r="282" spans="1:49" s="49" customFormat="1" ht="12" customHeight="1">
      <c r="A282" s="447"/>
      <c r="B282" s="447"/>
      <c r="C282" s="435"/>
      <c r="D282" s="435"/>
      <c r="E282" s="48"/>
      <c r="F282" s="640"/>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549"/>
      <c r="AV282" s="560"/>
    </row>
    <row r="283" spans="1:49" s="4" customFormat="1" ht="76.5">
      <c r="A283" s="446" t="s">
        <v>2440</v>
      </c>
      <c r="B283" s="444" t="s">
        <v>182</v>
      </c>
      <c r="C283" s="128" t="s">
        <v>2424</v>
      </c>
      <c r="D283" s="128" t="s">
        <v>2425</v>
      </c>
      <c r="E283" s="505" t="s">
        <v>2441</v>
      </c>
      <c r="F283" s="248"/>
      <c r="G283" s="505" t="s">
        <v>2442</v>
      </c>
      <c r="H283" s="505" t="s">
        <v>2443</v>
      </c>
      <c r="I283" s="505" t="s">
        <v>2444</v>
      </c>
      <c r="J283" s="505" t="s">
        <v>2445</v>
      </c>
      <c r="K283" s="505" t="s">
        <v>2446</v>
      </c>
      <c r="L283" s="505">
        <v>2</v>
      </c>
      <c r="M283" s="505" t="s">
        <v>44</v>
      </c>
      <c r="N283" s="505" t="s">
        <v>2413</v>
      </c>
      <c r="O283" s="505" t="s">
        <v>2447</v>
      </c>
      <c r="P283" s="505" t="s">
        <v>1862</v>
      </c>
      <c r="Q283" s="505" t="s">
        <v>249</v>
      </c>
      <c r="R283" s="505"/>
      <c r="S283" s="505" t="s">
        <v>656</v>
      </c>
      <c r="T283" s="505" t="s">
        <v>301</v>
      </c>
      <c r="U283" s="505" t="s">
        <v>49</v>
      </c>
      <c r="V283" s="505"/>
      <c r="W283" s="505"/>
      <c r="X283" s="505" t="s">
        <v>51</v>
      </c>
      <c r="Y283" s="505" t="s">
        <v>49</v>
      </c>
      <c r="Z283" s="505" t="s">
        <v>51</v>
      </c>
      <c r="AA283" s="505" t="s">
        <v>51</v>
      </c>
      <c r="AB283" s="505" t="s">
        <v>49</v>
      </c>
      <c r="AC283" s="505" t="s">
        <v>49</v>
      </c>
      <c r="AD283" s="505" t="s">
        <v>49</v>
      </c>
      <c r="AE283" s="505" t="s">
        <v>49</v>
      </c>
      <c r="AF283" s="505" t="s">
        <v>49</v>
      </c>
      <c r="AG283" s="505" t="s">
        <v>2449</v>
      </c>
      <c r="AH283" s="505" t="s">
        <v>2450</v>
      </c>
      <c r="AI283" s="505"/>
      <c r="AJ283" s="505"/>
      <c r="AK283" s="505" t="s">
        <v>51</v>
      </c>
      <c r="AL283" s="505" t="s">
        <v>49</v>
      </c>
      <c r="AM283" s="3" t="s">
        <v>1521</v>
      </c>
      <c r="AN283" s="505" t="s">
        <v>1488</v>
      </c>
      <c r="AO283" s="505" t="s">
        <v>954</v>
      </c>
      <c r="AP283" s="505" t="s">
        <v>1514</v>
      </c>
      <c r="AQ283" s="505" t="s">
        <v>211</v>
      </c>
      <c r="AR283" s="505" t="s">
        <v>212</v>
      </c>
      <c r="AS283" s="505" t="s">
        <v>212</v>
      </c>
      <c r="AT283" s="505"/>
      <c r="AU283" s="545"/>
      <c r="AV283" s="276"/>
    </row>
    <row r="284" spans="1:49" s="49" customFormat="1" ht="12" customHeight="1">
      <c r="A284" s="448"/>
      <c r="B284" s="448"/>
      <c r="C284" s="436"/>
      <c r="D284" s="436"/>
      <c r="E284" s="126"/>
      <c r="F284" s="64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550"/>
      <c r="AV284" s="560"/>
    </row>
    <row r="285" spans="1:49" s="127" customFormat="1" ht="127.5">
      <c r="A285" s="449" t="s">
        <v>939</v>
      </c>
      <c r="B285" s="449" t="s">
        <v>185</v>
      </c>
      <c r="C285" s="130" t="s">
        <v>940</v>
      </c>
      <c r="D285" s="130" t="s">
        <v>270</v>
      </c>
      <c r="E285" s="3" t="s">
        <v>973</v>
      </c>
      <c r="F285" s="157"/>
      <c r="G285" s="3" t="s">
        <v>941</v>
      </c>
      <c r="H285" s="3" t="s">
        <v>942</v>
      </c>
      <c r="I285" s="3" t="s">
        <v>943</v>
      </c>
      <c r="J285" s="3" t="s">
        <v>944</v>
      </c>
      <c r="K285" s="3" t="s">
        <v>240</v>
      </c>
      <c r="L285" s="3">
        <v>2</v>
      </c>
      <c r="M285" s="3" t="s">
        <v>3</v>
      </c>
      <c r="N285" s="505" t="s">
        <v>199</v>
      </c>
      <c r="O285" s="3" t="s">
        <v>945</v>
      </c>
      <c r="P285" s="3" t="s">
        <v>248</v>
      </c>
      <c r="Q285" s="3" t="s">
        <v>212</v>
      </c>
      <c r="R285" s="3"/>
      <c r="S285" s="3" t="s">
        <v>946</v>
      </c>
      <c r="T285" s="3" t="s">
        <v>947</v>
      </c>
      <c r="U285" s="3" t="s">
        <v>51</v>
      </c>
      <c r="V285" s="3"/>
      <c r="W285" s="3"/>
      <c r="X285" s="3" t="s">
        <v>948</v>
      </c>
      <c r="Y285" s="3" t="s">
        <v>49</v>
      </c>
      <c r="Z285" s="3" t="s">
        <v>949</v>
      </c>
      <c r="AA285" s="3" t="s">
        <v>49</v>
      </c>
      <c r="AB285" s="3" t="s">
        <v>49</v>
      </c>
      <c r="AC285" s="3" t="s">
        <v>49</v>
      </c>
      <c r="AD285" s="3" t="s">
        <v>206</v>
      </c>
      <c r="AE285" s="3" t="s">
        <v>49</v>
      </c>
      <c r="AF285" s="3" t="s">
        <v>49</v>
      </c>
      <c r="AG285" s="3" t="s">
        <v>951</v>
      </c>
      <c r="AH285" s="3" t="s">
        <v>212</v>
      </c>
      <c r="AI285" s="3"/>
      <c r="AJ285" s="3"/>
      <c r="AK285" s="3" t="s">
        <v>49</v>
      </c>
      <c r="AL285" s="3" t="s">
        <v>273</v>
      </c>
      <c r="AM285" s="3" t="s">
        <v>952</v>
      </c>
      <c r="AN285" s="3" t="s">
        <v>953</v>
      </c>
      <c r="AO285" s="3" t="s">
        <v>954</v>
      </c>
      <c r="AP285" s="3" t="s">
        <v>210</v>
      </c>
      <c r="AQ285" s="3" t="s">
        <v>211</v>
      </c>
      <c r="AR285" s="3" t="s">
        <v>212</v>
      </c>
      <c r="AS285" s="3" t="s">
        <v>212</v>
      </c>
      <c r="AT285" s="3" t="s">
        <v>955</v>
      </c>
      <c r="AU285" s="547"/>
      <c r="AV285" s="279"/>
      <c r="AW285" s="556"/>
    </row>
    <row r="286" spans="1:49" s="127" customFormat="1">
      <c r="A286" s="449"/>
      <c r="B286" s="449"/>
      <c r="C286" s="130"/>
      <c r="D286" s="130"/>
      <c r="E286" s="3"/>
      <c r="F286" s="157"/>
      <c r="G286" s="3"/>
      <c r="H286" s="3"/>
      <c r="I286" s="3"/>
      <c r="J286" s="3"/>
      <c r="K286" s="3"/>
      <c r="L286" s="3"/>
      <c r="M286" s="3"/>
      <c r="N286" s="50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547"/>
      <c r="AV286" s="279"/>
      <c r="AW286" s="556"/>
    </row>
    <row r="287" spans="1:49" s="127" customFormat="1" ht="76.5">
      <c r="A287" s="449" t="s">
        <v>1906</v>
      </c>
      <c r="B287" s="449" t="s">
        <v>184</v>
      </c>
      <c r="C287" s="130" t="s">
        <v>1907</v>
      </c>
      <c r="D287" s="130" t="s">
        <v>1503</v>
      </c>
      <c r="E287" s="3" t="s">
        <v>1914</v>
      </c>
      <c r="F287" s="157"/>
      <c r="G287" s="3" t="s">
        <v>1909</v>
      </c>
      <c r="H287" s="3" t="s">
        <v>1920</v>
      </c>
      <c r="I287" s="3" t="s">
        <v>1910</v>
      </c>
      <c r="J287" s="3" t="s">
        <v>1911</v>
      </c>
      <c r="K287" s="3" t="s">
        <v>1912</v>
      </c>
      <c r="L287" s="3">
        <v>2</v>
      </c>
      <c r="M287" s="3" t="s">
        <v>3</v>
      </c>
      <c r="N287" s="637" t="s">
        <v>1507</v>
      </c>
      <c r="O287" s="505" t="s">
        <v>1913</v>
      </c>
      <c r="P287" s="3" t="s">
        <v>1921</v>
      </c>
      <c r="Q287" s="3" t="s">
        <v>202</v>
      </c>
      <c r="R287" s="3"/>
      <c r="S287" s="3" t="s">
        <v>1509</v>
      </c>
      <c r="T287" s="3" t="s">
        <v>301</v>
      </c>
      <c r="U287" s="3" t="s">
        <v>49</v>
      </c>
      <c r="V287" s="3"/>
      <c r="W287" s="3"/>
      <c r="X287" s="3" t="s">
        <v>51</v>
      </c>
      <c r="Y287" s="3" t="s">
        <v>49</v>
      </c>
      <c r="Z287" s="3" t="s">
        <v>49</v>
      </c>
      <c r="AA287" s="3" t="s">
        <v>51</v>
      </c>
      <c r="AB287" s="3" t="s">
        <v>217</v>
      </c>
      <c r="AC287" s="3" t="s">
        <v>51</v>
      </c>
      <c r="AD287" s="3" t="s">
        <v>206</v>
      </c>
      <c r="AE287" s="3" t="s">
        <v>51</v>
      </c>
      <c r="AF287" s="3" t="s">
        <v>51</v>
      </c>
      <c r="AG287" s="164" t="s">
        <v>1512</v>
      </c>
      <c r="AH287" s="3" t="s">
        <v>1915</v>
      </c>
      <c r="AI287" s="3"/>
      <c r="AJ287" s="3"/>
      <c r="AK287" s="3" t="s">
        <v>49</v>
      </c>
      <c r="AL287" s="3" t="s">
        <v>49</v>
      </c>
      <c r="AM287" s="3" t="s">
        <v>1521</v>
      </c>
      <c r="AN287" s="3" t="s">
        <v>1916</v>
      </c>
      <c r="AO287" s="3" t="s">
        <v>1917</v>
      </c>
      <c r="AP287" s="3" t="s">
        <v>1875</v>
      </c>
      <c r="AQ287" s="3" t="s">
        <v>211</v>
      </c>
      <c r="AR287" s="3" t="s">
        <v>1919</v>
      </c>
      <c r="AS287" s="3" t="s">
        <v>212</v>
      </c>
      <c r="AT287" s="3" t="s">
        <v>1918</v>
      </c>
      <c r="AU287" s="547"/>
      <c r="AV287" s="279"/>
      <c r="AW287" s="556"/>
    </row>
    <row r="288" spans="1:49" s="127" customFormat="1" ht="127.5">
      <c r="A288" s="449" t="s">
        <v>1908</v>
      </c>
      <c r="B288" s="449" t="s">
        <v>184</v>
      </c>
      <c r="C288" s="130" t="s">
        <v>1907</v>
      </c>
      <c r="D288" s="130" t="s">
        <v>1503</v>
      </c>
      <c r="E288" s="3" t="s">
        <v>1914</v>
      </c>
      <c r="F288" s="157"/>
      <c r="G288" s="3" t="s">
        <v>1922</v>
      </c>
      <c r="H288" s="3" t="s">
        <v>1923</v>
      </c>
      <c r="I288" s="3" t="s">
        <v>1924</v>
      </c>
      <c r="J288" s="3" t="s">
        <v>1925</v>
      </c>
      <c r="K288" s="3" t="s">
        <v>1926</v>
      </c>
      <c r="L288" s="3">
        <v>2</v>
      </c>
      <c r="M288" s="3" t="s">
        <v>3</v>
      </c>
      <c r="N288" s="505" t="s">
        <v>199</v>
      </c>
      <c r="O288" s="505" t="s">
        <v>960</v>
      </c>
      <c r="P288" s="3" t="s">
        <v>201</v>
      </c>
      <c r="Q288" s="3" t="s">
        <v>202</v>
      </c>
      <c r="R288" s="3"/>
      <c r="S288" s="3" t="s">
        <v>1509</v>
      </c>
      <c r="T288" s="3" t="s">
        <v>947</v>
      </c>
      <c r="U288" s="3" t="s">
        <v>51</v>
      </c>
      <c r="V288" s="3"/>
      <c r="W288" s="3"/>
      <c r="X288" s="3" t="s">
        <v>51</v>
      </c>
      <c r="Y288" s="3" t="s">
        <v>49</v>
      </c>
      <c r="Z288" s="3" t="s">
        <v>51</v>
      </c>
      <c r="AA288" s="3" t="s">
        <v>51</v>
      </c>
      <c r="AB288" s="3" t="s">
        <v>217</v>
      </c>
      <c r="AC288" s="3" t="s">
        <v>51</v>
      </c>
      <c r="AD288" s="3" t="s">
        <v>206</v>
      </c>
      <c r="AE288" s="3" t="s">
        <v>51</v>
      </c>
      <c r="AF288" s="3" t="s">
        <v>51</v>
      </c>
      <c r="AG288" s="3" t="s">
        <v>1927</v>
      </c>
      <c r="AH288" s="3" t="s">
        <v>1928</v>
      </c>
      <c r="AI288" s="3"/>
      <c r="AJ288" s="3"/>
      <c r="AK288" s="3" t="s">
        <v>49</v>
      </c>
      <c r="AL288" s="3" t="s">
        <v>49</v>
      </c>
      <c r="AM288" s="3" t="s">
        <v>1521</v>
      </c>
      <c r="AN288" s="3" t="s">
        <v>1916</v>
      </c>
      <c r="AO288" s="3" t="s">
        <v>1917</v>
      </c>
      <c r="AP288" s="3" t="s">
        <v>1875</v>
      </c>
      <c r="AQ288" s="3" t="s">
        <v>211</v>
      </c>
      <c r="AR288" s="3" t="s">
        <v>1919</v>
      </c>
      <c r="AS288" s="3" t="s">
        <v>212</v>
      </c>
      <c r="AT288" s="3" t="s">
        <v>2206</v>
      </c>
      <c r="AU288" s="547"/>
      <c r="AV288" s="279"/>
      <c r="AW288" s="556"/>
    </row>
    <row r="289" spans="1:49" s="127" customFormat="1">
      <c r="A289" s="449"/>
      <c r="B289" s="449"/>
      <c r="C289" s="130"/>
      <c r="D289" s="130"/>
      <c r="E289" s="3"/>
      <c r="F289" s="157"/>
      <c r="G289" s="3"/>
      <c r="H289" s="3"/>
      <c r="I289" s="3"/>
      <c r="J289" s="3"/>
      <c r="K289" s="3"/>
      <c r="L289" s="3"/>
      <c r="M289" s="3"/>
      <c r="N289" s="50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547"/>
      <c r="AV289" s="279"/>
      <c r="AW289" s="556"/>
    </row>
    <row r="290" spans="1:49" s="127" customFormat="1" ht="127.5">
      <c r="A290" s="449" t="s">
        <v>2056</v>
      </c>
      <c r="B290" s="449" t="s">
        <v>2057</v>
      </c>
      <c r="C290" s="130" t="s">
        <v>1907</v>
      </c>
      <c r="D290" s="130" t="s">
        <v>2058</v>
      </c>
      <c r="E290" s="3" t="s">
        <v>2069</v>
      </c>
      <c r="F290" s="157"/>
      <c r="G290" s="3" t="s">
        <v>2059</v>
      </c>
      <c r="H290" s="3" t="s">
        <v>2060</v>
      </c>
      <c r="I290" s="3" t="s">
        <v>2061</v>
      </c>
      <c r="J290" s="3" t="s">
        <v>2062</v>
      </c>
      <c r="K290" s="3" t="s">
        <v>240</v>
      </c>
      <c r="L290" s="3">
        <v>2</v>
      </c>
      <c r="M290" s="3" t="s">
        <v>2063</v>
      </c>
      <c r="N290" s="505" t="s">
        <v>199</v>
      </c>
      <c r="O290" s="505" t="s">
        <v>312</v>
      </c>
      <c r="P290" s="3" t="s">
        <v>201</v>
      </c>
      <c r="Q290" s="3" t="s">
        <v>249</v>
      </c>
      <c r="R290" s="3"/>
      <c r="S290" s="3" t="s">
        <v>1509</v>
      </c>
      <c r="T290" s="3" t="s">
        <v>301</v>
      </c>
      <c r="U290" s="3" t="s">
        <v>49</v>
      </c>
      <c r="V290" s="3"/>
      <c r="W290" s="3"/>
      <c r="X290" s="3" t="s">
        <v>51</v>
      </c>
      <c r="Y290" s="3" t="s">
        <v>49</v>
      </c>
      <c r="Z290" s="3" t="s">
        <v>49</v>
      </c>
      <c r="AA290" s="3" t="s">
        <v>51</v>
      </c>
      <c r="AB290" s="3" t="s">
        <v>217</v>
      </c>
      <c r="AC290" s="3" t="s">
        <v>51</v>
      </c>
      <c r="AD290" s="3" t="s">
        <v>206</v>
      </c>
      <c r="AE290" s="3" t="s">
        <v>51</v>
      </c>
      <c r="AF290" s="3" t="s">
        <v>51</v>
      </c>
      <c r="AG290" s="3" t="s">
        <v>2064</v>
      </c>
      <c r="AH290" s="3" t="s">
        <v>2065</v>
      </c>
      <c r="AI290" s="3"/>
      <c r="AJ290" s="3"/>
      <c r="AK290" s="3" t="s">
        <v>49</v>
      </c>
      <c r="AL290" s="3" t="s">
        <v>49</v>
      </c>
      <c r="AM290" s="3" t="s">
        <v>1521</v>
      </c>
      <c r="AN290" s="3" t="s">
        <v>1916</v>
      </c>
      <c r="AO290" s="3" t="s">
        <v>954</v>
      </c>
      <c r="AP290" s="3" t="s">
        <v>2066</v>
      </c>
      <c r="AQ290" s="3" t="s">
        <v>317</v>
      </c>
      <c r="AR290" s="3" t="s">
        <v>2067</v>
      </c>
      <c r="AS290" s="3" t="s">
        <v>212</v>
      </c>
      <c r="AT290" s="3" t="s">
        <v>2068</v>
      </c>
      <c r="AU290" s="547" t="s">
        <v>2113</v>
      </c>
      <c r="AV290" s="279"/>
      <c r="AW290" s="557"/>
    </row>
    <row r="291" spans="1:49" s="127" customFormat="1" ht="153">
      <c r="A291" s="449" t="s">
        <v>2107</v>
      </c>
      <c r="B291" s="449" t="s">
        <v>2057</v>
      </c>
      <c r="C291" s="130" t="s">
        <v>1907</v>
      </c>
      <c r="D291" s="130" t="s">
        <v>2058</v>
      </c>
      <c r="E291" s="3" t="s">
        <v>2108</v>
      </c>
      <c r="F291" s="157"/>
      <c r="G291" s="3" t="s">
        <v>2109</v>
      </c>
      <c r="H291" s="3" t="s">
        <v>2110</v>
      </c>
      <c r="I291" s="3" t="s">
        <v>2111</v>
      </c>
      <c r="J291" s="3" t="s">
        <v>2062</v>
      </c>
      <c r="K291" s="3" t="s">
        <v>240</v>
      </c>
      <c r="L291" s="3">
        <v>2</v>
      </c>
      <c r="M291" s="3" t="s">
        <v>3</v>
      </c>
      <c r="N291" s="505" t="s">
        <v>199</v>
      </c>
      <c r="O291" s="505" t="s">
        <v>2112</v>
      </c>
      <c r="P291" s="3" t="s">
        <v>201</v>
      </c>
      <c r="Q291" s="3" t="s">
        <v>249</v>
      </c>
      <c r="R291" s="3"/>
      <c r="S291" s="3" t="s">
        <v>1509</v>
      </c>
      <c r="T291" s="3" t="s">
        <v>214</v>
      </c>
      <c r="U291" s="3" t="s">
        <v>49</v>
      </c>
      <c r="V291" s="3"/>
      <c r="W291" s="3"/>
      <c r="X291" s="3" t="s">
        <v>51</v>
      </c>
      <c r="Y291" s="3" t="s">
        <v>49</v>
      </c>
      <c r="Z291" s="3" t="s">
        <v>51</v>
      </c>
      <c r="AA291" s="3" t="s">
        <v>51</v>
      </c>
      <c r="AB291" s="3" t="s">
        <v>49</v>
      </c>
      <c r="AC291" s="3" t="s">
        <v>51</v>
      </c>
      <c r="AD291" s="3" t="s">
        <v>206</v>
      </c>
      <c r="AE291" s="3" t="s">
        <v>51</v>
      </c>
      <c r="AF291" s="3" t="s">
        <v>49</v>
      </c>
      <c r="AG291" s="3" t="s">
        <v>2064</v>
      </c>
      <c r="AH291" s="3" t="s">
        <v>2065</v>
      </c>
      <c r="AI291" s="3"/>
      <c r="AJ291" s="3"/>
      <c r="AK291" s="3" t="s">
        <v>49</v>
      </c>
      <c r="AL291" s="3" t="s">
        <v>49</v>
      </c>
      <c r="AM291" s="3" t="s">
        <v>1521</v>
      </c>
      <c r="AN291" s="3" t="s">
        <v>1916</v>
      </c>
      <c r="AO291" s="3" t="s">
        <v>954</v>
      </c>
      <c r="AP291" s="3" t="s">
        <v>212</v>
      </c>
      <c r="AQ291" s="3" t="s">
        <v>317</v>
      </c>
      <c r="AR291" s="3" t="s">
        <v>212</v>
      </c>
      <c r="AS291" s="3" t="s">
        <v>212</v>
      </c>
      <c r="AT291" s="3" t="s">
        <v>2114</v>
      </c>
      <c r="AU291" s="547" t="s">
        <v>2113</v>
      </c>
      <c r="AV291" s="279"/>
      <c r="AW291" s="557"/>
    </row>
    <row r="292" spans="1:49" s="165" customFormat="1" ht="76.5">
      <c r="A292" s="270" t="s">
        <v>2465</v>
      </c>
      <c r="B292" s="270" t="s">
        <v>186</v>
      </c>
      <c r="C292" s="270" t="s">
        <v>940</v>
      </c>
      <c r="D292" s="636" t="s">
        <v>1503</v>
      </c>
      <c r="E292" s="637" t="s">
        <v>1504</v>
      </c>
      <c r="F292" s="638"/>
      <c r="G292" s="637" t="s">
        <v>2466</v>
      </c>
      <c r="H292" s="637" t="s">
        <v>2467</v>
      </c>
      <c r="I292" s="637" t="s">
        <v>1505</v>
      </c>
      <c r="J292" s="3" t="s">
        <v>2559</v>
      </c>
      <c r="K292" s="3" t="s">
        <v>240</v>
      </c>
      <c r="L292" s="637" t="s">
        <v>1506</v>
      </c>
      <c r="M292" s="637" t="s">
        <v>44</v>
      </c>
      <c r="N292" s="637" t="s">
        <v>1507</v>
      </c>
      <c r="O292" s="637" t="s">
        <v>1508</v>
      </c>
      <c r="P292" s="637"/>
      <c r="Q292" s="164" t="s">
        <v>212</v>
      </c>
      <c r="R292" s="164"/>
      <c r="S292" s="164" t="s">
        <v>1509</v>
      </c>
      <c r="T292" s="637" t="s">
        <v>1510</v>
      </c>
      <c r="U292" s="164" t="s">
        <v>49</v>
      </c>
      <c r="V292" s="3"/>
      <c r="W292" s="164"/>
      <c r="X292" s="637" t="s">
        <v>948</v>
      </c>
      <c r="Y292" s="164" t="s">
        <v>1511</v>
      </c>
      <c r="Z292" s="164" t="s">
        <v>49</v>
      </c>
      <c r="AA292" s="164" t="s">
        <v>49</v>
      </c>
      <c r="AB292" s="164" t="s">
        <v>49</v>
      </c>
      <c r="AC292" s="164" t="s">
        <v>49</v>
      </c>
      <c r="AD292" s="164" t="s">
        <v>49</v>
      </c>
      <c r="AE292" s="3" t="s">
        <v>49</v>
      </c>
      <c r="AF292" s="164" t="s">
        <v>49</v>
      </c>
      <c r="AG292" s="164" t="s">
        <v>1512</v>
      </c>
      <c r="AH292" s="164" t="s">
        <v>212</v>
      </c>
      <c r="AI292" s="3"/>
      <c r="AJ292" s="3"/>
      <c r="AK292" s="164" t="s">
        <v>49</v>
      </c>
      <c r="AL292" s="3" t="s">
        <v>273</v>
      </c>
      <c r="AM292" s="3" t="s">
        <v>952</v>
      </c>
      <c r="AN292" s="637" t="s">
        <v>1513</v>
      </c>
      <c r="AO292" s="3" t="s">
        <v>954</v>
      </c>
      <c r="AP292" s="637" t="s">
        <v>1514</v>
      </c>
      <c r="AQ292" s="164" t="s">
        <v>1515</v>
      </c>
      <c r="AR292" s="3" t="s">
        <v>212</v>
      </c>
      <c r="AS292" s="3" t="s">
        <v>212</v>
      </c>
      <c r="AT292" s="3" t="s">
        <v>2576</v>
      </c>
      <c r="AU292" s="539"/>
      <c r="AV292" s="279"/>
      <c r="AW292" s="554"/>
    </row>
    <row r="293" spans="1:49" s="180" customFormat="1">
      <c r="A293" s="450"/>
      <c r="B293" s="450"/>
      <c r="C293" s="450"/>
      <c r="D293" s="642"/>
      <c r="E293" s="643"/>
      <c r="F293" s="644"/>
      <c r="G293" s="643"/>
      <c r="H293" s="643"/>
      <c r="I293" s="643"/>
      <c r="J293" s="643"/>
      <c r="K293" s="643"/>
      <c r="L293" s="643"/>
      <c r="M293" s="643"/>
      <c r="N293" s="643"/>
      <c r="O293" s="643"/>
      <c r="P293" s="643"/>
      <c r="Q293" s="178"/>
      <c r="R293" s="178"/>
      <c r="S293" s="178"/>
      <c r="T293" s="643"/>
      <c r="U293" s="178"/>
      <c r="V293" s="179"/>
      <c r="W293" s="178"/>
      <c r="X293" s="643"/>
      <c r="Y293" s="178"/>
      <c r="Z293" s="178"/>
      <c r="AA293" s="178"/>
      <c r="AB293" s="178"/>
      <c r="AC293" s="178"/>
      <c r="AD293" s="178"/>
      <c r="AE293" s="179"/>
      <c r="AF293" s="178"/>
      <c r="AG293" s="178"/>
      <c r="AH293" s="178"/>
      <c r="AI293" s="179"/>
      <c r="AJ293" s="179"/>
      <c r="AK293" s="178"/>
      <c r="AL293" s="179"/>
      <c r="AM293" s="179"/>
      <c r="AN293" s="643"/>
      <c r="AO293" s="179"/>
      <c r="AP293" s="643"/>
      <c r="AQ293" s="178"/>
      <c r="AR293" s="179"/>
      <c r="AS293" s="179"/>
      <c r="AT293" s="179"/>
      <c r="AU293" s="178"/>
      <c r="AV293" s="279"/>
    </row>
    <row r="294" spans="1:49" s="2" customFormat="1">
      <c r="A294" s="437"/>
      <c r="B294" s="437"/>
      <c r="C294" s="437"/>
      <c r="D294" s="437"/>
      <c r="E294" s="296"/>
      <c r="F294" s="645"/>
      <c r="G294" s="273"/>
      <c r="H294" s="178"/>
      <c r="I294" s="178"/>
      <c r="J294" s="296"/>
      <c r="K294" s="273"/>
      <c r="L294" s="273"/>
      <c r="M294" s="273"/>
      <c r="N294" s="296"/>
      <c r="O294" s="273"/>
      <c r="P294" s="273"/>
      <c r="Q294" s="273"/>
      <c r="R294" s="273"/>
      <c r="S294" s="273"/>
      <c r="T294" s="273"/>
      <c r="U294" s="273"/>
      <c r="V294" s="296"/>
      <c r="W294" s="273"/>
      <c r="X294" s="273"/>
      <c r="Y294" s="273"/>
      <c r="Z294" s="273"/>
      <c r="AA294" s="273"/>
      <c r="AB294" s="273"/>
      <c r="AC294" s="273"/>
      <c r="AD294" s="273"/>
      <c r="AE294" s="296"/>
      <c r="AF294" s="273"/>
      <c r="AG294" s="273"/>
      <c r="AH294" s="273"/>
      <c r="AI294" s="273"/>
      <c r="AJ294" s="273"/>
      <c r="AK294" s="273"/>
      <c r="AL294" s="273"/>
      <c r="AM294" s="296"/>
      <c r="AN294" s="296"/>
      <c r="AO294" s="296"/>
      <c r="AP294" s="273"/>
      <c r="AQ294" s="273"/>
      <c r="AR294" s="296"/>
      <c r="AS294" s="296"/>
      <c r="AT294" s="296"/>
      <c r="AU294" s="273"/>
      <c r="AV294" s="279"/>
    </row>
    <row r="295" spans="1:49" s="2" customFormat="1">
      <c r="A295" s="437"/>
      <c r="B295" s="437"/>
      <c r="C295" s="437"/>
      <c r="D295" s="437"/>
      <c r="E295" s="296"/>
      <c r="F295" s="645"/>
      <c r="G295" s="273"/>
      <c r="H295" s="178"/>
      <c r="I295" s="178"/>
      <c r="J295" s="296"/>
      <c r="K295" s="273"/>
      <c r="L295" s="273"/>
      <c r="M295" s="273"/>
      <c r="N295" s="296"/>
      <c r="O295" s="273"/>
      <c r="P295" s="273"/>
      <c r="Q295" s="273"/>
      <c r="R295" s="273"/>
      <c r="S295" s="273"/>
      <c r="T295" s="273"/>
      <c r="U295" s="273"/>
      <c r="V295" s="296"/>
      <c r="W295" s="273"/>
      <c r="X295" s="273"/>
      <c r="Y295" s="273"/>
      <c r="Z295" s="273"/>
      <c r="AA295" s="273"/>
      <c r="AB295" s="273"/>
      <c r="AC295" s="273"/>
      <c r="AD295" s="273"/>
      <c r="AE295" s="296"/>
      <c r="AF295" s="273"/>
      <c r="AG295" s="273"/>
      <c r="AH295" s="273"/>
      <c r="AI295" s="273"/>
      <c r="AJ295" s="273"/>
      <c r="AK295" s="273"/>
      <c r="AL295" s="273"/>
      <c r="AM295" s="296"/>
      <c r="AN295" s="296"/>
      <c r="AO295" s="296"/>
      <c r="AP295" s="273"/>
      <c r="AQ295" s="273"/>
      <c r="AR295" s="296"/>
      <c r="AS295" s="296"/>
      <c r="AT295" s="296"/>
      <c r="AU295" s="273"/>
      <c r="AV295" s="279"/>
    </row>
    <row r="296" spans="1:49" s="2" customFormat="1">
      <c r="A296" s="437"/>
      <c r="B296" s="437"/>
      <c r="C296" s="437"/>
      <c r="D296" s="437"/>
      <c r="E296" s="296"/>
      <c r="F296" s="645"/>
      <c r="G296" s="273"/>
      <c r="H296" s="178"/>
      <c r="I296" s="178"/>
      <c r="J296" s="296"/>
      <c r="K296" s="273"/>
      <c r="L296" s="273"/>
      <c r="M296" s="273"/>
      <c r="N296" s="296"/>
      <c r="O296" s="273"/>
      <c r="P296" s="273"/>
      <c r="Q296" s="273"/>
      <c r="R296" s="273"/>
      <c r="S296" s="273"/>
      <c r="T296" s="273"/>
      <c r="U296" s="273"/>
      <c r="V296" s="296"/>
      <c r="W296" s="273"/>
      <c r="X296" s="273"/>
      <c r="Y296" s="273"/>
      <c r="Z296" s="273"/>
      <c r="AA296" s="273"/>
      <c r="AB296" s="273"/>
      <c r="AC296" s="273"/>
      <c r="AD296" s="273"/>
      <c r="AE296" s="296"/>
      <c r="AF296" s="273"/>
      <c r="AG296" s="273"/>
      <c r="AH296" s="273"/>
      <c r="AI296" s="273"/>
      <c r="AJ296" s="273"/>
      <c r="AK296" s="273"/>
      <c r="AL296" s="273"/>
      <c r="AM296" s="296"/>
      <c r="AN296" s="296"/>
      <c r="AO296" s="296"/>
      <c r="AP296" s="273"/>
      <c r="AQ296" s="273"/>
      <c r="AR296" s="296"/>
      <c r="AS296" s="296"/>
      <c r="AT296" s="296"/>
      <c r="AU296" s="273"/>
      <c r="AV296" s="279"/>
    </row>
    <row r="297" spans="1:49" s="2" customFormat="1">
      <c r="A297" s="437"/>
      <c r="B297" s="437"/>
      <c r="C297" s="437"/>
      <c r="D297" s="437"/>
      <c r="E297" s="296"/>
      <c r="F297" s="645"/>
      <c r="G297" s="273"/>
      <c r="H297" s="178"/>
      <c r="I297" s="178"/>
      <c r="J297" s="296"/>
      <c r="K297" s="273"/>
      <c r="L297" s="273"/>
      <c r="M297" s="273"/>
      <c r="N297" s="296"/>
      <c r="O297" s="273"/>
      <c r="P297" s="273"/>
      <c r="Q297" s="273"/>
      <c r="R297" s="273"/>
      <c r="S297" s="273"/>
      <c r="T297" s="273"/>
      <c r="U297" s="273"/>
      <c r="V297" s="296"/>
      <c r="W297" s="273"/>
      <c r="X297" s="273"/>
      <c r="Y297" s="273"/>
      <c r="Z297" s="273"/>
      <c r="AA297" s="273"/>
      <c r="AB297" s="273"/>
      <c r="AC297" s="273"/>
      <c r="AD297" s="273"/>
      <c r="AE297" s="296"/>
      <c r="AF297" s="273"/>
      <c r="AG297" s="273"/>
      <c r="AH297" s="273"/>
      <c r="AI297" s="273"/>
      <c r="AJ297" s="273"/>
      <c r="AK297" s="273"/>
      <c r="AL297" s="273"/>
      <c r="AM297" s="296"/>
      <c r="AN297" s="296"/>
      <c r="AO297" s="296"/>
      <c r="AP297" s="273"/>
      <c r="AQ297" s="273"/>
      <c r="AR297" s="296"/>
      <c r="AS297" s="296"/>
      <c r="AT297" s="296"/>
      <c r="AU297" s="273"/>
      <c r="AV297" s="279"/>
    </row>
    <row r="298" spans="1:49" s="2" customFormat="1">
      <c r="A298" s="437"/>
      <c r="B298" s="437"/>
      <c r="C298" s="437"/>
      <c r="D298" s="437"/>
      <c r="E298" s="296"/>
      <c r="F298" s="645"/>
      <c r="G298" s="273"/>
      <c r="H298" s="178"/>
      <c r="I298" s="178"/>
      <c r="J298" s="296"/>
      <c r="K298" s="273"/>
      <c r="L298" s="273"/>
      <c r="M298" s="273"/>
      <c r="N298" s="296"/>
      <c r="O298" s="273"/>
      <c r="P298" s="273"/>
      <c r="Q298" s="273"/>
      <c r="R298" s="273"/>
      <c r="S298" s="273"/>
      <c r="T298" s="273"/>
      <c r="U298" s="273"/>
      <c r="V298" s="296"/>
      <c r="W298" s="273"/>
      <c r="X298" s="273"/>
      <c r="Y298" s="273"/>
      <c r="Z298" s="273"/>
      <c r="AA298" s="273"/>
      <c r="AB298" s="273"/>
      <c r="AC298" s="273"/>
      <c r="AD298" s="273"/>
      <c r="AE298" s="296"/>
      <c r="AF298" s="273"/>
      <c r="AG298" s="273"/>
      <c r="AH298" s="273"/>
      <c r="AI298" s="273"/>
      <c r="AJ298" s="273"/>
      <c r="AK298" s="273"/>
      <c r="AL298" s="273"/>
      <c r="AM298" s="296"/>
      <c r="AN298" s="296"/>
      <c r="AO298" s="296"/>
      <c r="AP298" s="273"/>
      <c r="AQ298" s="273"/>
      <c r="AR298" s="296"/>
      <c r="AS298" s="296"/>
      <c r="AT298" s="296"/>
      <c r="AU298" s="273"/>
      <c r="AV298" s="279"/>
    </row>
    <row r="299" spans="1:49" s="2" customFormat="1">
      <c r="A299" s="437"/>
      <c r="B299" s="437"/>
      <c r="C299" s="437"/>
      <c r="D299" s="437"/>
      <c r="E299" s="296"/>
      <c r="F299" s="645"/>
      <c r="G299" s="273"/>
      <c r="H299" s="178"/>
      <c r="I299" s="178"/>
      <c r="J299" s="296"/>
      <c r="K299" s="273"/>
      <c r="L299" s="273"/>
      <c r="M299" s="273"/>
      <c r="N299" s="296"/>
      <c r="O299" s="273"/>
      <c r="P299" s="273"/>
      <c r="Q299" s="273"/>
      <c r="R299" s="273"/>
      <c r="S299" s="273"/>
      <c r="T299" s="273"/>
      <c r="U299" s="273"/>
      <c r="V299" s="296"/>
      <c r="W299" s="273"/>
      <c r="X299" s="273"/>
      <c r="Y299" s="273"/>
      <c r="Z299" s="273"/>
      <c r="AA299" s="273"/>
      <c r="AB299" s="273"/>
      <c r="AC299" s="273"/>
      <c r="AD299" s="273"/>
      <c r="AE299" s="296"/>
      <c r="AF299" s="273"/>
      <c r="AG299" s="273"/>
      <c r="AH299" s="273"/>
      <c r="AI299" s="273"/>
      <c r="AJ299" s="273"/>
      <c r="AK299" s="273"/>
      <c r="AL299" s="273"/>
      <c r="AM299" s="296"/>
      <c r="AN299" s="296"/>
      <c r="AO299" s="296"/>
      <c r="AP299" s="273"/>
      <c r="AQ299" s="273"/>
      <c r="AR299" s="296"/>
      <c r="AS299" s="296"/>
      <c r="AT299" s="296"/>
      <c r="AU299" s="273"/>
      <c r="AV299" s="279"/>
    </row>
    <row r="300" spans="1:49" s="2" customFormat="1">
      <c r="A300" s="437"/>
      <c r="B300" s="437"/>
      <c r="C300" s="437"/>
      <c r="D300" s="437"/>
      <c r="E300" s="296"/>
      <c r="F300" s="645"/>
      <c r="G300" s="273"/>
      <c r="H300" s="178"/>
      <c r="I300" s="178"/>
      <c r="J300" s="296"/>
      <c r="K300" s="273"/>
      <c r="L300" s="273"/>
      <c r="M300" s="273"/>
      <c r="N300" s="296"/>
      <c r="O300" s="273"/>
      <c r="P300" s="273"/>
      <c r="Q300" s="273"/>
      <c r="R300" s="273"/>
      <c r="S300" s="273"/>
      <c r="T300" s="273"/>
      <c r="U300" s="273"/>
      <c r="V300" s="296"/>
      <c r="W300" s="273"/>
      <c r="X300" s="273"/>
      <c r="Y300" s="273"/>
      <c r="Z300" s="273"/>
      <c r="AA300" s="273"/>
      <c r="AB300" s="273"/>
      <c r="AC300" s="273"/>
      <c r="AD300" s="273"/>
      <c r="AE300" s="296"/>
      <c r="AF300" s="273"/>
      <c r="AG300" s="273"/>
      <c r="AH300" s="273"/>
      <c r="AI300" s="273"/>
      <c r="AJ300" s="273"/>
      <c r="AK300" s="273"/>
      <c r="AL300" s="273"/>
      <c r="AM300" s="296"/>
      <c r="AN300" s="296"/>
      <c r="AO300" s="296"/>
      <c r="AP300" s="273"/>
      <c r="AQ300" s="273"/>
      <c r="AR300" s="296"/>
      <c r="AS300" s="296"/>
      <c r="AT300" s="296"/>
      <c r="AU300" s="273"/>
      <c r="AV300" s="279"/>
    </row>
    <row r="301" spans="1:49" s="2" customFormat="1">
      <c r="A301" s="437"/>
      <c r="B301" s="437"/>
      <c r="C301" s="437"/>
      <c r="D301" s="437"/>
      <c r="E301" s="296"/>
      <c r="F301" s="645"/>
      <c r="G301" s="273"/>
      <c r="H301" s="178"/>
      <c r="I301" s="178"/>
      <c r="J301" s="296"/>
      <c r="K301" s="273"/>
      <c r="L301" s="273"/>
      <c r="M301" s="273"/>
      <c r="N301" s="296"/>
      <c r="O301" s="273"/>
      <c r="P301" s="273"/>
      <c r="Q301" s="273"/>
      <c r="R301" s="273"/>
      <c r="S301" s="273"/>
      <c r="T301" s="273"/>
      <c r="U301" s="273"/>
      <c r="V301" s="296"/>
      <c r="W301" s="273"/>
      <c r="X301" s="273"/>
      <c r="Y301" s="273"/>
      <c r="Z301" s="273"/>
      <c r="AA301" s="273"/>
      <c r="AB301" s="273"/>
      <c r="AC301" s="273"/>
      <c r="AD301" s="273"/>
      <c r="AE301" s="296"/>
      <c r="AF301" s="273"/>
      <c r="AG301" s="273"/>
      <c r="AH301" s="273"/>
      <c r="AI301" s="273"/>
      <c r="AJ301" s="273"/>
      <c r="AK301" s="273"/>
      <c r="AL301" s="273"/>
      <c r="AM301" s="296"/>
      <c r="AN301" s="296"/>
      <c r="AO301" s="296"/>
      <c r="AP301" s="273"/>
      <c r="AQ301" s="273"/>
      <c r="AR301" s="296"/>
      <c r="AS301" s="296"/>
      <c r="AT301" s="296"/>
      <c r="AU301" s="273"/>
      <c r="AV301" s="279"/>
    </row>
    <row r="302" spans="1:49" s="2" customFormat="1">
      <c r="A302" s="437"/>
      <c r="B302" s="437"/>
      <c r="C302" s="437"/>
      <c r="D302" s="437"/>
      <c r="E302" s="296"/>
      <c r="F302" s="645"/>
      <c r="G302" s="273"/>
      <c r="H302" s="178"/>
      <c r="I302" s="178"/>
      <c r="J302" s="296"/>
      <c r="K302" s="273"/>
      <c r="L302" s="273"/>
      <c r="M302" s="273"/>
      <c r="N302" s="296"/>
      <c r="O302" s="273"/>
      <c r="P302" s="273"/>
      <c r="Q302" s="273"/>
      <c r="R302" s="273"/>
      <c r="S302" s="273"/>
      <c r="T302" s="273"/>
      <c r="U302" s="273"/>
      <c r="V302" s="296"/>
      <c r="W302" s="273"/>
      <c r="X302" s="273"/>
      <c r="Y302" s="273"/>
      <c r="Z302" s="273"/>
      <c r="AA302" s="273"/>
      <c r="AB302" s="273"/>
      <c r="AC302" s="273"/>
      <c r="AD302" s="273"/>
      <c r="AE302" s="296"/>
      <c r="AF302" s="273"/>
      <c r="AG302" s="273"/>
      <c r="AH302" s="273"/>
      <c r="AI302" s="273"/>
      <c r="AJ302" s="273"/>
      <c r="AK302" s="273"/>
      <c r="AL302" s="273"/>
      <c r="AM302" s="296"/>
      <c r="AN302" s="296"/>
      <c r="AO302" s="296"/>
      <c r="AP302" s="273"/>
      <c r="AQ302" s="273"/>
      <c r="AR302" s="296"/>
      <c r="AS302" s="296"/>
      <c r="AT302" s="296"/>
      <c r="AU302" s="273"/>
      <c r="AV302" s="279"/>
    </row>
    <row r="303" spans="1:49" s="2" customFormat="1">
      <c r="A303" s="437"/>
      <c r="B303" s="437"/>
      <c r="C303" s="437"/>
      <c r="D303" s="437"/>
      <c r="E303" s="296"/>
      <c r="F303" s="645"/>
      <c r="G303" s="273"/>
      <c r="H303" s="178"/>
      <c r="I303" s="178"/>
      <c r="J303" s="296"/>
      <c r="K303" s="273"/>
      <c r="L303" s="273"/>
      <c r="M303" s="273"/>
      <c r="N303" s="296"/>
      <c r="O303" s="273"/>
      <c r="P303" s="273"/>
      <c r="Q303" s="273"/>
      <c r="R303" s="273"/>
      <c r="S303" s="273"/>
      <c r="T303" s="273"/>
      <c r="U303" s="273"/>
      <c r="V303" s="296"/>
      <c r="W303" s="273"/>
      <c r="X303" s="273"/>
      <c r="Y303" s="273"/>
      <c r="Z303" s="273"/>
      <c r="AA303" s="273"/>
      <c r="AB303" s="273"/>
      <c r="AC303" s="273"/>
      <c r="AD303" s="273"/>
      <c r="AE303" s="296"/>
      <c r="AF303" s="273"/>
      <c r="AG303" s="273"/>
      <c r="AH303" s="273"/>
      <c r="AI303" s="273"/>
      <c r="AJ303" s="273"/>
      <c r="AK303" s="273"/>
      <c r="AL303" s="273"/>
      <c r="AM303" s="296"/>
      <c r="AN303" s="296"/>
      <c r="AO303" s="296"/>
      <c r="AP303" s="273"/>
      <c r="AQ303" s="273"/>
      <c r="AR303" s="296"/>
      <c r="AS303" s="296"/>
      <c r="AT303" s="296"/>
      <c r="AU303" s="273"/>
      <c r="AV303" s="279"/>
    </row>
    <row r="304" spans="1:49" s="2" customFormat="1">
      <c r="A304" s="437"/>
      <c r="B304" s="437"/>
      <c r="C304" s="437"/>
      <c r="D304" s="437"/>
      <c r="E304" s="296"/>
      <c r="F304" s="645"/>
      <c r="G304" s="273"/>
      <c r="H304" s="178"/>
      <c r="I304" s="178"/>
      <c r="J304" s="296"/>
      <c r="K304" s="273"/>
      <c r="L304" s="273"/>
      <c r="M304" s="273"/>
      <c r="N304" s="296"/>
      <c r="O304" s="273"/>
      <c r="P304" s="273"/>
      <c r="Q304" s="273"/>
      <c r="R304" s="273"/>
      <c r="S304" s="273"/>
      <c r="T304" s="273"/>
      <c r="U304" s="273"/>
      <c r="V304" s="296"/>
      <c r="W304" s="273"/>
      <c r="X304" s="273"/>
      <c r="Y304" s="273"/>
      <c r="Z304" s="273"/>
      <c r="AA304" s="273"/>
      <c r="AB304" s="273"/>
      <c r="AC304" s="273"/>
      <c r="AD304" s="273"/>
      <c r="AE304" s="296"/>
      <c r="AF304" s="273"/>
      <c r="AG304" s="273"/>
      <c r="AH304" s="273"/>
      <c r="AI304" s="273"/>
      <c r="AJ304" s="273"/>
      <c r="AK304" s="273"/>
      <c r="AL304" s="273"/>
      <c r="AM304" s="296"/>
      <c r="AN304" s="296"/>
      <c r="AO304" s="296"/>
      <c r="AP304" s="273"/>
      <c r="AQ304" s="273"/>
      <c r="AR304" s="296"/>
      <c r="AS304" s="296"/>
      <c r="AT304" s="296"/>
      <c r="AU304" s="273"/>
      <c r="AV304" s="279"/>
    </row>
    <row r="305" spans="1:48" s="2" customFormat="1">
      <c r="A305" s="437"/>
      <c r="B305" s="437"/>
      <c r="C305" s="437"/>
      <c r="D305" s="437"/>
      <c r="E305" s="296"/>
      <c r="F305" s="645"/>
      <c r="G305" s="273"/>
      <c r="H305" s="178"/>
      <c r="I305" s="178"/>
      <c r="J305" s="296"/>
      <c r="K305" s="273"/>
      <c r="L305" s="273"/>
      <c r="M305" s="273"/>
      <c r="N305" s="296"/>
      <c r="O305" s="273"/>
      <c r="P305" s="273"/>
      <c r="Q305" s="273"/>
      <c r="R305" s="273"/>
      <c r="S305" s="273"/>
      <c r="T305" s="273"/>
      <c r="U305" s="273"/>
      <c r="V305" s="296"/>
      <c r="W305" s="273"/>
      <c r="X305" s="273"/>
      <c r="Y305" s="273"/>
      <c r="Z305" s="273"/>
      <c r="AA305" s="273"/>
      <c r="AB305" s="273"/>
      <c r="AC305" s="273"/>
      <c r="AD305" s="273"/>
      <c r="AE305" s="296"/>
      <c r="AF305" s="273"/>
      <c r="AG305" s="273"/>
      <c r="AH305" s="273"/>
      <c r="AI305" s="273"/>
      <c r="AJ305" s="273"/>
      <c r="AK305" s="273"/>
      <c r="AL305" s="273"/>
      <c r="AM305" s="296"/>
      <c r="AN305" s="296"/>
      <c r="AO305" s="296"/>
      <c r="AP305" s="273"/>
      <c r="AQ305" s="273"/>
      <c r="AR305" s="296"/>
      <c r="AS305" s="296"/>
      <c r="AT305" s="296"/>
      <c r="AU305" s="273"/>
      <c r="AV305" s="279"/>
    </row>
    <row r="306" spans="1:48" s="2" customFormat="1">
      <c r="A306" s="437"/>
      <c r="B306" s="437"/>
      <c r="C306" s="437"/>
      <c r="D306" s="437"/>
      <c r="E306" s="296"/>
      <c r="F306" s="645"/>
      <c r="G306" s="273"/>
      <c r="H306" s="178"/>
      <c r="I306" s="178"/>
      <c r="J306" s="296"/>
      <c r="K306" s="273"/>
      <c r="L306" s="273"/>
      <c r="M306" s="273"/>
      <c r="N306" s="296"/>
      <c r="O306" s="273"/>
      <c r="P306" s="273"/>
      <c r="Q306" s="273"/>
      <c r="R306" s="273"/>
      <c r="S306" s="273"/>
      <c r="T306" s="273"/>
      <c r="U306" s="273"/>
      <c r="V306" s="296"/>
      <c r="W306" s="273"/>
      <c r="X306" s="273"/>
      <c r="Y306" s="273"/>
      <c r="Z306" s="273"/>
      <c r="AA306" s="273"/>
      <c r="AB306" s="273"/>
      <c r="AC306" s="273"/>
      <c r="AD306" s="273"/>
      <c r="AE306" s="296"/>
      <c r="AF306" s="273"/>
      <c r="AG306" s="273"/>
      <c r="AH306" s="273"/>
      <c r="AI306" s="273"/>
      <c r="AJ306" s="273"/>
      <c r="AK306" s="273"/>
      <c r="AL306" s="273"/>
      <c r="AM306" s="296"/>
      <c r="AN306" s="296"/>
      <c r="AO306" s="296"/>
      <c r="AP306" s="273"/>
      <c r="AQ306" s="273"/>
      <c r="AR306" s="296"/>
      <c r="AS306" s="296"/>
      <c r="AT306" s="296"/>
      <c r="AU306" s="273"/>
      <c r="AV306" s="279"/>
    </row>
    <row r="307" spans="1:48" s="2" customFormat="1">
      <c r="A307" s="437"/>
      <c r="B307" s="437"/>
      <c r="C307" s="437"/>
      <c r="D307" s="437"/>
      <c r="E307" s="296"/>
      <c r="F307" s="645"/>
      <c r="G307" s="273"/>
      <c r="H307" s="178"/>
      <c r="I307" s="178"/>
      <c r="J307" s="296"/>
      <c r="K307" s="273"/>
      <c r="L307" s="273"/>
      <c r="M307" s="273"/>
      <c r="N307" s="296"/>
      <c r="O307" s="273"/>
      <c r="P307" s="273"/>
      <c r="Q307" s="273"/>
      <c r="R307" s="273"/>
      <c r="S307" s="273"/>
      <c r="T307" s="273"/>
      <c r="U307" s="273"/>
      <c r="V307" s="296"/>
      <c r="W307" s="273"/>
      <c r="X307" s="273"/>
      <c r="Y307" s="273"/>
      <c r="Z307" s="273"/>
      <c r="AA307" s="273"/>
      <c r="AB307" s="273"/>
      <c r="AC307" s="273"/>
      <c r="AD307" s="273"/>
      <c r="AE307" s="296"/>
      <c r="AF307" s="273"/>
      <c r="AG307" s="273"/>
      <c r="AH307" s="273"/>
      <c r="AI307" s="273"/>
      <c r="AJ307" s="273"/>
      <c r="AK307" s="273"/>
      <c r="AL307" s="273"/>
      <c r="AM307" s="296"/>
      <c r="AN307" s="296"/>
      <c r="AO307" s="296"/>
      <c r="AP307" s="273"/>
      <c r="AQ307" s="273"/>
      <c r="AR307" s="296"/>
      <c r="AS307" s="296"/>
      <c r="AT307" s="296"/>
      <c r="AU307" s="273"/>
      <c r="AV307" s="279"/>
    </row>
    <row r="308" spans="1:48" s="2" customFormat="1">
      <c r="A308" s="437"/>
      <c r="B308" s="437"/>
      <c r="C308" s="437"/>
      <c r="D308" s="437"/>
      <c r="E308" s="296"/>
      <c r="F308" s="645"/>
      <c r="G308" s="273"/>
      <c r="H308" s="178"/>
      <c r="I308" s="178"/>
      <c r="J308" s="296"/>
      <c r="K308" s="273"/>
      <c r="L308" s="273"/>
      <c r="M308" s="273"/>
      <c r="N308" s="296"/>
      <c r="O308" s="273"/>
      <c r="P308" s="273"/>
      <c r="Q308" s="273"/>
      <c r="R308" s="273"/>
      <c r="S308" s="273"/>
      <c r="T308" s="273"/>
      <c r="U308" s="273"/>
      <c r="V308" s="296"/>
      <c r="W308" s="273"/>
      <c r="X308" s="273"/>
      <c r="Y308" s="273"/>
      <c r="Z308" s="273"/>
      <c r="AA308" s="273"/>
      <c r="AB308" s="273"/>
      <c r="AC308" s="273"/>
      <c r="AD308" s="273"/>
      <c r="AE308" s="296"/>
      <c r="AF308" s="273"/>
      <c r="AG308" s="273"/>
      <c r="AH308" s="273"/>
      <c r="AI308" s="273"/>
      <c r="AJ308" s="273"/>
      <c r="AK308" s="273"/>
      <c r="AL308" s="273"/>
      <c r="AM308" s="296"/>
      <c r="AN308" s="296"/>
      <c r="AO308" s="296"/>
      <c r="AP308" s="273"/>
      <c r="AQ308" s="273"/>
      <c r="AR308" s="296"/>
      <c r="AS308" s="296"/>
      <c r="AT308" s="296"/>
      <c r="AU308" s="273"/>
      <c r="AV308" s="279"/>
    </row>
    <row r="309" spans="1:48" s="2" customFormat="1">
      <c r="A309" s="437"/>
      <c r="B309" s="437"/>
      <c r="C309" s="437"/>
      <c r="D309" s="437"/>
      <c r="E309" s="296"/>
      <c r="F309" s="645"/>
      <c r="G309" s="273"/>
      <c r="H309" s="178"/>
      <c r="I309" s="178"/>
      <c r="J309" s="296"/>
      <c r="K309" s="273"/>
      <c r="L309" s="273"/>
      <c r="M309" s="273"/>
      <c r="N309" s="296"/>
      <c r="O309" s="273"/>
      <c r="P309" s="273"/>
      <c r="Q309" s="273"/>
      <c r="R309" s="273"/>
      <c r="S309" s="273"/>
      <c r="T309" s="273"/>
      <c r="U309" s="273"/>
      <c r="V309" s="296"/>
      <c r="W309" s="273"/>
      <c r="X309" s="273"/>
      <c r="Y309" s="273"/>
      <c r="Z309" s="273"/>
      <c r="AA309" s="273"/>
      <c r="AB309" s="273"/>
      <c r="AC309" s="273"/>
      <c r="AD309" s="273"/>
      <c r="AE309" s="296"/>
      <c r="AF309" s="273"/>
      <c r="AG309" s="273"/>
      <c r="AH309" s="273"/>
      <c r="AI309" s="273"/>
      <c r="AJ309" s="273"/>
      <c r="AK309" s="273"/>
      <c r="AL309" s="273"/>
      <c r="AM309" s="296"/>
      <c r="AN309" s="296"/>
      <c r="AO309" s="296"/>
      <c r="AP309" s="273"/>
      <c r="AQ309" s="273"/>
      <c r="AR309" s="296"/>
      <c r="AS309" s="296"/>
      <c r="AT309" s="296"/>
      <c r="AU309" s="273"/>
      <c r="AV309" s="279"/>
    </row>
    <row r="310" spans="1:48" s="2" customFormat="1">
      <c r="A310" s="437"/>
      <c r="B310" s="437"/>
      <c r="C310" s="437"/>
      <c r="D310" s="437"/>
      <c r="E310" s="296"/>
      <c r="F310" s="645"/>
      <c r="G310" s="273"/>
      <c r="H310" s="178"/>
      <c r="I310" s="178"/>
      <c r="J310" s="296"/>
      <c r="K310" s="273"/>
      <c r="L310" s="273"/>
      <c r="M310" s="273"/>
      <c r="N310" s="296"/>
      <c r="O310" s="273"/>
      <c r="P310" s="273"/>
      <c r="Q310" s="273"/>
      <c r="R310" s="273"/>
      <c r="S310" s="273"/>
      <c r="T310" s="273"/>
      <c r="U310" s="273"/>
      <c r="V310" s="296"/>
      <c r="W310" s="273"/>
      <c r="X310" s="273"/>
      <c r="Y310" s="273"/>
      <c r="Z310" s="273"/>
      <c r="AA310" s="273"/>
      <c r="AB310" s="273"/>
      <c r="AC310" s="273"/>
      <c r="AD310" s="273"/>
      <c r="AE310" s="296"/>
      <c r="AF310" s="273"/>
      <c r="AG310" s="273"/>
      <c r="AH310" s="273"/>
      <c r="AI310" s="273"/>
      <c r="AJ310" s="273"/>
      <c r="AK310" s="273"/>
      <c r="AL310" s="273"/>
      <c r="AM310" s="296"/>
      <c r="AN310" s="296"/>
      <c r="AO310" s="296"/>
      <c r="AP310" s="273"/>
      <c r="AQ310" s="273"/>
      <c r="AR310" s="296"/>
      <c r="AS310" s="296"/>
      <c r="AT310" s="296"/>
      <c r="AU310" s="273"/>
      <c r="AV310" s="279"/>
    </row>
    <row r="311" spans="1:48" s="2" customFormat="1">
      <c r="A311" s="437"/>
      <c r="B311" s="437"/>
      <c r="C311" s="437"/>
      <c r="D311" s="437"/>
      <c r="E311" s="296"/>
      <c r="F311" s="645"/>
      <c r="G311" s="273"/>
      <c r="H311" s="178"/>
      <c r="I311" s="178"/>
      <c r="J311" s="296"/>
      <c r="K311" s="273"/>
      <c r="L311" s="273"/>
      <c r="M311" s="273"/>
      <c r="N311" s="296"/>
      <c r="O311" s="273"/>
      <c r="P311" s="273"/>
      <c r="Q311" s="273"/>
      <c r="R311" s="273"/>
      <c r="S311" s="273"/>
      <c r="T311" s="273"/>
      <c r="U311" s="273"/>
      <c r="V311" s="296"/>
      <c r="W311" s="273"/>
      <c r="X311" s="273"/>
      <c r="Y311" s="273"/>
      <c r="Z311" s="273"/>
      <c r="AA311" s="273"/>
      <c r="AB311" s="273"/>
      <c r="AC311" s="273"/>
      <c r="AD311" s="273"/>
      <c r="AE311" s="296"/>
      <c r="AF311" s="273"/>
      <c r="AG311" s="273"/>
      <c r="AH311" s="273"/>
      <c r="AI311" s="273"/>
      <c r="AJ311" s="273"/>
      <c r="AK311" s="273"/>
      <c r="AL311" s="273"/>
      <c r="AM311" s="296"/>
      <c r="AN311" s="296"/>
      <c r="AO311" s="296"/>
      <c r="AP311" s="273"/>
      <c r="AQ311" s="273"/>
      <c r="AR311" s="296"/>
      <c r="AS311" s="296"/>
      <c r="AT311" s="296"/>
      <c r="AU311" s="273"/>
      <c r="AV311" s="279"/>
    </row>
    <row r="312" spans="1:48" s="2" customFormat="1">
      <c r="A312" s="437"/>
      <c r="B312" s="437"/>
      <c r="C312" s="437"/>
      <c r="D312" s="437"/>
      <c r="E312" s="296"/>
      <c r="F312" s="645"/>
      <c r="G312" s="273"/>
      <c r="H312" s="178"/>
      <c r="I312" s="178"/>
      <c r="J312" s="296"/>
      <c r="K312" s="273"/>
      <c r="L312" s="273"/>
      <c r="M312" s="273"/>
      <c r="N312" s="296"/>
      <c r="O312" s="273"/>
      <c r="P312" s="273"/>
      <c r="Q312" s="273"/>
      <c r="R312" s="273"/>
      <c r="S312" s="273"/>
      <c r="T312" s="273"/>
      <c r="U312" s="273"/>
      <c r="V312" s="296"/>
      <c r="W312" s="273"/>
      <c r="X312" s="273"/>
      <c r="Y312" s="273"/>
      <c r="Z312" s="273"/>
      <c r="AA312" s="273"/>
      <c r="AB312" s="273"/>
      <c r="AC312" s="273"/>
      <c r="AD312" s="273"/>
      <c r="AE312" s="296"/>
      <c r="AF312" s="273"/>
      <c r="AG312" s="273"/>
      <c r="AH312" s="273"/>
      <c r="AI312" s="273"/>
      <c r="AJ312" s="273"/>
      <c r="AK312" s="273"/>
      <c r="AL312" s="273"/>
      <c r="AM312" s="296"/>
      <c r="AN312" s="296"/>
      <c r="AO312" s="296"/>
      <c r="AP312" s="273"/>
      <c r="AQ312" s="273"/>
      <c r="AR312" s="296"/>
      <c r="AS312" s="296"/>
      <c r="AT312" s="296"/>
      <c r="AU312" s="273"/>
      <c r="AV312" s="279"/>
    </row>
    <row r="313" spans="1:48" s="2" customFormat="1">
      <c r="A313" s="437"/>
      <c r="B313" s="437"/>
      <c r="C313" s="437"/>
      <c r="D313" s="437"/>
      <c r="E313" s="296"/>
      <c r="F313" s="645"/>
      <c r="G313" s="273"/>
      <c r="H313" s="178"/>
      <c r="I313" s="178"/>
      <c r="J313" s="296"/>
      <c r="K313" s="273"/>
      <c r="L313" s="273"/>
      <c r="M313" s="273"/>
      <c r="N313" s="296"/>
      <c r="O313" s="273"/>
      <c r="P313" s="273"/>
      <c r="Q313" s="273"/>
      <c r="R313" s="273"/>
      <c r="S313" s="273"/>
      <c r="T313" s="273"/>
      <c r="U313" s="273"/>
      <c r="V313" s="296"/>
      <c r="W313" s="273"/>
      <c r="X313" s="273"/>
      <c r="Y313" s="273"/>
      <c r="Z313" s="273"/>
      <c r="AA313" s="273"/>
      <c r="AB313" s="273"/>
      <c r="AC313" s="273"/>
      <c r="AD313" s="273"/>
      <c r="AE313" s="296"/>
      <c r="AF313" s="273"/>
      <c r="AG313" s="273"/>
      <c r="AH313" s="273"/>
      <c r="AI313" s="273"/>
      <c r="AJ313" s="273"/>
      <c r="AK313" s="273"/>
      <c r="AL313" s="273"/>
      <c r="AM313" s="296"/>
      <c r="AN313" s="296"/>
      <c r="AO313" s="296"/>
      <c r="AP313" s="273"/>
      <c r="AQ313" s="273"/>
      <c r="AR313" s="296"/>
      <c r="AS313" s="296"/>
      <c r="AT313" s="296"/>
      <c r="AU313" s="273"/>
      <c r="AV313" s="279"/>
    </row>
    <row r="314" spans="1:48" s="2" customFormat="1">
      <c r="A314" s="437"/>
      <c r="B314" s="437"/>
      <c r="C314" s="437"/>
      <c r="D314" s="437"/>
      <c r="E314" s="296"/>
      <c r="F314" s="645"/>
      <c r="G314" s="273"/>
      <c r="H314" s="178"/>
      <c r="I314" s="178"/>
      <c r="J314" s="296"/>
      <c r="K314" s="273"/>
      <c r="L314" s="273"/>
      <c r="M314" s="273"/>
      <c r="N314" s="296"/>
      <c r="O314" s="273"/>
      <c r="P314" s="273"/>
      <c r="Q314" s="273"/>
      <c r="R314" s="273"/>
      <c r="S314" s="273"/>
      <c r="T314" s="273"/>
      <c r="U314" s="273"/>
      <c r="V314" s="296"/>
      <c r="W314" s="273"/>
      <c r="X314" s="273"/>
      <c r="Y314" s="273"/>
      <c r="Z314" s="273"/>
      <c r="AA314" s="273"/>
      <c r="AB314" s="273"/>
      <c r="AC314" s="273"/>
      <c r="AD314" s="273"/>
      <c r="AE314" s="296"/>
      <c r="AF314" s="273"/>
      <c r="AG314" s="273"/>
      <c r="AH314" s="273"/>
      <c r="AI314" s="273"/>
      <c r="AJ314" s="273"/>
      <c r="AK314" s="273"/>
      <c r="AL314" s="273"/>
      <c r="AM314" s="296"/>
      <c r="AN314" s="296"/>
      <c r="AO314" s="296"/>
      <c r="AP314" s="273"/>
      <c r="AQ314" s="273"/>
      <c r="AR314" s="296"/>
      <c r="AS314" s="296"/>
      <c r="AT314" s="296"/>
      <c r="AU314" s="273"/>
      <c r="AV314" s="279"/>
    </row>
    <row r="315" spans="1:48" s="2" customFormat="1">
      <c r="A315" s="437"/>
      <c r="B315" s="437"/>
      <c r="C315" s="437"/>
      <c r="D315" s="437"/>
      <c r="E315" s="296"/>
      <c r="F315" s="645"/>
      <c r="G315" s="273"/>
      <c r="H315" s="178"/>
      <c r="I315" s="178"/>
      <c r="J315" s="296"/>
      <c r="K315" s="273"/>
      <c r="L315" s="273"/>
      <c r="M315" s="273"/>
      <c r="N315" s="296"/>
      <c r="O315" s="273"/>
      <c r="P315" s="273"/>
      <c r="Q315" s="273"/>
      <c r="R315" s="273"/>
      <c r="S315" s="273"/>
      <c r="T315" s="273"/>
      <c r="U315" s="273"/>
      <c r="V315" s="296"/>
      <c r="W315" s="273"/>
      <c r="X315" s="273"/>
      <c r="Y315" s="273"/>
      <c r="Z315" s="273"/>
      <c r="AA315" s="273"/>
      <c r="AB315" s="273"/>
      <c r="AC315" s="273"/>
      <c r="AD315" s="273"/>
      <c r="AE315" s="296"/>
      <c r="AF315" s="273"/>
      <c r="AG315" s="273"/>
      <c r="AH315" s="273"/>
      <c r="AI315" s="273"/>
      <c r="AJ315" s="273"/>
      <c r="AK315" s="273"/>
      <c r="AL315" s="273"/>
      <c r="AM315" s="296"/>
      <c r="AN315" s="296"/>
      <c r="AO315" s="296"/>
      <c r="AP315" s="273"/>
      <c r="AQ315" s="273"/>
      <c r="AR315" s="296"/>
      <c r="AS315" s="296"/>
      <c r="AT315" s="296"/>
      <c r="AU315" s="273"/>
      <c r="AV315" s="279"/>
    </row>
    <row r="316" spans="1:48" s="2" customFormat="1">
      <c r="A316" s="437"/>
      <c r="B316" s="437"/>
      <c r="C316" s="437"/>
      <c r="D316" s="437"/>
      <c r="E316" s="296"/>
      <c r="F316" s="645"/>
      <c r="G316" s="273"/>
      <c r="H316" s="178"/>
      <c r="I316" s="178"/>
      <c r="J316" s="296"/>
      <c r="K316" s="273"/>
      <c r="L316" s="273"/>
      <c r="M316" s="273"/>
      <c r="N316" s="296"/>
      <c r="O316" s="273"/>
      <c r="P316" s="273"/>
      <c r="Q316" s="273"/>
      <c r="R316" s="273"/>
      <c r="S316" s="273"/>
      <c r="T316" s="273"/>
      <c r="U316" s="273"/>
      <c r="V316" s="296"/>
      <c r="W316" s="273"/>
      <c r="X316" s="273"/>
      <c r="Y316" s="273"/>
      <c r="Z316" s="273"/>
      <c r="AA316" s="273"/>
      <c r="AB316" s="273"/>
      <c r="AC316" s="273"/>
      <c r="AD316" s="273"/>
      <c r="AE316" s="296"/>
      <c r="AF316" s="273"/>
      <c r="AG316" s="273"/>
      <c r="AH316" s="273"/>
      <c r="AI316" s="273"/>
      <c r="AJ316" s="273"/>
      <c r="AK316" s="273"/>
      <c r="AL316" s="273"/>
      <c r="AM316" s="296"/>
      <c r="AN316" s="296"/>
      <c r="AO316" s="296"/>
      <c r="AP316" s="273"/>
      <c r="AQ316" s="273"/>
      <c r="AR316" s="296"/>
      <c r="AS316" s="296"/>
      <c r="AT316" s="296"/>
      <c r="AU316" s="273"/>
      <c r="AV316" s="279"/>
    </row>
    <row r="317" spans="1:48" s="2" customFormat="1">
      <c r="A317" s="437"/>
      <c r="B317" s="437"/>
      <c r="C317" s="437"/>
      <c r="D317" s="437"/>
      <c r="E317" s="296"/>
      <c r="F317" s="645"/>
      <c r="G317" s="273"/>
      <c r="H317" s="178"/>
      <c r="I317" s="178"/>
      <c r="J317" s="296"/>
      <c r="K317" s="273"/>
      <c r="L317" s="273"/>
      <c r="M317" s="273"/>
      <c r="N317" s="296"/>
      <c r="O317" s="273"/>
      <c r="P317" s="273"/>
      <c r="Q317" s="273"/>
      <c r="R317" s="273"/>
      <c r="S317" s="273"/>
      <c r="T317" s="273"/>
      <c r="U317" s="273"/>
      <c r="V317" s="296"/>
      <c r="W317" s="273"/>
      <c r="X317" s="273"/>
      <c r="Y317" s="273"/>
      <c r="Z317" s="273"/>
      <c r="AA317" s="273"/>
      <c r="AB317" s="273"/>
      <c r="AC317" s="273"/>
      <c r="AD317" s="273"/>
      <c r="AE317" s="296"/>
      <c r="AF317" s="273"/>
      <c r="AG317" s="273"/>
      <c r="AH317" s="273"/>
      <c r="AI317" s="273"/>
      <c r="AJ317" s="273"/>
      <c r="AK317" s="273"/>
      <c r="AL317" s="273"/>
      <c r="AM317" s="296"/>
      <c r="AN317" s="296"/>
      <c r="AO317" s="296"/>
      <c r="AP317" s="273"/>
      <c r="AQ317" s="273"/>
      <c r="AR317" s="296"/>
      <c r="AS317" s="296"/>
      <c r="AT317" s="296"/>
      <c r="AU317" s="273"/>
      <c r="AV317" s="279"/>
    </row>
    <row r="318" spans="1:48" s="2" customFormat="1">
      <c r="A318" s="437"/>
      <c r="B318" s="437"/>
      <c r="C318" s="437"/>
      <c r="D318" s="437"/>
      <c r="E318" s="296"/>
      <c r="F318" s="645"/>
      <c r="G318" s="273"/>
      <c r="H318" s="178"/>
      <c r="I318" s="178"/>
      <c r="J318" s="296"/>
      <c r="K318" s="273"/>
      <c r="L318" s="273"/>
      <c r="M318" s="273"/>
      <c r="N318" s="296"/>
      <c r="O318" s="273"/>
      <c r="P318" s="273"/>
      <c r="Q318" s="273"/>
      <c r="R318" s="273"/>
      <c r="S318" s="273"/>
      <c r="T318" s="273"/>
      <c r="U318" s="273"/>
      <c r="V318" s="296"/>
      <c r="W318" s="273"/>
      <c r="X318" s="273"/>
      <c r="Y318" s="273"/>
      <c r="Z318" s="273"/>
      <c r="AA318" s="273"/>
      <c r="AB318" s="273"/>
      <c r="AC318" s="273"/>
      <c r="AD318" s="273"/>
      <c r="AE318" s="296"/>
      <c r="AF318" s="273"/>
      <c r="AG318" s="273"/>
      <c r="AH318" s="273"/>
      <c r="AI318" s="273"/>
      <c r="AJ318" s="273"/>
      <c r="AK318" s="273"/>
      <c r="AL318" s="273"/>
      <c r="AM318" s="296"/>
      <c r="AN318" s="296"/>
      <c r="AO318" s="296"/>
      <c r="AP318" s="273"/>
      <c r="AQ318" s="273"/>
      <c r="AR318" s="296"/>
      <c r="AS318" s="296"/>
      <c r="AT318" s="296"/>
      <c r="AU318" s="273"/>
      <c r="AV318" s="279"/>
    </row>
    <row r="319" spans="1:48" s="2" customFormat="1">
      <c r="A319" s="437"/>
      <c r="B319" s="437"/>
      <c r="C319" s="437"/>
      <c r="D319" s="437"/>
      <c r="E319" s="296"/>
      <c r="F319" s="645"/>
      <c r="G319" s="273"/>
      <c r="H319" s="178"/>
      <c r="I319" s="178"/>
      <c r="J319" s="296"/>
      <c r="K319" s="273"/>
      <c r="L319" s="273"/>
      <c r="M319" s="273"/>
      <c r="N319" s="296"/>
      <c r="O319" s="273"/>
      <c r="P319" s="273"/>
      <c r="Q319" s="273"/>
      <c r="R319" s="273"/>
      <c r="S319" s="273"/>
      <c r="T319" s="273"/>
      <c r="U319" s="273"/>
      <c r="V319" s="296"/>
      <c r="W319" s="273"/>
      <c r="X319" s="273"/>
      <c r="Y319" s="273"/>
      <c r="Z319" s="273"/>
      <c r="AA319" s="273"/>
      <c r="AB319" s="273"/>
      <c r="AC319" s="273"/>
      <c r="AD319" s="273"/>
      <c r="AE319" s="296"/>
      <c r="AF319" s="273"/>
      <c r="AG319" s="273"/>
      <c r="AH319" s="273"/>
      <c r="AI319" s="273"/>
      <c r="AJ319" s="273"/>
      <c r="AK319" s="273"/>
      <c r="AL319" s="273"/>
      <c r="AM319" s="296"/>
      <c r="AN319" s="296"/>
      <c r="AO319" s="296"/>
      <c r="AP319" s="273"/>
      <c r="AQ319" s="273"/>
      <c r="AR319" s="296"/>
      <c r="AS319" s="296"/>
      <c r="AT319" s="296"/>
      <c r="AU319" s="273"/>
      <c r="AV319" s="279"/>
    </row>
    <row r="320" spans="1:48" s="2" customFormat="1">
      <c r="A320" s="437"/>
      <c r="B320" s="437"/>
      <c r="C320" s="437"/>
      <c r="D320" s="437"/>
      <c r="E320" s="296"/>
      <c r="F320" s="645"/>
      <c r="G320" s="273"/>
      <c r="H320" s="178"/>
      <c r="I320" s="178"/>
      <c r="J320" s="296"/>
      <c r="K320" s="273"/>
      <c r="L320" s="273"/>
      <c r="M320" s="273"/>
      <c r="N320" s="296"/>
      <c r="O320" s="273"/>
      <c r="P320" s="273"/>
      <c r="Q320" s="273"/>
      <c r="R320" s="273"/>
      <c r="S320" s="273"/>
      <c r="T320" s="273"/>
      <c r="U320" s="273"/>
      <c r="V320" s="296"/>
      <c r="W320" s="273"/>
      <c r="X320" s="273"/>
      <c r="Y320" s="273"/>
      <c r="Z320" s="273"/>
      <c r="AA320" s="273"/>
      <c r="AB320" s="273"/>
      <c r="AC320" s="273"/>
      <c r="AD320" s="273"/>
      <c r="AE320" s="296"/>
      <c r="AF320" s="273"/>
      <c r="AG320" s="273"/>
      <c r="AH320" s="273"/>
      <c r="AI320" s="273"/>
      <c r="AJ320" s="273"/>
      <c r="AK320" s="273"/>
      <c r="AL320" s="273"/>
      <c r="AM320" s="296"/>
      <c r="AN320" s="296"/>
      <c r="AO320" s="296"/>
      <c r="AP320" s="273"/>
      <c r="AQ320" s="273"/>
      <c r="AR320" s="296"/>
      <c r="AS320" s="296"/>
      <c r="AT320" s="296"/>
      <c r="AU320" s="273"/>
      <c r="AV320" s="279"/>
    </row>
    <row r="321" spans="1:48" s="2" customFormat="1">
      <c r="A321" s="437"/>
      <c r="B321" s="437"/>
      <c r="C321" s="437"/>
      <c r="D321" s="437"/>
      <c r="E321" s="296"/>
      <c r="F321" s="645"/>
      <c r="G321" s="273"/>
      <c r="H321" s="178"/>
      <c r="I321" s="178"/>
      <c r="J321" s="296"/>
      <c r="K321" s="273"/>
      <c r="L321" s="273"/>
      <c r="M321" s="273"/>
      <c r="N321" s="296"/>
      <c r="O321" s="273"/>
      <c r="P321" s="273"/>
      <c r="Q321" s="273"/>
      <c r="R321" s="273"/>
      <c r="S321" s="273"/>
      <c r="T321" s="273"/>
      <c r="U321" s="273"/>
      <c r="V321" s="296"/>
      <c r="W321" s="273"/>
      <c r="X321" s="273"/>
      <c r="Y321" s="273"/>
      <c r="Z321" s="273"/>
      <c r="AA321" s="273"/>
      <c r="AB321" s="273"/>
      <c r="AC321" s="273"/>
      <c r="AD321" s="273"/>
      <c r="AE321" s="296"/>
      <c r="AF321" s="273"/>
      <c r="AG321" s="273"/>
      <c r="AH321" s="273"/>
      <c r="AI321" s="273"/>
      <c r="AJ321" s="273"/>
      <c r="AK321" s="273"/>
      <c r="AL321" s="273"/>
      <c r="AM321" s="296"/>
      <c r="AN321" s="296"/>
      <c r="AO321" s="296"/>
      <c r="AP321" s="273"/>
      <c r="AQ321" s="273"/>
      <c r="AR321" s="296"/>
      <c r="AS321" s="296"/>
      <c r="AT321" s="296"/>
      <c r="AU321" s="273"/>
      <c r="AV321" s="279"/>
    </row>
    <row r="322" spans="1:48" s="2" customFormat="1">
      <c r="A322" s="437"/>
      <c r="B322" s="437"/>
      <c r="C322" s="437"/>
      <c r="D322" s="437"/>
      <c r="E322" s="296"/>
      <c r="F322" s="645"/>
      <c r="G322" s="273"/>
      <c r="H322" s="178"/>
      <c r="I322" s="178"/>
      <c r="J322" s="296"/>
      <c r="K322" s="273"/>
      <c r="L322" s="273"/>
      <c r="M322" s="273"/>
      <c r="N322" s="296"/>
      <c r="O322" s="273"/>
      <c r="P322" s="273"/>
      <c r="Q322" s="273"/>
      <c r="R322" s="273"/>
      <c r="S322" s="273"/>
      <c r="T322" s="273"/>
      <c r="U322" s="273"/>
      <c r="V322" s="296"/>
      <c r="W322" s="273"/>
      <c r="X322" s="273"/>
      <c r="Y322" s="273"/>
      <c r="Z322" s="273"/>
      <c r="AA322" s="273"/>
      <c r="AB322" s="273"/>
      <c r="AC322" s="273"/>
      <c r="AD322" s="273"/>
      <c r="AE322" s="296"/>
      <c r="AF322" s="273"/>
      <c r="AG322" s="273"/>
      <c r="AH322" s="273"/>
      <c r="AI322" s="273"/>
      <c r="AJ322" s="273"/>
      <c r="AK322" s="273"/>
      <c r="AL322" s="273"/>
      <c r="AM322" s="296"/>
      <c r="AN322" s="296"/>
      <c r="AO322" s="296"/>
      <c r="AP322" s="273"/>
      <c r="AQ322" s="273"/>
      <c r="AR322" s="296"/>
      <c r="AS322" s="296"/>
      <c r="AT322" s="296"/>
      <c r="AU322" s="273"/>
      <c r="AV322" s="279"/>
    </row>
    <row r="323" spans="1:48" s="2" customFormat="1">
      <c r="A323" s="437"/>
      <c r="B323" s="437"/>
      <c r="C323" s="437"/>
      <c r="D323" s="437"/>
      <c r="E323" s="296"/>
      <c r="F323" s="645"/>
      <c r="G323" s="273"/>
      <c r="H323" s="178"/>
      <c r="I323" s="178"/>
      <c r="J323" s="296"/>
      <c r="K323" s="273"/>
      <c r="L323" s="273"/>
      <c r="M323" s="273"/>
      <c r="N323" s="296"/>
      <c r="O323" s="273"/>
      <c r="P323" s="273"/>
      <c r="Q323" s="273"/>
      <c r="R323" s="273"/>
      <c r="S323" s="273"/>
      <c r="T323" s="273"/>
      <c r="U323" s="273"/>
      <c r="V323" s="296"/>
      <c r="W323" s="273"/>
      <c r="X323" s="273"/>
      <c r="Y323" s="273"/>
      <c r="Z323" s="273"/>
      <c r="AA323" s="273"/>
      <c r="AB323" s="273"/>
      <c r="AC323" s="273"/>
      <c r="AD323" s="273"/>
      <c r="AE323" s="296"/>
      <c r="AF323" s="273"/>
      <c r="AG323" s="273"/>
      <c r="AH323" s="273"/>
      <c r="AI323" s="273"/>
      <c r="AJ323" s="273"/>
      <c r="AK323" s="273"/>
      <c r="AL323" s="273"/>
      <c r="AM323" s="296"/>
      <c r="AN323" s="296"/>
      <c r="AO323" s="296"/>
      <c r="AP323" s="273"/>
      <c r="AQ323" s="273"/>
      <c r="AR323" s="296"/>
      <c r="AS323" s="296"/>
      <c r="AT323" s="296"/>
      <c r="AU323" s="273"/>
      <c r="AV323" s="279"/>
    </row>
    <row r="324" spans="1:48" s="2" customFormat="1">
      <c r="A324" s="437"/>
      <c r="B324" s="437"/>
      <c r="C324" s="437"/>
      <c r="D324" s="437"/>
      <c r="E324" s="296"/>
      <c r="F324" s="645"/>
      <c r="G324" s="273"/>
      <c r="H324" s="178"/>
      <c r="I324" s="178"/>
      <c r="J324" s="296"/>
      <c r="K324" s="273"/>
      <c r="L324" s="273"/>
      <c r="M324" s="273"/>
      <c r="N324" s="296"/>
      <c r="O324" s="273"/>
      <c r="P324" s="273"/>
      <c r="Q324" s="273"/>
      <c r="R324" s="273"/>
      <c r="S324" s="273"/>
      <c r="T324" s="273"/>
      <c r="U324" s="273"/>
      <c r="V324" s="296"/>
      <c r="W324" s="273"/>
      <c r="X324" s="273"/>
      <c r="Y324" s="273"/>
      <c r="Z324" s="273"/>
      <c r="AA324" s="273"/>
      <c r="AB324" s="273"/>
      <c r="AC324" s="273"/>
      <c r="AD324" s="273"/>
      <c r="AE324" s="296"/>
      <c r="AF324" s="273"/>
      <c r="AG324" s="273"/>
      <c r="AH324" s="273"/>
      <c r="AI324" s="273"/>
      <c r="AJ324" s="273"/>
      <c r="AK324" s="273"/>
      <c r="AL324" s="273"/>
      <c r="AM324" s="296"/>
      <c r="AN324" s="296"/>
      <c r="AO324" s="296"/>
      <c r="AP324" s="273"/>
      <c r="AQ324" s="273"/>
      <c r="AR324" s="296"/>
      <c r="AS324" s="296"/>
      <c r="AT324" s="296"/>
      <c r="AU324" s="273"/>
      <c r="AV324" s="279"/>
    </row>
    <row r="325" spans="1:48" s="2" customFormat="1">
      <c r="A325" s="437"/>
      <c r="B325" s="437"/>
      <c r="C325" s="437"/>
      <c r="D325" s="437"/>
      <c r="E325" s="296"/>
      <c r="F325" s="645"/>
      <c r="G325" s="273"/>
      <c r="H325" s="178"/>
      <c r="I325" s="178"/>
      <c r="J325" s="296"/>
      <c r="K325" s="273"/>
      <c r="L325" s="273"/>
      <c r="M325" s="273"/>
      <c r="N325" s="296"/>
      <c r="O325" s="273"/>
      <c r="P325" s="273"/>
      <c r="Q325" s="273"/>
      <c r="R325" s="273"/>
      <c r="S325" s="273"/>
      <c r="T325" s="273"/>
      <c r="U325" s="273"/>
      <c r="V325" s="296"/>
      <c r="W325" s="273"/>
      <c r="X325" s="273"/>
      <c r="Y325" s="273"/>
      <c r="Z325" s="273"/>
      <c r="AA325" s="273"/>
      <c r="AB325" s="273"/>
      <c r="AC325" s="273"/>
      <c r="AD325" s="273"/>
      <c r="AE325" s="296"/>
      <c r="AF325" s="273"/>
      <c r="AG325" s="273"/>
      <c r="AH325" s="273"/>
      <c r="AI325" s="273"/>
      <c r="AJ325" s="273"/>
      <c r="AK325" s="273"/>
      <c r="AL325" s="273"/>
      <c r="AM325" s="296"/>
      <c r="AN325" s="296"/>
      <c r="AO325" s="296"/>
      <c r="AP325" s="273"/>
      <c r="AQ325" s="273"/>
      <c r="AR325" s="296"/>
      <c r="AS325" s="296"/>
      <c r="AT325" s="296"/>
      <c r="AU325" s="273"/>
      <c r="AV325" s="279"/>
    </row>
    <row r="326" spans="1:48" s="2" customFormat="1">
      <c r="A326" s="437"/>
      <c r="B326" s="437"/>
      <c r="C326" s="437"/>
      <c r="D326" s="437"/>
      <c r="E326" s="296"/>
      <c r="F326" s="645"/>
      <c r="G326" s="273"/>
      <c r="H326" s="178"/>
      <c r="I326" s="178"/>
      <c r="J326" s="296"/>
      <c r="K326" s="273"/>
      <c r="L326" s="273"/>
      <c r="M326" s="273"/>
      <c r="N326" s="296"/>
      <c r="O326" s="273"/>
      <c r="P326" s="273"/>
      <c r="Q326" s="273"/>
      <c r="R326" s="273"/>
      <c r="S326" s="273"/>
      <c r="T326" s="273"/>
      <c r="U326" s="273"/>
      <c r="V326" s="296"/>
      <c r="W326" s="273"/>
      <c r="X326" s="273"/>
      <c r="Y326" s="273"/>
      <c r="Z326" s="273"/>
      <c r="AA326" s="273"/>
      <c r="AB326" s="273"/>
      <c r="AC326" s="273"/>
      <c r="AD326" s="273"/>
      <c r="AE326" s="296"/>
      <c r="AF326" s="273"/>
      <c r="AG326" s="273"/>
      <c r="AH326" s="273"/>
      <c r="AI326" s="273"/>
      <c r="AJ326" s="273"/>
      <c r="AK326" s="273"/>
      <c r="AL326" s="273"/>
      <c r="AM326" s="296"/>
      <c r="AN326" s="296"/>
      <c r="AO326" s="296"/>
      <c r="AP326" s="273"/>
      <c r="AQ326" s="273"/>
      <c r="AR326" s="296"/>
      <c r="AS326" s="296"/>
      <c r="AT326" s="296"/>
      <c r="AU326" s="273"/>
      <c r="AV326" s="279"/>
    </row>
    <row r="327" spans="1:48" s="2" customFormat="1">
      <c r="A327" s="437"/>
      <c r="B327" s="437"/>
      <c r="C327" s="437"/>
      <c r="D327" s="437"/>
      <c r="E327" s="296"/>
      <c r="F327" s="645"/>
      <c r="G327" s="273"/>
      <c r="H327" s="178"/>
      <c r="I327" s="178"/>
      <c r="J327" s="296"/>
      <c r="K327" s="273"/>
      <c r="L327" s="273"/>
      <c r="M327" s="273"/>
      <c r="N327" s="296"/>
      <c r="O327" s="273"/>
      <c r="P327" s="273"/>
      <c r="Q327" s="273"/>
      <c r="R327" s="273"/>
      <c r="S327" s="273"/>
      <c r="T327" s="273"/>
      <c r="U327" s="273"/>
      <c r="V327" s="296"/>
      <c r="W327" s="273"/>
      <c r="X327" s="273"/>
      <c r="Y327" s="273"/>
      <c r="Z327" s="273"/>
      <c r="AA327" s="273"/>
      <c r="AB327" s="273"/>
      <c r="AC327" s="273"/>
      <c r="AD327" s="273"/>
      <c r="AE327" s="296"/>
      <c r="AF327" s="273"/>
      <c r="AG327" s="273"/>
      <c r="AH327" s="273"/>
      <c r="AI327" s="273"/>
      <c r="AJ327" s="273"/>
      <c r="AK327" s="273"/>
      <c r="AL327" s="273"/>
      <c r="AM327" s="296"/>
      <c r="AN327" s="296"/>
      <c r="AO327" s="296"/>
      <c r="AP327" s="273"/>
      <c r="AQ327" s="273"/>
      <c r="AR327" s="296"/>
      <c r="AS327" s="296"/>
      <c r="AT327" s="296"/>
      <c r="AU327" s="273"/>
      <c r="AV327" s="279"/>
    </row>
    <row r="328" spans="1:48" s="2" customFormat="1">
      <c r="A328" s="437"/>
      <c r="B328" s="437"/>
      <c r="C328" s="437"/>
      <c r="D328" s="437"/>
      <c r="E328" s="296"/>
      <c r="F328" s="645"/>
      <c r="G328" s="273"/>
      <c r="H328" s="178"/>
      <c r="I328" s="178"/>
      <c r="J328" s="296"/>
      <c r="K328" s="273"/>
      <c r="L328" s="273"/>
      <c r="M328" s="273"/>
      <c r="N328" s="296"/>
      <c r="O328" s="273"/>
      <c r="P328" s="273"/>
      <c r="Q328" s="273"/>
      <c r="R328" s="273"/>
      <c r="S328" s="273"/>
      <c r="T328" s="273"/>
      <c r="U328" s="273"/>
      <c r="V328" s="296"/>
      <c r="W328" s="273"/>
      <c r="X328" s="273"/>
      <c r="Y328" s="273"/>
      <c r="Z328" s="273"/>
      <c r="AA328" s="273"/>
      <c r="AB328" s="273"/>
      <c r="AC328" s="273"/>
      <c r="AD328" s="273"/>
      <c r="AE328" s="296"/>
      <c r="AF328" s="273"/>
      <c r="AG328" s="273"/>
      <c r="AH328" s="273"/>
      <c r="AI328" s="273"/>
      <c r="AJ328" s="273"/>
      <c r="AK328" s="273"/>
      <c r="AL328" s="273"/>
      <c r="AM328" s="296"/>
      <c r="AN328" s="296"/>
      <c r="AO328" s="296"/>
      <c r="AP328" s="273"/>
      <c r="AQ328" s="273"/>
      <c r="AR328" s="296"/>
      <c r="AS328" s="296"/>
      <c r="AT328" s="296"/>
      <c r="AU328" s="273"/>
      <c r="AV328" s="279"/>
    </row>
    <row r="329" spans="1:48" s="2" customFormat="1">
      <c r="A329" s="437"/>
      <c r="B329" s="437"/>
      <c r="C329" s="437"/>
      <c r="D329" s="437"/>
      <c r="E329" s="296"/>
      <c r="F329" s="645"/>
      <c r="G329" s="273"/>
      <c r="H329" s="178"/>
      <c r="I329" s="178"/>
      <c r="J329" s="296"/>
      <c r="K329" s="273"/>
      <c r="L329" s="273"/>
      <c r="M329" s="273"/>
      <c r="N329" s="296"/>
      <c r="O329" s="273"/>
      <c r="P329" s="273"/>
      <c r="Q329" s="273"/>
      <c r="R329" s="273"/>
      <c r="S329" s="273"/>
      <c r="T329" s="273"/>
      <c r="U329" s="273"/>
      <c r="V329" s="296"/>
      <c r="W329" s="273"/>
      <c r="X329" s="273"/>
      <c r="Y329" s="273"/>
      <c r="Z329" s="273"/>
      <c r="AA329" s="273"/>
      <c r="AB329" s="273"/>
      <c r="AC329" s="273"/>
      <c r="AD329" s="273"/>
      <c r="AE329" s="296"/>
      <c r="AF329" s="273"/>
      <c r="AG329" s="273"/>
      <c r="AH329" s="273"/>
      <c r="AI329" s="273"/>
      <c r="AJ329" s="273"/>
      <c r="AK329" s="273"/>
      <c r="AL329" s="273"/>
      <c r="AM329" s="296"/>
      <c r="AN329" s="296"/>
      <c r="AO329" s="296"/>
      <c r="AP329" s="273"/>
      <c r="AQ329" s="273"/>
      <c r="AR329" s="296"/>
      <c r="AS329" s="296"/>
      <c r="AT329" s="296"/>
      <c r="AU329" s="273"/>
      <c r="AV329" s="279"/>
    </row>
    <row r="330" spans="1:48" s="2" customFormat="1">
      <c r="A330" s="437"/>
      <c r="B330" s="437"/>
      <c r="C330" s="437"/>
      <c r="D330" s="437"/>
      <c r="E330" s="296"/>
      <c r="F330" s="645"/>
      <c r="G330" s="273"/>
      <c r="H330" s="178"/>
      <c r="I330" s="178"/>
      <c r="J330" s="296"/>
      <c r="K330" s="273"/>
      <c r="L330" s="273"/>
      <c r="M330" s="273"/>
      <c r="N330" s="296"/>
      <c r="O330" s="273"/>
      <c r="P330" s="273"/>
      <c r="Q330" s="273"/>
      <c r="R330" s="273"/>
      <c r="S330" s="273"/>
      <c r="T330" s="273"/>
      <c r="U330" s="273"/>
      <c r="V330" s="296"/>
      <c r="W330" s="273"/>
      <c r="X330" s="273"/>
      <c r="Y330" s="273"/>
      <c r="Z330" s="273"/>
      <c r="AA330" s="273"/>
      <c r="AB330" s="273"/>
      <c r="AC330" s="273"/>
      <c r="AD330" s="273"/>
      <c r="AE330" s="296"/>
      <c r="AF330" s="273"/>
      <c r="AG330" s="273"/>
      <c r="AH330" s="273"/>
      <c r="AI330" s="273"/>
      <c r="AJ330" s="273"/>
      <c r="AK330" s="273"/>
      <c r="AL330" s="273"/>
      <c r="AM330" s="296"/>
      <c r="AN330" s="296"/>
      <c r="AO330" s="296"/>
      <c r="AP330" s="273"/>
      <c r="AQ330" s="273"/>
      <c r="AR330" s="296"/>
      <c r="AS330" s="296"/>
      <c r="AT330" s="296"/>
      <c r="AU330" s="273"/>
      <c r="AV330" s="279"/>
    </row>
    <row r="331" spans="1:48" s="2" customFormat="1">
      <c r="A331" s="437"/>
      <c r="B331" s="437"/>
      <c r="C331" s="437"/>
      <c r="D331" s="437"/>
      <c r="E331" s="296"/>
      <c r="F331" s="645"/>
      <c r="G331" s="273"/>
      <c r="H331" s="178"/>
      <c r="I331" s="178"/>
      <c r="J331" s="296"/>
      <c r="K331" s="273"/>
      <c r="L331" s="273"/>
      <c r="M331" s="273"/>
      <c r="N331" s="296"/>
      <c r="O331" s="273"/>
      <c r="P331" s="273"/>
      <c r="Q331" s="273"/>
      <c r="R331" s="273"/>
      <c r="S331" s="273"/>
      <c r="T331" s="273"/>
      <c r="U331" s="273"/>
      <c r="V331" s="296"/>
      <c r="W331" s="273"/>
      <c r="X331" s="273"/>
      <c r="Y331" s="273"/>
      <c r="Z331" s="273"/>
      <c r="AA331" s="273"/>
      <c r="AB331" s="273"/>
      <c r="AC331" s="273"/>
      <c r="AD331" s="273"/>
      <c r="AE331" s="296"/>
      <c r="AF331" s="273"/>
      <c r="AG331" s="273"/>
      <c r="AH331" s="273"/>
      <c r="AI331" s="273"/>
      <c r="AJ331" s="273"/>
      <c r="AK331" s="273"/>
      <c r="AL331" s="273"/>
      <c r="AM331" s="296"/>
      <c r="AN331" s="296"/>
      <c r="AO331" s="296"/>
      <c r="AP331" s="273"/>
      <c r="AQ331" s="273"/>
      <c r="AR331" s="296"/>
      <c r="AS331" s="296"/>
      <c r="AT331" s="296"/>
      <c r="AU331" s="273"/>
      <c r="AV331" s="279"/>
    </row>
    <row r="332" spans="1:48" s="2" customFormat="1">
      <c r="A332" s="437"/>
      <c r="B332" s="437"/>
      <c r="C332" s="437"/>
      <c r="D332" s="437"/>
      <c r="E332" s="296"/>
      <c r="F332" s="645"/>
      <c r="G332" s="273"/>
      <c r="H332" s="178"/>
      <c r="I332" s="178"/>
      <c r="J332" s="296"/>
      <c r="K332" s="273"/>
      <c r="L332" s="273"/>
      <c r="M332" s="273"/>
      <c r="N332" s="296"/>
      <c r="O332" s="273"/>
      <c r="P332" s="273"/>
      <c r="Q332" s="273"/>
      <c r="R332" s="273"/>
      <c r="S332" s="273"/>
      <c r="T332" s="273"/>
      <c r="U332" s="273"/>
      <c r="V332" s="296"/>
      <c r="W332" s="273"/>
      <c r="X332" s="273"/>
      <c r="Y332" s="273"/>
      <c r="Z332" s="273"/>
      <c r="AA332" s="273"/>
      <c r="AB332" s="273"/>
      <c r="AC332" s="273"/>
      <c r="AD332" s="273"/>
      <c r="AE332" s="296"/>
      <c r="AF332" s="273"/>
      <c r="AG332" s="273"/>
      <c r="AH332" s="273"/>
      <c r="AI332" s="273"/>
      <c r="AJ332" s="273"/>
      <c r="AK332" s="273"/>
      <c r="AL332" s="273"/>
      <c r="AM332" s="296"/>
      <c r="AN332" s="296"/>
      <c r="AO332" s="296"/>
      <c r="AP332" s="273"/>
      <c r="AQ332" s="273"/>
      <c r="AR332" s="296"/>
      <c r="AS332" s="296"/>
      <c r="AT332" s="296"/>
      <c r="AU332" s="273"/>
      <c r="AV332" s="279"/>
    </row>
    <row r="333" spans="1:48" s="2" customFormat="1">
      <c r="A333" s="437"/>
      <c r="B333" s="437"/>
      <c r="C333" s="437"/>
      <c r="D333" s="437"/>
      <c r="E333" s="296"/>
      <c r="F333" s="645"/>
      <c r="G333" s="273"/>
      <c r="H333" s="178"/>
      <c r="I333" s="178"/>
      <c r="J333" s="296"/>
      <c r="K333" s="273"/>
      <c r="L333" s="273"/>
      <c r="M333" s="273"/>
      <c r="N333" s="296"/>
      <c r="O333" s="273"/>
      <c r="P333" s="273"/>
      <c r="Q333" s="273"/>
      <c r="R333" s="273"/>
      <c r="S333" s="273"/>
      <c r="T333" s="273"/>
      <c r="U333" s="273"/>
      <c r="V333" s="296"/>
      <c r="W333" s="273"/>
      <c r="X333" s="273"/>
      <c r="Y333" s="273"/>
      <c r="Z333" s="273"/>
      <c r="AA333" s="273"/>
      <c r="AB333" s="273"/>
      <c r="AC333" s="273"/>
      <c r="AD333" s="273"/>
      <c r="AE333" s="296"/>
      <c r="AF333" s="273"/>
      <c r="AG333" s="273"/>
      <c r="AH333" s="273"/>
      <c r="AI333" s="273"/>
      <c r="AJ333" s="273"/>
      <c r="AK333" s="273"/>
      <c r="AL333" s="273"/>
      <c r="AM333" s="296"/>
      <c r="AN333" s="296"/>
      <c r="AO333" s="296"/>
      <c r="AP333" s="273"/>
      <c r="AQ333" s="273"/>
      <c r="AR333" s="296"/>
      <c r="AS333" s="296"/>
      <c r="AT333" s="296"/>
      <c r="AU333" s="273"/>
      <c r="AV333" s="279"/>
    </row>
    <row r="334" spans="1:48" s="2" customFormat="1">
      <c r="A334" s="437"/>
      <c r="B334" s="437"/>
      <c r="C334" s="437"/>
      <c r="D334" s="437"/>
      <c r="E334" s="296"/>
      <c r="F334" s="645"/>
      <c r="G334" s="273"/>
      <c r="H334" s="178"/>
      <c r="I334" s="178"/>
      <c r="J334" s="296"/>
      <c r="K334" s="273"/>
      <c r="L334" s="273"/>
      <c r="M334" s="273"/>
      <c r="N334" s="296"/>
      <c r="O334" s="273"/>
      <c r="P334" s="273"/>
      <c r="Q334" s="273"/>
      <c r="R334" s="273"/>
      <c r="S334" s="273"/>
      <c r="T334" s="273"/>
      <c r="U334" s="273"/>
      <c r="V334" s="296"/>
      <c r="W334" s="273"/>
      <c r="X334" s="273"/>
      <c r="Y334" s="273"/>
      <c r="Z334" s="273"/>
      <c r="AA334" s="273"/>
      <c r="AB334" s="273"/>
      <c r="AC334" s="273"/>
      <c r="AD334" s="273"/>
      <c r="AE334" s="296"/>
      <c r="AF334" s="273"/>
      <c r="AG334" s="273"/>
      <c r="AH334" s="273"/>
      <c r="AI334" s="273"/>
      <c r="AJ334" s="273"/>
      <c r="AK334" s="273"/>
      <c r="AL334" s="273"/>
      <c r="AM334" s="296"/>
      <c r="AN334" s="296"/>
      <c r="AO334" s="296"/>
      <c r="AP334" s="273"/>
      <c r="AQ334" s="273"/>
      <c r="AR334" s="296"/>
      <c r="AS334" s="296"/>
      <c r="AT334" s="296"/>
      <c r="AU334" s="273"/>
      <c r="AV334" s="279"/>
    </row>
    <row r="335" spans="1:48" s="2" customFormat="1">
      <c r="A335" s="437"/>
      <c r="B335" s="437"/>
      <c r="C335" s="437"/>
      <c r="D335" s="437"/>
      <c r="E335" s="296"/>
      <c r="F335" s="645"/>
      <c r="G335" s="273"/>
      <c r="H335" s="178"/>
      <c r="I335" s="178"/>
      <c r="J335" s="296"/>
      <c r="K335" s="273"/>
      <c r="L335" s="273"/>
      <c r="M335" s="273"/>
      <c r="N335" s="296"/>
      <c r="O335" s="273"/>
      <c r="P335" s="273"/>
      <c r="Q335" s="273"/>
      <c r="R335" s="273"/>
      <c r="S335" s="273"/>
      <c r="T335" s="273"/>
      <c r="U335" s="273"/>
      <c r="V335" s="296"/>
      <c r="W335" s="273"/>
      <c r="X335" s="273"/>
      <c r="Y335" s="273"/>
      <c r="Z335" s="273"/>
      <c r="AA335" s="273"/>
      <c r="AB335" s="273"/>
      <c r="AC335" s="273"/>
      <c r="AD335" s="273"/>
      <c r="AE335" s="296"/>
      <c r="AF335" s="273"/>
      <c r="AG335" s="273"/>
      <c r="AH335" s="273"/>
      <c r="AI335" s="273"/>
      <c r="AJ335" s="273"/>
      <c r="AK335" s="273"/>
      <c r="AL335" s="273"/>
      <c r="AM335" s="296"/>
      <c r="AN335" s="296"/>
      <c r="AO335" s="296"/>
      <c r="AP335" s="273"/>
      <c r="AQ335" s="273"/>
      <c r="AR335" s="296"/>
      <c r="AS335" s="296"/>
      <c r="AT335" s="296"/>
      <c r="AU335" s="273"/>
      <c r="AV335" s="279"/>
    </row>
    <row r="336" spans="1:48" s="2" customFormat="1">
      <c r="A336" s="437"/>
      <c r="B336" s="437"/>
      <c r="C336" s="437"/>
      <c r="D336" s="437"/>
      <c r="E336" s="296"/>
      <c r="F336" s="645"/>
      <c r="G336" s="273"/>
      <c r="H336" s="178"/>
      <c r="I336" s="178"/>
      <c r="J336" s="296"/>
      <c r="K336" s="273"/>
      <c r="L336" s="273"/>
      <c r="M336" s="273"/>
      <c r="N336" s="296"/>
      <c r="O336" s="273"/>
      <c r="P336" s="273"/>
      <c r="Q336" s="273"/>
      <c r="R336" s="273"/>
      <c r="S336" s="273"/>
      <c r="T336" s="273"/>
      <c r="U336" s="273"/>
      <c r="V336" s="296"/>
      <c r="W336" s="273"/>
      <c r="X336" s="273"/>
      <c r="Y336" s="273"/>
      <c r="Z336" s="273"/>
      <c r="AA336" s="273"/>
      <c r="AB336" s="273"/>
      <c r="AC336" s="273"/>
      <c r="AD336" s="273"/>
      <c r="AE336" s="296"/>
      <c r="AF336" s="273"/>
      <c r="AG336" s="273"/>
      <c r="AH336" s="273"/>
      <c r="AI336" s="273"/>
      <c r="AJ336" s="273"/>
      <c r="AK336" s="273"/>
      <c r="AL336" s="273"/>
      <c r="AM336" s="296"/>
      <c r="AN336" s="296"/>
      <c r="AO336" s="296"/>
      <c r="AP336" s="273"/>
      <c r="AQ336" s="273"/>
      <c r="AR336" s="296"/>
      <c r="AS336" s="296"/>
      <c r="AT336" s="296"/>
      <c r="AU336" s="273"/>
      <c r="AV336" s="279"/>
    </row>
    <row r="337" spans="1:48" s="2" customFormat="1">
      <c r="A337" s="437"/>
      <c r="B337" s="437"/>
      <c r="C337" s="437"/>
      <c r="D337" s="437"/>
      <c r="E337" s="296"/>
      <c r="F337" s="645"/>
      <c r="G337" s="273"/>
      <c r="H337" s="178"/>
      <c r="I337" s="178"/>
      <c r="J337" s="296"/>
      <c r="K337" s="273"/>
      <c r="L337" s="273"/>
      <c r="M337" s="273"/>
      <c r="N337" s="296"/>
      <c r="O337" s="273"/>
      <c r="P337" s="273"/>
      <c r="Q337" s="273"/>
      <c r="R337" s="273"/>
      <c r="S337" s="273"/>
      <c r="T337" s="273"/>
      <c r="U337" s="273"/>
      <c r="V337" s="296"/>
      <c r="W337" s="273"/>
      <c r="X337" s="273"/>
      <c r="Y337" s="273"/>
      <c r="Z337" s="273"/>
      <c r="AA337" s="273"/>
      <c r="AB337" s="273"/>
      <c r="AC337" s="273"/>
      <c r="AD337" s="273"/>
      <c r="AE337" s="296"/>
      <c r="AF337" s="273"/>
      <c r="AG337" s="273"/>
      <c r="AH337" s="273"/>
      <c r="AI337" s="273"/>
      <c r="AJ337" s="273"/>
      <c r="AK337" s="273"/>
      <c r="AL337" s="273"/>
      <c r="AM337" s="296"/>
      <c r="AN337" s="296"/>
      <c r="AO337" s="296"/>
      <c r="AP337" s="273"/>
      <c r="AQ337" s="273"/>
      <c r="AR337" s="296"/>
      <c r="AS337" s="296"/>
      <c r="AT337" s="296"/>
      <c r="AU337" s="273"/>
      <c r="AV337" s="279"/>
    </row>
    <row r="338" spans="1:48" s="2" customFormat="1">
      <c r="A338" s="437"/>
      <c r="B338" s="437"/>
      <c r="C338" s="437"/>
      <c r="D338" s="437"/>
      <c r="E338" s="296"/>
      <c r="F338" s="645"/>
      <c r="G338" s="273"/>
      <c r="H338" s="178"/>
      <c r="I338" s="178"/>
      <c r="J338" s="296"/>
      <c r="K338" s="273"/>
      <c r="L338" s="273"/>
      <c r="M338" s="273"/>
      <c r="N338" s="296"/>
      <c r="O338" s="273"/>
      <c r="P338" s="273"/>
      <c r="Q338" s="273"/>
      <c r="R338" s="273"/>
      <c r="S338" s="273"/>
      <c r="T338" s="273"/>
      <c r="U338" s="273"/>
      <c r="V338" s="296"/>
      <c r="W338" s="273"/>
      <c r="X338" s="273"/>
      <c r="Y338" s="273"/>
      <c r="Z338" s="273"/>
      <c r="AA338" s="273"/>
      <c r="AB338" s="273"/>
      <c r="AC338" s="273"/>
      <c r="AD338" s="273"/>
      <c r="AE338" s="296"/>
      <c r="AF338" s="273"/>
      <c r="AG338" s="273"/>
      <c r="AH338" s="273"/>
      <c r="AI338" s="273"/>
      <c r="AJ338" s="273"/>
      <c r="AK338" s="273"/>
      <c r="AL338" s="273"/>
      <c r="AM338" s="296"/>
      <c r="AN338" s="296"/>
      <c r="AO338" s="296"/>
      <c r="AP338" s="273"/>
      <c r="AQ338" s="273"/>
      <c r="AR338" s="296"/>
      <c r="AS338" s="296"/>
      <c r="AT338" s="296"/>
      <c r="AU338" s="273"/>
      <c r="AV338" s="279"/>
    </row>
    <row r="339" spans="1:48" s="2" customFormat="1">
      <c r="A339" s="437"/>
      <c r="B339" s="437"/>
      <c r="C339" s="437"/>
      <c r="D339" s="437"/>
      <c r="E339" s="296"/>
      <c r="F339" s="645"/>
      <c r="G339" s="273"/>
      <c r="H339" s="178"/>
      <c r="I339" s="178"/>
      <c r="J339" s="296"/>
      <c r="K339" s="273"/>
      <c r="L339" s="273"/>
      <c r="M339" s="273"/>
      <c r="N339" s="296"/>
      <c r="O339" s="273"/>
      <c r="P339" s="273"/>
      <c r="Q339" s="273"/>
      <c r="R339" s="273"/>
      <c r="S339" s="273"/>
      <c r="T339" s="273"/>
      <c r="U339" s="273"/>
      <c r="V339" s="296"/>
      <c r="W339" s="273"/>
      <c r="X339" s="273"/>
      <c r="Y339" s="273"/>
      <c r="Z339" s="273"/>
      <c r="AA339" s="273"/>
      <c r="AB339" s="273"/>
      <c r="AC339" s="273"/>
      <c r="AD339" s="273"/>
      <c r="AE339" s="296"/>
      <c r="AF339" s="273"/>
      <c r="AG339" s="273"/>
      <c r="AH339" s="273"/>
      <c r="AI339" s="273"/>
      <c r="AJ339" s="273"/>
      <c r="AK339" s="273"/>
      <c r="AL339" s="273"/>
      <c r="AM339" s="296"/>
      <c r="AN339" s="296"/>
      <c r="AO339" s="296"/>
      <c r="AP339" s="273"/>
      <c r="AQ339" s="273"/>
      <c r="AR339" s="296"/>
      <c r="AS339" s="296"/>
      <c r="AT339" s="296"/>
      <c r="AU339" s="273"/>
      <c r="AV339" s="279"/>
    </row>
    <row r="340" spans="1:48" s="2" customFormat="1">
      <c r="A340" s="437"/>
      <c r="B340" s="437"/>
      <c r="C340" s="437"/>
      <c r="D340" s="437"/>
      <c r="E340" s="296"/>
      <c r="F340" s="645"/>
      <c r="G340" s="273"/>
      <c r="H340" s="178"/>
      <c r="I340" s="178"/>
      <c r="J340" s="296"/>
      <c r="K340" s="273"/>
      <c r="L340" s="273"/>
      <c r="M340" s="273"/>
      <c r="N340" s="296"/>
      <c r="O340" s="273"/>
      <c r="P340" s="273"/>
      <c r="Q340" s="273"/>
      <c r="R340" s="273"/>
      <c r="S340" s="273"/>
      <c r="T340" s="273"/>
      <c r="U340" s="273"/>
      <c r="V340" s="296"/>
      <c r="W340" s="273"/>
      <c r="X340" s="273"/>
      <c r="Y340" s="273"/>
      <c r="Z340" s="273"/>
      <c r="AA340" s="273"/>
      <c r="AB340" s="273"/>
      <c r="AC340" s="273"/>
      <c r="AD340" s="273"/>
      <c r="AE340" s="296"/>
      <c r="AF340" s="273"/>
      <c r="AG340" s="273"/>
      <c r="AH340" s="273"/>
      <c r="AI340" s="273"/>
      <c r="AJ340" s="273"/>
      <c r="AK340" s="273"/>
      <c r="AL340" s="273"/>
      <c r="AM340" s="296"/>
      <c r="AN340" s="296"/>
      <c r="AO340" s="296"/>
      <c r="AP340" s="273"/>
      <c r="AQ340" s="273"/>
      <c r="AR340" s="296"/>
      <c r="AS340" s="296"/>
      <c r="AT340" s="296"/>
      <c r="AU340" s="273"/>
      <c r="AV340" s="279"/>
    </row>
    <row r="341" spans="1:48" s="2" customFormat="1">
      <c r="A341" s="437"/>
      <c r="B341" s="437"/>
      <c r="C341" s="437"/>
      <c r="D341" s="437"/>
      <c r="E341" s="296"/>
      <c r="F341" s="645"/>
      <c r="G341" s="273"/>
      <c r="H341" s="178"/>
      <c r="I341" s="178"/>
      <c r="J341" s="296"/>
      <c r="K341" s="273"/>
      <c r="L341" s="273"/>
      <c r="M341" s="273"/>
      <c r="N341" s="296"/>
      <c r="O341" s="273"/>
      <c r="P341" s="273"/>
      <c r="Q341" s="273"/>
      <c r="R341" s="273"/>
      <c r="S341" s="273"/>
      <c r="T341" s="273"/>
      <c r="U341" s="273"/>
      <c r="V341" s="296"/>
      <c r="W341" s="273"/>
      <c r="X341" s="273"/>
      <c r="Y341" s="273"/>
      <c r="Z341" s="273"/>
      <c r="AA341" s="273"/>
      <c r="AB341" s="273"/>
      <c r="AC341" s="273"/>
      <c r="AD341" s="273"/>
      <c r="AE341" s="296"/>
      <c r="AF341" s="273"/>
      <c r="AG341" s="273"/>
      <c r="AH341" s="273"/>
      <c r="AI341" s="273"/>
      <c r="AJ341" s="273"/>
      <c r="AK341" s="273"/>
      <c r="AL341" s="273"/>
      <c r="AM341" s="296"/>
      <c r="AN341" s="296"/>
      <c r="AO341" s="296"/>
      <c r="AP341" s="273"/>
      <c r="AQ341" s="273"/>
      <c r="AR341" s="296"/>
      <c r="AS341" s="296"/>
      <c r="AT341" s="296"/>
      <c r="AU341" s="273"/>
      <c r="AV341" s="279"/>
    </row>
    <row r="342" spans="1:48" s="2" customFormat="1">
      <c r="A342" s="437"/>
      <c r="B342" s="437"/>
      <c r="C342" s="437"/>
      <c r="D342" s="437"/>
      <c r="E342" s="296"/>
      <c r="F342" s="645"/>
      <c r="G342" s="273"/>
      <c r="H342" s="178"/>
      <c r="I342" s="178"/>
      <c r="J342" s="296"/>
      <c r="K342" s="273"/>
      <c r="L342" s="273"/>
      <c r="M342" s="273"/>
      <c r="N342" s="296"/>
      <c r="O342" s="273"/>
      <c r="P342" s="273"/>
      <c r="Q342" s="273"/>
      <c r="R342" s="273"/>
      <c r="S342" s="273"/>
      <c r="T342" s="273"/>
      <c r="U342" s="273"/>
      <c r="V342" s="296"/>
      <c r="W342" s="273"/>
      <c r="X342" s="273"/>
      <c r="Y342" s="273"/>
      <c r="Z342" s="273"/>
      <c r="AA342" s="273"/>
      <c r="AB342" s="273"/>
      <c r="AC342" s="273"/>
      <c r="AD342" s="273"/>
      <c r="AE342" s="296"/>
      <c r="AF342" s="273"/>
      <c r="AG342" s="273"/>
      <c r="AH342" s="273"/>
      <c r="AI342" s="273"/>
      <c r="AJ342" s="273"/>
      <c r="AK342" s="273"/>
      <c r="AL342" s="273"/>
      <c r="AM342" s="296"/>
      <c r="AN342" s="296"/>
      <c r="AO342" s="296"/>
      <c r="AP342" s="273"/>
      <c r="AQ342" s="273"/>
      <c r="AR342" s="296"/>
      <c r="AS342" s="296"/>
      <c r="AT342" s="296"/>
      <c r="AU342" s="273"/>
      <c r="AV342" s="279"/>
    </row>
    <row r="343" spans="1:48" s="2" customFormat="1">
      <c r="A343" s="437"/>
      <c r="B343" s="437"/>
      <c r="C343" s="437"/>
      <c r="D343" s="437"/>
      <c r="E343" s="296"/>
      <c r="F343" s="645"/>
      <c r="G343" s="273"/>
      <c r="H343" s="178"/>
      <c r="I343" s="178"/>
      <c r="J343" s="296"/>
      <c r="K343" s="273"/>
      <c r="L343" s="273"/>
      <c r="M343" s="273"/>
      <c r="N343" s="296"/>
      <c r="O343" s="273"/>
      <c r="P343" s="273"/>
      <c r="Q343" s="273"/>
      <c r="R343" s="273"/>
      <c r="S343" s="273"/>
      <c r="T343" s="273"/>
      <c r="U343" s="273"/>
      <c r="V343" s="296"/>
      <c r="W343" s="273"/>
      <c r="X343" s="273"/>
      <c r="Y343" s="273"/>
      <c r="Z343" s="273"/>
      <c r="AA343" s="273"/>
      <c r="AB343" s="273"/>
      <c r="AC343" s="273"/>
      <c r="AD343" s="273"/>
      <c r="AE343" s="296"/>
      <c r="AF343" s="273"/>
      <c r="AG343" s="273"/>
      <c r="AH343" s="273"/>
      <c r="AI343" s="273"/>
      <c r="AJ343" s="273"/>
      <c r="AK343" s="273"/>
      <c r="AL343" s="273"/>
      <c r="AM343" s="296"/>
      <c r="AN343" s="296"/>
      <c r="AO343" s="296"/>
      <c r="AP343" s="273"/>
      <c r="AQ343" s="273"/>
      <c r="AR343" s="296"/>
      <c r="AS343" s="296"/>
      <c r="AT343" s="296"/>
      <c r="AU343" s="273"/>
      <c r="AV343" s="279"/>
    </row>
    <row r="344" spans="1:48" s="2" customFormat="1">
      <c r="A344" s="437"/>
      <c r="B344" s="437"/>
      <c r="C344" s="437"/>
      <c r="D344" s="437"/>
      <c r="E344" s="296"/>
      <c r="F344" s="645"/>
      <c r="G344" s="273"/>
      <c r="H344" s="178"/>
      <c r="I344" s="178"/>
      <c r="J344" s="296"/>
      <c r="K344" s="273"/>
      <c r="L344" s="273"/>
      <c r="M344" s="273"/>
      <c r="N344" s="296"/>
      <c r="O344" s="273"/>
      <c r="P344" s="273"/>
      <c r="Q344" s="273"/>
      <c r="R344" s="273"/>
      <c r="S344" s="273"/>
      <c r="T344" s="273"/>
      <c r="U344" s="273"/>
      <c r="V344" s="296"/>
      <c r="W344" s="273"/>
      <c r="X344" s="273"/>
      <c r="Y344" s="273"/>
      <c r="Z344" s="273"/>
      <c r="AA344" s="273"/>
      <c r="AB344" s="273"/>
      <c r="AC344" s="273"/>
      <c r="AD344" s="273"/>
      <c r="AE344" s="296"/>
      <c r="AF344" s="273"/>
      <c r="AG344" s="273"/>
      <c r="AH344" s="273"/>
      <c r="AI344" s="273"/>
      <c r="AJ344" s="273"/>
      <c r="AK344" s="273"/>
      <c r="AL344" s="273"/>
      <c r="AM344" s="296"/>
      <c r="AN344" s="296"/>
      <c r="AO344" s="296"/>
      <c r="AP344" s="273"/>
      <c r="AQ344" s="273"/>
      <c r="AR344" s="296"/>
      <c r="AS344" s="296"/>
      <c r="AT344" s="296"/>
      <c r="AU344" s="273"/>
      <c r="AV344" s="279"/>
    </row>
    <row r="345" spans="1:48" s="2" customFormat="1">
      <c r="A345" s="437"/>
      <c r="B345" s="437"/>
      <c r="C345" s="437"/>
      <c r="D345" s="437"/>
      <c r="E345" s="296"/>
      <c r="F345" s="645"/>
      <c r="G345" s="273"/>
      <c r="H345" s="178"/>
      <c r="I345" s="178"/>
      <c r="J345" s="296"/>
      <c r="K345" s="273"/>
      <c r="L345" s="273"/>
      <c r="M345" s="273"/>
      <c r="N345" s="296"/>
      <c r="O345" s="273"/>
      <c r="P345" s="273"/>
      <c r="Q345" s="273"/>
      <c r="R345" s="273"/>
      <c r="S345" s="273"/>
      <c r="T345" s="273"/>
      <c r="U345" s="273"/>
      <c r="V345" s="296"/>
      <c r="W345" s="273"/>
      <c r="X345" s="273"/>
      <c r="Y345" s="273"/>
      <c r="Z345" s="273"/>
      <c r="AA345" s="273"/>
      <c r="AB345" s="273"/>
      <c r="AC345" s="273"/>
      <c r="AD345" s="273"/>
      <c r="AE345" s="296"/>
      <c r="AF345" s="273"/>
      <c r="AG345" s="273"/>
      <c r="AH345" s="273"/>
      <c r="AI345" s="273"/>
      <c r="AJ345" s="273"/>
      <c r="AK345" s="273"/>
      <c r="AL345" s="273"/>
      <c r="AM345" s="296"/>
      <c r="AN345" s="296"/>
      <c r="AO345" s="296"/>
      <c r="AP345" s="273"/>
      <c r="AQ345" s="273"/>
      <c r="AR345" s="296"/>
      <c r="AS345" s="296"/>
      <c r="AT345" s="296"/>
      <c r="AU345" s="273"/>
      <c r="AV345" s="279"/>
    </row>
    <row r="346" spans="1:48" s="2" customFormat="1">
      <c r="A346" s="437"/>
      <c r="B346" s="437"/>
      <c r="C346" s="437"/>
      <c r="D346" s="437"/>
      <c r="E346" s="296"/>
      <c r="F346" s="645"/>
      <c r="G346" s="273"/>
      <c r="H346" s="178"/>
      <c r="I346" s="178"/>
      <c r="J346" s="296"/>
      <c r="K346" s="273"/>
      <c r="L346" s="273"/>
      <c r="M346" s="273"/>
      <c r="N346" s="296"/>
      <c r="O346" s="273"/>
      <c r="P346" s="273"/>
      <c r="Q346" s="273"/>
      <c r="R346" s="273"/>
      <c r="S346" s="273"/>
      <c r="T346" s="273"/>
      <c r="U346" s="273"/>
      <c r="V346" s="296"/>
      <c r="W346" s="273"/>
      <c r="X346" s="273"/>
      <c r="Y346" s="273"/>
      <c r="Z346" s="273"/>
      <c r="AA346" s="273"/>
      <c r="AB346" s="273"/>
      <c r="AC346" s="273"/>
      <c r="AD346" s="273"/>
      <c r="AE346" s="296"/>
      <c r="AF346" s="273"/>
      <c r="AG346" s="273"/>
      <c r="AH346" s="273"/>
      <c r="AI346" s="273"/>
      <c r="AJ346" s="273"/>
      <c r="AK346" s="273"/>
      <c r="AL346" s="273"/>
      <c r="AM346" s="296"/>
      <c r="AN346" s="296"/>
      <c r="AO346" s="296"/>
      <c r="AP346" s="273"/>
      <c r="AQ346" s="273"/>
      <c r="AR346" s="296"/>
      <c r="AS346" s="296"/>
      <c r="AT346" s="296"/>
      <c r="AU346" s="273"/>
      <c r="AV346" s="279"/>
    </row>
    <row r="347" spans="1:48" s="2" customFormat="1">
      <c r="A347" s="437"/>
      <c r="B347" s="437"/>
      <c r="C347" s="437"/>
      <c r="D347" s="437"/>
      <c r="E347" s="296"/>
      <c r="F347" s="645"/>
      <c r="G347" s="273"/>
      <c r="H347" s="178"/>
      <c r="I347" s="178"/>
      <c r="J347" s="296"/>
      <c r="K347" s="273"/>
      <c r="L347" s="273"/>
      <c r="M347" s="273"/>
      <c r="N347" s="296"/>
      <c r="O347" s="273"/>
      <c r="P347" s="273"/>
      <c r="Q347" s="273"/>
      <c r="R347" s="273"/>
      <c r="S347" s="273"/>
      <c r="T347" s="273"/>
      <c r="U347" s="273"/>
      <c r="V347" s="296"/>
      <c r="W347" s="273"/>
      <c r="X347" s="273"/>
      <c r="Y347" s="273"/>
      <c r="Z347" s="273"/>
      <c r="AA347" s="273"/>
      <c r="AB347" s="273"/>
      <c r="AC347" s="273"/>
      <c r="AD347" s="273"/>
      <c r="AE347" s="296"/>
      <c r="AF347" s="273"/>
      <c r="AG347" s="273"/>
      <c r="AH347" s="273"/>
      <c r="AI347" s="273"/>
      <c r="AJ347" s="273"/>
      <c r="AK347" s="273"/>
      <c r="AL347" s="273"/>
      <c r="AM347" s="296"/>
      <c r="AN347" s="296"/>
      <c r="AO347" s="296"/>
      <c r="AP347" s="273"/>
      <c r="AQ347" s="273"/>
      <c r="AR347" s="296"/>
      <c r="AS347" s="296"/>
      <c r="AT347" s="296"/>
      <c r="AU347" s="273"/>
      <c r="AV347" s="279"/>
    </row>
    <row r="348" spans="1:48" s="2" customFormat="1">
      <c r="A348" s="437"/>
      <c r="B348" s="437"/>
      <c r="C348" s="437"/>
      <c r="D348" s="437"/>
      <c r="E348" s="296"/>
      <c r="F348" s="645"/>
      <c r="G348" s="273"/>
      <c r="H348" s="178"/>
      <c r="I348" s="178"/>
      <c r="J348" s="296"/>
      <c r="K348" s="273"/>
      <c r="L348" s="273"/>
      <c r="M348" s="273"/>
      <c r="N348" s="296"/>
      <c r="O348" s="273"/>
      <c r="P348" s="273"/>
      <c r="Q348" s="273"/>
      <c r="R348" s="273"/>
      <c r="S348" s="273"/>
      <c r="T348" s="273"/>
      <c r="U348" s="273"/>
      <c r="V348" s="296"/>
      <c r="W348" s="273"/>
      <c r="X348" s="273"/>
      <c r="Y348" s="273"/>
      <c r="Z348" s="273"/>
      <c r="AA348" s="273"/>
      <c r="AB348" s="273"/>
      <c r="AC348" s="273"/>
      <c r="AD348" s="273"/>
      <c r="AE348" s="296"/>
      <c r="AF348" s="273"/>
      <c r="AG348" s="273"/>
      <c r="AH348" s="273"/>
      <c r="AI348" s="273"/>
      <c r="AJ348" s="273"/>
      <c r="AK348" s="273"/>
      <c r="AL348" s="273"/>
      <c r="AM348" s="296"/>
      <c r="AN348" s="296"/>
      <c r="AO348" s="296"/>
      <c r="AP348" s="273"/>
      <c r="AQ348" s="273"/>
      <c r="AR348" s="296"/>
      <c r="AS348" s="296"/>
      <c r="AT348" s="296"/>
      <c r="AU348" s="273"/>
      <c r="AV348" s="279"/>
    </row>
    <row r="349" spans="1:48" s="2" customFormat="1">
      <c r="A349" s="437"/>
      <c r="B349" s="437"/>
      <c r="C349" s="437"/>
      <c r="D349" s="437"/>
      <c r="E349" s="296"/>
      <c r="F349" s="645"/>
      <c r="G349" s="273"/>
      <c r="H349" s="178"/>
      <c r="I349" s="178"/>
      <c r="J349" s="296"/>
      <c r="K349" s="273"/>
      <c r="L349" s="273"/>
      <c r="M349" s="273"/>
      <c r="N349" s="296"/>
      <c r="O349" s="273"/>
      <c r="P349" s="273"/>
      <c r="Q349" s="273"/>
      <c r="R349" s="273"/>
      <c r="S349" s="273"/>
      <c r="T349" s="273"/>
      <c r="U349" s="273"/>
      <c r="V349" s="296"/>
      <c r="W349" s="273"/>
      <c r="X349" s="273"/>
      <c r="Y349" s="273"/>
      <c r="Z349" s="273"/>
      <c r="AA349" s="273"/>
      <c r="AB349" s="273"/>
      <c r="AC349" s="273"/>
      <c r="AD349" s="273"/>
      <c r="AE349" s="296"/>
      <c r="AF349" s="273"/>
      <c r="AG349" s="273"/>
      <c r="AH349" s="273"/>
      <c r="AI349" s="273"/>
      <c r="AJ349" s="273"/>
      <c r="AK349" s="273"/>
      <c r="AL349" s="273"/>
      <c r="AM349" s="296"/>
      <c r="AN349" s="296"/>
      <c r="AO349" s="296"/>
      <c r="AP349" s="273"/>
      <c r="AQ349" s="273"/>
      <c r="AR349" s="296"/>
      <c r="AS349" s="296"/>
      <c r="AT349" s="296"/>
      <c r="AU349" s="273"/>
      <c r="AV349" s="279"/>
    </row>
    <row r="350" spans="1:48" s="2" customFormat="1">
      <c r="A350" s="437"/>
      <c r="B350" s="437"/>
      <c r="C350" s="437"/>
      <c r="D350" s="437"/>
      <c r="E350" s="296"/>
      <c r="F350" s="645"/>
      <c r="G350" s="273"/>
      <c r="H350" s="178"/>
      <c r="I350" s="178"/>
      <c r="J350" s="296"/>
      <c r="K350" s="273"/>
      <c r="L350" s="273"/>
      <c r="M350" s="273"/>
      <c r="N350" s="296"/>
      <c r="O350" s="273"/>
      <c r="P350" s="273"/>
      <c r="Q350" s="273"/>
      <c r="R350" s="273"/>
      <c r="S350" s="273"/>
      <c r="T350" s="273"/>
      <c r="U350" s="273"/>
      <c r="V350" s="296"/>
      <c r="W350" s="273"/>
      <c r="X350" s="273"/>
      <c r="Y350" s="273"/>
      <c r="Z350" s="273"/>
      <c r="AA350" s="273"/>
      <c r="AB350" s="273"/>
      <c r="AC350" s="273"/>
      <c r="AD350" s="273"/>
      <c r="AE350" s="296"/>
      <c r="AF350" s="273"/>
      <c r="AG350" s="273"/>
      <c r="AH350" s="273"/>
      <c r="AI350" s="273"/>
      <c r="AJ350" s="273"/>
      <c r="AK350" s="273"/>
      <c r="AL350" s="273"/>
      <c r="AM350" s="296"/>
      <c r="AN350" s="296"/>
      <c r="AO350" s="296"/>
      <c r="AP350" s="273"/>
      <c r="AQ350" s="273"/>
      <c r="AR350" s="296"/>
      <c r="AS350" s="296"/>
      <c r="AT350" s="296"/>
      <c r="AU350" s="273"/>
      <c r="AV350" s="279"/>
    </row>
    <row r="351" spans="1:48" s="2" customFormat="1">
      <c r="A351" s="437"/>
      <c r="B351" s="437"/>
      <c r="C351" s="437"/>
      <c r="D351" s="437"/>
      <c r="E351" s="296"/>
      <c r="F351" s="645"/>
      <c r="G351" s="273"/>
      <c r="H351" s="178"/>
      <c r="I351" s="178"/>
      <c r="J351" s="296"/>
      <c r="K351" s="273"/>
      <c r="L351" s="273"/>
      <c r="M351" s="273"/>
      <c r="N351" s="296"/>
      <c r="O351" s="273"/>
      <c r="P351" s="273"/>
      <c r="Q351" s="273"/>
      <c r="R351" s="273"/>
      <c r="S351" s="273"/>
      <c r="T351" s="273"/>
      <c r="U351" s="273"/>
      <c r="V351" s="296"/>
      <c r="W351" s="273"/>
      <c r="X351" s="273"/>
      <c r="Y351" s="273"/>
      <c r="Z351" s="273"/>
      <c r="AA351" s="273"/>
      <c r="AB351" s="273"/>
      <c r="AC351" s="273"/>
      <c r="AD351" s="273"/>
      <c r="AE351" s="296"/>
      <c r="AF351" s="273"/>
      <c r="AG351" s="273"/>
      <c r="AH351" s="273"/>
      <c r="AI351" s="273"/>
      <c r="AJ351" s="273"/>
      <c r="AK351" s="273"/>
      <c r="AL351" s="273"/>
      <c r="AM351" s="296"/>
      <c r="AN351" s="296"/>
      <c r="AO351" s="296"/>
      <c r="AP351" s="273"/>
      <c r="AQ351" s="273"/>
      <c r="AR351" s="296"/>
      <c r="AS351" s="296"/>
      <c r="AT351" s="296"/>
      <c r="AU351" s="273"/>
      <c r="AV351" s="279"/>
    </row>
    <row r="352" spans="1:48" s="2" customFormat="1">
      <c r="A352" s="437"/>
      <c r="B352" s="437"/>
      <c r="C352" s="437"/>
      <c r="D352" s="437"/>
      <c r="E352" s="296"/>
      <c r="F352" s="645"/>
      <c r="G352" s="273"/>
      <c r="H352" s="178"/>
      <c r="I352" s="178"/>
      <c r="J352" s="296"/>
      <c r="K352" s="273"/>
      <c r="L352" s="273"/>
      <c r="M352" s="273"/>
      <c r="N352" s="296"/>
      <c r="O352" s="273"/>
      <c r="P352" s="273"/>
      <c r="Q352" s="273"/>
      <c r="R352" s="273"/>
      <c r="S352" s="273"/>
      <c r="T352" s="273"/>
      <c r="U352" s="273"/>
      <c r="V352" s="296"/>
      <c r="W352" s="273"/>
      <c r="X352" s="273"/>
      <c r="Y352" s="273"/>
      <c r="Z352" s="273"/>
      <c r="AA352" s="273"/>
      <c r="AB352" s="273"/>
      <c r="AC352" s="273"/>
      <c r="AD352" s="273"/>
      <c r="AE352" s="296"/>
      <c r="AF352" s="273"/>
      <c r="AG352" s="273"/>
      <c r="AH352" s="273"/>
      <c r="AI352" s="273"/>
      <c r="AJ352" s="273"/>
      <c r="AK352" s="273"/>
      <c r="AL352" s="273"/>
      <c r="AM352" s="296"/>
      <c r="AN352" s="296"/>
      <c r="AO352" s="296"/>
      <c r="AP352" s="273"/>
      <c r="AQ352" s="273"/>
      <c r="AR352" s="296"/>
      <c r="AS352" s="296"/>
      <c r="AT352" s="296"/>
      <c r="AU352" s="273"/>
      <c r="AV352" s="279"/>
    </row>
    <row r="353" spans="1:48" s="2" customFormat="1">
      <c r="A353" s="437"/>
      <c r="B353" s="437"/>
      <c r="C353" s="437"/>
      <c r="D353" s="437"/>
      <c r="E353" s="296"/>
      <c r="F353" s="645"/>
      <c r="G353" s="273"/>
      <c r="H353" s="178"/>
      <c r="I353" s="178"/>
      <c r="J353" s="296"/>
      <c r="K353" s="273"/>
      <c r="L353" s="273"/>
      <c r="M353" s="273"/>
      <c r="N353" s="296"/>
      <c r="O353" s="273"/>
      <c r="P353" s="273"/>
      <c r="Q353" s="273"/>
      <c r="R353" s="273"/>
      <c r="S353" s="273"/>
      <c r="T353" s="273"/>
      <c r="U353" s="273"/>
      <c r="V353" s="296"/>
      <c r="W353" s="273"/>
      <c r="X353" s="273"/>
      <c r="Y353" s="273"/>
      <c r="Z353" s="273"/>
      <c r="AA353" s="273"/>
      <c r="AB353" s="273"/>
      <c r="AC353" s="273"/>
      <c r="AD353" s="273"/>
      <c r="AE353" s="296"/>
      <c r="AF353" s="273"/>
      <c r="AG353" s="273"/>
      <c r="AH353" s="273"/>
      <c r="AI353" s="273"/>
      <c r="AJ353" s="273"/>
      <c r="AK353" s="273"/>
      <c r="AL353" s="273"/>
      <c r="AM353" s="296"/>
      <c r="AN353" s="296"/>
      <c r="AO353" s="296"/>
      <c r="AP353" s="273"/>
      <c r="AQ353" s="273"/>
      <c r="AR353" s="296"/>
      <c r="AS353" s="296"/>
      <c r="AT353" s="296"/>
      <c r="AU353" s="273"/>
      <c r="AV353" s="279"/>
    </row>
    <row r="354" spans="1:48" s="2" customFormat="1">
      <c r="A354" s="437"/>
      <c r="B354" s="437"/>
      <c r="C354" s="437"/>
      <c r="D354" s="437"/>
      <c r="E354" s="296"/>
      <c r="F354" s="645"/>
      <c r="G354" s="273"/>
      <c r="H354" s="178"/>
      <c r="I354" s="178"/>
      <c r="J354" s="296"/>
      <c r="K354" s="273"/>
      <c r="L354" s="273"/>
      <c r="M354" s="273"/>
      <c r="N354" s="296"/>
      <c r="O354" s="273"/>
      <c r="P354" s="273"/>
      <c r="Q354" s="273"/>
      <c r="R354" s="273"/>
      <c r="S354" s="273"/>
      <c r="T354" s="273"/>
      <c r="U354" s="273"/>
      <c r="V354" s="296"/>
      <c r="W354" s="273"/>
      <c r="X354" s="273"/>
      <c r="Y354" s="273"/>
      <c r="Z354" s="273"/>
      <c r="AA354" s="273"/>
      <c r="AB354" s="273"/>
      <c r="AC354" s="273"/>
      <c r="AD354" s="273"/>
      <c r="AE354" s="296"/>
      <c r="AF354" s="273"/>
      <c r="AG354" s="273"/>
      <c r="AH354" s="273"/>
      <c r="AI354" s="273"/>
      <c r="AJ354" s="273"/>
      <c r="AK354" s="273"/>
      <c r="AL354" s="273"/>
      <c r="AM354" s="296"/>
      <c r="AN354" s="296"/>
      <c r="AO354" s="296"/>
      <c r="AP354" s="273"/>
      <c r="AQ354" s="273"/>
      <c r="AR354" s="296"/>
      <c r="AS354" s="296"/>
      <c r="AT354" s="296"/>
      <c r="AU354" s="273"/>
      <c r="AV354" s="279"/>
    </row>
    <row r="355" spans="1:48" s="2" customFormat="1">
      <c r="A355" s="437"/>
      <c r="B355" s="437"/>
      <c r="C355" s="437"/>
      <c r="D355" s="437"/>
      <c r="E355" s="296"/>
      <c r="F355" s="645"/>
      <c r="G355" s="273"/>
      <c r="H355" s="178"/>
      <c r="I355" s="178"/>
      <c r="J355" s="296"/>
      <c r="K355" s="273"/>
      <c r="L355" s="273"/>
      <c r="M355" s="273"/>
      <c r="N355" s="296"/>
      <c r="O355" s="273"/>
      <c r="P355" s="273"/>
      <c r="Q355" s="273"/>
      <c r="R355" s="273"/>
      <c r="S355" s="273"/>
      <c r="T355" s="273"/>
      <c r="U355" s="273"/>
      <c r="V355" s="296"/>
      <c r="W355" s="273"/>
      <c r="X355" s="273"/>
      <c r="Y355" s="273"/>
      <c r="Z355" s="273"/>
      <c r="AA355" s="273"/>
      <c r="AB355" s="273"/>
      <c r="AC355" s="273"/>
      <c r="AD355" s="273"/>
      <c r="AE355" s="296"/>
      <c r="AF355" s="273"/>
      <c r="AG355" s="273"/>
      <c r="AH355" s="273"/>
      <c r="AI355" s="273"/>
      <c r="AJ355" s="273"/>
      <c r="AK355" s="273"/>
      <c r="AL355" s="273"/>
      <c r="AM355" s="296"/>
      <c r="AN355" s="296"/>
      <c r="AO355" s="296"/>
      <c r="AP355" s="273"/>
      <c r="AQ355" s="273"/>
      <c r="AR355" s="296"/>
      <c r="AS355" s="296"/>
      <c r="AT355" s="296"/>
      <c r="AU355" s="273"/>
      <c r="AV355" s="279"/>
    </row>
    <row r="356" spans="1:48" s="2" customFormat="1">
      <c r="A356" s="437"/>
      <c r="B356" s="437"/>
      <c r="C356" s="437"/>
      <c r="D356" s="437"/>
      <c r="E356" s="296"/>
      <c r="F356" s="645"/>
      <c r="G356" s="273"/>
      <c r="H356" s="178"/>
      <c r="I356" s="178"/>
      <c r="J356" s="296"/>
      <c r="K356" s="273"/>
      <c r="L356" s="273"/>
      <c r="M356" s="273"/>
      <c r="N356" s="296"/>
      <c r="O356" s="273"/>
      <c r="P356" s="273"/>
      <c r="Q356" s="273"/>
      <c r="R356" s="273"/>
      <c r="S356" s="273"/>
      <c r="T356" s="273"/>
      <c r="U356" s="273"/>
      <c r="V356" s="296"/>
      <c r="W356" s="273"/>
      <c r="X356" s="273"/>
      <c r="Y356" s="273"/>
      <c r="Z356" s="273"/>
      <c r="AA356" s="273"/>
      <c r="AB356" s="273"/>
      <c r="AC356" s="273"/>
      <c r="AD356" s="273"/>
      <c r="AE356" s="296"/>
      <c r="AF356" s="273"/>
      <c r="AG356" s="273"/>
      <c r="AH356" s="273"/>
      <c r="AI356" s="273"/>
      <c r="AJ356" s="273"/>
      <c r="AK356" s="273"/>
      <c r="AL356" s="273"/>
      <c r="AM356" s="296"/>
      <c r="AN356" s="296"/>
      <c r="AO356" s="296"/>
      <c r="AP356" s="273"/>
      <c r="AQ356" s="273"/>
      <c r="AR356" s="296"/>
      <c r="AS356" s="296"/>
      <c r="AT356" s="296"/>
      <c r="AU356" s="273"/>
      <c r="AV356" s="279"/>
    </row>
    <row r="357" spans="1:48" s="2" customFormat="1">
      <c r="A357" s="437"/>
      <c r="B357" s="437"/>
      <c r="C357" s="437"/>
      <c r="D357" s="437"/>
      <c r="E357" s="296"/>
      <c r="F357" s="645"/>
      <c r="G357" s="273"/>
      <c r="H357" s="178"/>
      <c r="I357" s="178"/>
      <c r="J357" s="296"/>
      <c r="K357" s="273"/>
      <c r="L357" s="273"/>
      <c r="M357" s="273"/>
      <c r="N357" s="296"/>
      <c r="O357" s="273"/>
      <c r="P357" s="273"/>
      <c r="Q357" s="273"/>
      <c r="R357" s="273"/>
      <c r="S357" s="273"/>
      <c r="T357" s="273"/>
      <c r="U357" s="273"/>
      <c r="V357" s="296"/>
      <c r="W357" s="273"/>
      <c r="X357" s="273"/>
      <c r="Y357" s="273"/>
      <c r="Z357" s="273"/>
      <c r="AA357" s="273"/>
      <c r="AB357" s="273"/>
      <c r="AC357" s="273"/>
      <c r="AD357" s="273"/>
      <c r="AE357" s="296"/>
      <c r="AF357" s="273"/>
      <c r="AG357" s="273"/>
      <c r="AH357" s="273"/>
      <c r="AI357" s="273"/>
      <c r="AJ357" s="273"/>
      <c r="AK357" s="273"/>
      <c r="AL357" s="273"/>
      <c r="AM357" s="296"/>
      <c r="AN357" s="296"/>
      <c r="AO357" s="296"/>
      <c r="AP357" s="273"/>
      <c r="AQ357" s="273"/>
      <c r="AR357" s="296"/>
      <c r="AS357" s="296"/>
      <c r="AT357" s="296"/>
      <c r="AU357" s="273"/>
      <c r="AV357" s="279"/>
    </row>
    <row r="358" spans="1:48" s="2" customFormat="1">
      <c r="A358" s="437"/>
      <c r="B358" s="437"/>
      <c r="C358" s="437"/>
      <c r="D358" s="437"/>
      <c r="E358" s="296"/>
      <c r="F358" s="645"/>
      <c r="G358" s="273"/>
      <c r="H358" s="178"/>
      <c r="I358" s="178"/>
      <c r="J358" s="296"/>
      <c r="K358" s="273"/>
      <c r="L358" s="273"/>
      <c r="M358" s="273"/>
      <c r="N358" s="296"/>
      <c r="O358" s="273"/>
      <c r="P358" s="273"/>
      <c r="Q358" s="273"/>
      <c r="R358" s="273"/>
      <c r="S358" s="273"/>
      <c r="T358" s="273"/>
      <c r="U358" s="273"/>
      <c r="V358" s="296"/>
      <c r="W358" s="273"/>
      <c r="X358" s="273"/>
      <c r="Y358" s="273"/>
      <c r="Z358" s="273"/>
      <c r="AA358" s="273"/>
      <c r="AB358" s="273"/>
      <c r="AC358" s="273"/>
      <c r="AD358" s="273"/>
      <c r="AE358" s="296"/>
      <c r="AF358" s="273"/>
      <c r="AG358" s="273"/>
      <c r="AH358" s="273"/>
      <c r="AI358" s="273"/>
      <c r="AJ358" s="273"/>
      <c r="AK358" s="273"/>
      <c r="AL358" s="273"/>
      <c r="AM358" s="296"/>
      <c r="AN358" s="296"/>
      <c r="AO358" s="296"/>
      <c r="AP358" s="273"/>
      <c r="AQ358" s="273"/>
      <c r="AR358" s="296"/>
      <c r="AS358" s="296"/>
      <c r="AT358" s="296"/>
      <c r="AU358" s="273"/>
      <c r="AV358" s="279"/>
    </row>
    <row r="359" spans="1:48" s="2" customFormat="1">
      <c r="A359" s="437"/>
      <c r="B359" s="437"/>
      <c r="C359" s="437"/>
      <c r="D359" s="437"/>
      <c r="E359" s="296"/>
      <c r="F359" s="645"/>
      <c r="G359" s="273"/>
      <c r="H359" s="178"/>
      <c r="I359" s="178"/>
      <c r="J359" s="296"/>
      <c r="K359" s="273"/>
      <c r="L359" s="273"/>
      <c r="M359" s="273"/>
      <c r="N359" s="296"/>
      <c r="O359" s="273"/>
      <c r="P359" s="273"/>
      <c r="Q359" s="273"/>
      <c r="R359" s="273"/>
      <c r="S359" s="273"/>
      <c r="T359" s="273"/>
      <c r="U359" s="273"/>
      <c r="V359" s="296"/>
      <c r="W359" s="273"/>
      <c r="X359" s="273"/>
      <c r="Y359" s="273"/>
      <c r="Z359" s="273"/>
      <c r="AA359" s="273"/>
      <c r="AB359" s="273"/>
      <c r="AC359" s="273"/>
      <c r="AD359" s="273"/>
      <c r="AE359" s="296"/>
      <c r="AF359" s="273"/>
      <c r="AG359" s="273"/>
      <c r="AH359" s="273"/>
      <c r="AI359" s="273"/>
      <c r="AJ359" s="273"/>
      <c r="AK359" s="273"/>
      <c r="AL359" s="273"/>
      <c r="AM359" s="296"/>
      <c r="AN359" s="296"/>
      <c r="AO359" s="296"/>
      <c r="AP359" s="273"/>
      <c r="AQ359" s="273"/>
      <c r="AR359" s="296"/>
      <c r="AS359" s="296"/>
      <c r="AT359" s="296"/>
      <c r="AU359" s="273"/>
      <c r="AV359" s="279"/>
    </row>
    <row r="360" spans="1:48" s="2" customFormat="1">
      <c r="A360" s="437"/>
      <c r="B360" s="437"/>
      <c r="C360" s="437"/>
      <c r="D360" s="437"/>
      <c r="E360" s="296"/>
      <c r="F360" s="645"/>
      <c r="G360" s="273"/>
      <c r="H360" s="178"/>
      <c r="I360" s="178"/>
      <c r="J360" s="296"/>
      <c r="K360" s="273"/>
      <c r="L360" s="273"/>
      <c r="M360" s="273"/>
      <c r="N360" s="296"/>
      <c r="O360" s="273"/>
      <c r="P360" s="273"/>
      <c r="Q360" s="273"/>
      <c r="R360" s="273"/>
      <c r="S360" s="273"/>
      <c r="T360" s="273"/>
      <c r="U360" s="273"/>
      <c r="V360" s="296"/>
      <c r="W360" s="273"/>
      <c r="X360" s="273"/>
      <c r="Y360" s="273"/>
      <c r="Z360" s="273"/>
      <c r="AA360" s="273"/>
      <c r="AB360" s="273"/>
      <c r="AC360" s="273"/>
      <c r="AD360" s="273"/>
      <c r="AE360" s="296"/>
      <c r="AF360" s="273"/>
      <c r="AG360" s="273"/>
      <c r="AH360" s="273"/>
      <c r="AI360" s="273"/>
      <c r="AJ360" s="273"/>
      <c r="AK360" s="273"/>
      <c r="AL360" s="273"/>
      <c r="AM360" s="296"/>
      <c r="AN360" s="296"/>
      <c r="AO360" s="296"/>
      <c r="AP360" s="273"/>
      <c r="AQ360" s="273"/>
      <c r="AR360" s="296"/>
      <c r="AS360" s="296"/>
      <c r="AT360" s="296"/>
      <c r="AU360" s="273"/>
      <c r="AV360" s="279"/>
    </row>
    <row r="361" spans="1:48" s="2" customFormat="1">
      <c r="A361" s="437"/>
      <c r="B361" s="437"/>
      <c r="C361" s="437"/>
      <c r="D361" s="437"/>
      <c r="E361" s="296"/>
      <c r="F361" s="645"/>
      <c r="G361" s="273"/>
      <c r="H361" s="178"/>
      <c r="I361" s="178"/>
      <c r="J361" s="296"/>
      <c r="K361" s="273"/>
      <c r="L361" s="273"/>
      <c r="M361" s="273"/>
      <c r="N361" s="296"/>
      <c r="O361" s="273"/>
      <c r="P361" s="273"/>
      <c r="Q361" s="273"/>
      <c r="R361" s="273"/>
      <c r="S361" s="273"/>
      <c r="T361" s="273"/>
      <c r="U361" s="273"/>
      <c r="V361" s="296"/>
      <c r="W361" s="273"/>
      <c r="X361" s="273"/>
      <c r="Y361" s="273"/>
      <c r="Z361" s="273"/>
      <c r="AA361" s="273"/>
      <c r="AB361" s="273"/>
      <c r="AC361" s="273"/>
      <c r="AD361" s="273"/>
      <c r="AE361" s="296"/>
      <c r="AF361" s="273"/>
      <c r="AG361" s="273"/>
      <c r="AH361" s="273"/>
      <c r="AI361" s="273"/>
      <c r="AJ361" s="273"/>
      <c r="AK361" s="273"/>
      <c r="AL361" s="273"/>
      <c r="AM361" s="296"/>
      <c r="AN361" s="296"/>
      <c r="AO361" s="296"/>
      <c r="AP361" s="273"/>
      <c r="AQ361" s="273"/>
      <c r="AR361" s="296"/>
      <c r="AS361" s="296"/>
      <c r="AT361" s="296"/>
      <c r="AU361" s="273"/>
      <c r="AV361" s="279"/>
    </row>
    <row r="362" spans="1:48" s="2" customFormat="1">
      <c r="A362" s="437"/>
      <c r="B362" s="437"/>
      <c r="C362" s="437"/>
      <c r="D362" s="437"/>
      <c r="E362" s="296"/>
      <c r="F362" s="645"/>
      <c r="G362" s="273"/>
      <c r="H362" s="178"/>
      <c r="I362" s="178"/>
      <c r="J362" s="296"/>
      <c r="K362" s="273"/>
      <c r="L362" s="273"/>
      <c r="M362" s="273"/>
      <c r="N362" s="296"/>
      <c r="O362" s="273"/>
      <c r="P362" s="273"/>
      <c r="Q362" s="273"/>
      <c r="R362" s="273"/>
      <c r="S362" s="273"/>
      <c r="T362" s="273"/>
      <c r="U362" s="273"/>
      <c r="V362" s="296"/>
      <c r="W362" s="273"/>
      <c r="X362" s="273"/>
      <c r="Y362" s="273"/>
      <c r="Z362" s="273"/>
      <c r="AA362" s="273"/>
      <c r="AB362" s="273"/>
      <c r="AC362" s="273"/>
      <c r="AD362" s="273"/>
      <c r="AE362" s="296"/>
      <c r="AF362" s="273"/>
      <c r="AG362" s="273"/>
      <c r="AH362" s="273"/>
      <c r="AI362" s="273"/>
      <c r="AJ362" s="273"/>
      <c r="AK362" s="273"/>
      <c r="AL362" s="273"/>
      <c r="AM362" s="296"/>
      <c r="AN362" s="296"/>
      <c r="AO362" s="296"/>
      <c r="AP362" s="273"/>
      <c r="AQ362" s="273"/>
      <c r="AR362" s="296"/>
      <c r="AS362" s="296"/>
      <c r="AT362" s="296"/>
      <c r="AU362" s="273"/>
      <c r="AV362" s="279"/>
    </row>
    <row r="363" spans="1:48" s="2" customFormat="1">
      <c r="A363" s="437"/>
      <c r="B363" s="437"/>
      <c r="C363" s="437"/>
      <c r="D363" s="437"/>
      <c r="E363" s="296"/>
      <c r="F363" s="645"/>
      <c r="G363" s="273"/>
      <c r="H363" s="178"/>
      <c r="I363" s="178"/>
      <c r="J363" s="296"/>
      <c r="K363" s="273"/>
      <c r="L363" s="273"/>
      <c r="M363" s="273"/>
      <c r="N363" s="296"/>
      <c r="O363" s="273"/>
      <c r="P363" s="273"/>
      <c r="Q363" s="273"/>
      <c r="R363" s="273"/>
      <c r="S363" s="273"/>
      <c r="T363" s="273"/>
      <c r="U363" s="273"/>
      <c r="V363" s="296"/>
      <c r="W363" s="273"/>
      <c r="X363" s="273"/>
      <c r="Y363" s="273"/>
      <c r="Z363" s="273"/>
      <c r="AA363" s="273"/>
      <c r="AB363" s="273"/>
      <c r="AC363" s="273"/>
      <c r="AD363" s="273"/>
      <c r="AE363" s="296"/>
      <c r="AF363" s="273"/>
      <c r="AG363" s="273"/>
      <c r="AH363" s="273"/>
      <c r="AI363" s="273"/>
      <c r="AJ363" s="273"/>
      <c r="AK363" s="273"/>
      <c r="AL363" s="273"/>
      <c r="AM363" s="296"/>
      <c r="AN363" s="296"/>
      <c r="AO363" s="296"/>
      <c r="AP363" s="273"/>
      <c r="AQ363" s="273"/>
      <c r="AR363" s="296"/>
      <c r="AS363" s="296"/>
      <c r="AT363" s="296"/>
      <c r="AU363" s="273"/>
      <c r="AV363" s="279"/>
    </row>
    <row r="364" spans="1:48" s="2" customFormat="1">
      <c r="A364" s="437"/>
      <c r="B364" s="437"/>
      <c r="C364" s="437"/>
      <c r="D364" s="437"/>
      <c r="E364" s="296"/>
      <c r="F364" s="645"/>
      <c r="G364" s="273"/>
      <c r="H364" s="178"/>
      <c r="I364" s="178"/>
      <c r="J364" s="296"/>
      <c r="K364" s="273"/>
      <c r="L364" s="273"/>
      <c r="M364" s="273"/>
      <c r="N364" s="296"/>
      <c r="O364" s="273"/>
      <c r="P364" s="273"/>
      <c r="Q364" s="273"/>
      <c r="R364" s="273"/>
      <c r="S364" s="273"/>
      <c r="T364" s="273"/>
      <c r="U364" s="273"/>
      <c r="V364" s="296"/>
      <c r="W364" s="273"/>
      <c r="X364" s="273"/>
      <c r="Y364" s="273"/>
      <c r="Z364" s="273"/>
      <c r="AA364" s="273"/>
      <c r="AB364" s="273"/>
      <c r="AC364" s="273"/>
      <c r="AD364" s="273"/>
      <c r="AE364" s="296"/>
      <c r="AF364" s="273"/>
      <c r="AG364" s="273"/>
      <c r="AH364" s="273"/>
      <c r="AI364" s="273"/>
      <c r="AJ364" s="273"/>
      <c r="AK364" s="273"/>
      <c r="AL364" s="273"/>
      <c r="AM364" s="296"/>
      <c r="AN364" s="296"/>
      <c r="AO364" s="296"/>
      <c r="AP364" s="273"/>
      <c r="AQ364" s="273"/>
      <c r="AR364" s="296"/>
      <c r="AS364" s="296"/>
      <c r="AT364" s="296"/>
      <c r="AU364" s="273"/>
      <c r="AV364" s="279"/>
    </row>
    <row r="365" spans="1:48" s="2" customFormat="1">
      <c r="A365" s="437"/>
      <c r="B365" s="437"/>
      <c r="C365" s="437"/>
      <c r="D365" s="437"/>
      <c r="E365" s="296"/>
      <c r="F365" s="645"/>
      <c r="G365" s="273"/>
      <c r="H365" s="178"/>
      <c r="I365" s="178"/>
      <c r="J365" s="296"/>
      <c r="K365" s="273"/>
      <c r="L365" s="273"/>
      <c r="M365" s="273"/>
      <c r="N365" s="296"/>
      <c r="O365" s="273"/>
      <c r="P365" s="273"/>
      <c r="Q365" s="273"/>
      <c r="R365" s="273"/>
      <c r="S365" s="273"/>
      <c r="T365" s="273"/>
      <c r="U365" s="273"/>
      <c r="V365" s="296"/>
      <c r="W365" s="273"/>
      <c r="X365" s="273"/>
      <c r="Y365" s="273"/>
      <c r="Z365" s="273"/>
      <c r="AA365" s="273"/>
      <c r="AB365" s="273"/>
      <c r="AC365" s="273"/>
      <c r="AD365" s="273"/>
      <c r="AE365" s="296"/>
      <c r="AF365" s="273"/>
      <c r="AG365" s="273"/>
      <c r="AH365" s="273"/>
      <c r="AI365" s="273"/>
      <c r="AJ365" s="273"/>
      <c r="AK365" s="273"/>
      <c r="AL365" s="273"/>
      <c r="AM365" s="296"/>
      <c r="AN365" s="296"/>
      <c r="AO365" s="296"/>
      <c r="AP365" s="273"/>
      <c r="AQ365" s="273"/>
      <c r="AR365" s="296"/>
      <c r="AS365" s="296"/>
      <c r="AT365" s="296"/>
      <c r="AU365" s="273"/>
      <c r="AV365" s="279"/>
    </row>
    <row r="366" spans="1:48" s="2" customFormat="1">
      <c r="A366" s="437"/>
      <c r="B366" s="437"/>
      <c r="C366" s="437"/>
      <c r="D366" s="437"/>
      <c r="E366" s="296"/>
      <c r="F366" s="645"/>
      <c r="G366" s="273"/>
      <c r="H366" s="178"/>
      <c r="I366" s="178"/>
      <c r="J366" s="296"/>
      <c r="K366" s="273"/>
      <c r="L366" s="273"/>
      <c r="M366" s="273"/>
      <c r="N366" s="296"/>
      <c r="O366" s="273"/>
      <c r="P366" s="273"/>
      <c r="Q366" s="273"/>
      <c r="R366" s="273"/>
      <c r="S366" s="273"/>
      <c r="T366" s="273"/>
      <c r="U366" s="273"/>
      <c r="V366" s="296"/>
      <c r="W366" s="273"/>
      <c r="X366" s="273"/>
      <c r="Y366" s="273"/>
      <c r="Z366" s="273"/>
      <c r="AA366" s="273"/>
      <c r="AB366" s="273"/>
      <c r="AC366" s="273"/>
      <c r="AD366" s="273"/>
      <c r="AE366" s="296"/>
      <c r="AF366" s="273"/>
      <c r="AG366" s="273"/>
      <c r="AH366" s="273"/>
      <c r="AI366" s="273"/>
      <c r="AJ366" s="273"/>
      <c r="AK366" s="273"/>
      <c r="AL366" s="273"/>
      <c r="AM366" s="296"/>
      <c r="AN366" s="296"/>
      <c r="AO366" s="296"/>
      <c r="AP366" s="273"/>
      <c r="AQ366" s="273"/>
      <c r="AR366" s="296"/>
      <c r="AS366" s="296"/>
      <c r="AT366" s="296"/>
      <c r="AU366" s="273"/>
      <c r="AV366" s="279"/>
    </row>
    <row r="367" spans="1:48" s="2" customFormat="1">
      <c r="A367" s="437"/>
      <c r="B367" s="437"/>
      <c r="C367" s="437"/>
      <c r="D367" s="437"/>
      <c r="E367" s="296"/>
      <c r="F367" s="645"/>
      <c r="G367" s="273"/>
      <c r="H367" s="178"/>
      <c r="I367" s="178"/>
      <c r="J367" s="296"/>
      <c r="K367" s="273"/>
      <c r="L367" s="273"/>
      <c r="M367" s="273"/>
      <c r="N367" s="296"/>
      <c r="O367" s="273"/>
      <c r="P367" s="273"/>
      <c r="Q367" s="273"/>
      <c r="R367" s="273"/>
      <c r="S367" s="273"/>
      <c r="T367" s="273"/>
      <c r="U367" s="273"/>
      <c r="V367" s="296"/>
      <c r="W367" s="273"/>
      <c r="X367" s="273"/>
      <c r="Y367" s="273"/>
      <c r="Z367" s="273"/>
      <c r="AA367" s="273"/>
      <c r="AB367" s="273"/>
      <c r="AC367" s="273"/>
      <c r="AD367" s="273"/>
      <c r="AE367" s="296"/>
      <c r="AF367" s="273"/>
      <c r="AG367" s="273"/>
      <c r="AH367" s="273"/>
      <c r="AI367" s="273"/>
      <c r="AJ367" s="273"/>
      <c r="AK367" s="273"/>
      <c r="AL367" s="273"/>
      <c r="AM367" s="296"/>
      <c r="AN367" s="296"/>
      <c r="AO367" s="296"/>
      <c r="AP367" s="273"/>
      <c r="AQ367" s="273"/>
      <c r="AR367" s="296"/>
      <c r="AS367" s="296"/>
      <c r="AT367" s="296"/>
      <c r="AU367" s="273"/>
      <c r="AV367" s="279"/>
    </row>
    <row r="368" spans="1:48" s="2" customFormat="1">
      <c r="A368" s="437"/>
      <c r="B368" s="437"/>
      <c r="C368" s="437"/>
      <c r="D368" s="437"/>
      <c r="E368" s="296"/>
      <c r="F368" s="645"/>
      <c r="G368" s="273"/>
      <c r="H368" s="178"/>
      <c r="I368" s="178"/>
      <c r="J368" s="296"/>
      <c r="K368" s="273"/>
      <c r="L368" s="273"/>
      <c r="M368" s="273"/>
      <c r="N368" s="296"/>
      <c r="O368" s="273"/>
      <c r="P368" s="273"/>
      <c r="Q368" s="273"/>
      <c r="R368" s="273"/>
      <c r="S368" s="273"/>
      <c r="T368" s="273"/>
      <c r="U368" s="273"/>
      <c r="V368" s="296"/>
      <c r="W368" s="273"/>
      <c r="X368" s="273"/>
      <c r="Y368" s="273"/>
      <c r="Z368" s="273"/>
      <c r="AA368" s="273"/>
      <c r="AB368" s="273"/>
      <c r="AC368" s="273"/>
      <c r="AD368" s="273"/>
      <c r="AE368" s="296"/>
      <c r="AF368" s="273"/>
      <c r="AG368" s="273"/>
      <c r="AH368" s="273"/>
      <c r="AI368" s="273"/>
      <c r="AJ368" s="273"/>
      <c r="AK368" s="273"/>
      <c r="AL368" s="273"/>
      <c r="AM368" s="296"/>
      <c r="AN368" s="296"/>
      <c r="AO368" s="296"/>
      <c r="AP368" s="273"/>
      <c r="AQ368" s="273"/>
      <c r="AR368" s="296"/>
      <c r="AS368" s="296"/>
      <c r="AT368" s="296"/>
      <c r="AU368" s="273"/>
      <c r="AV368" s="279"/>
    </row>
    <row r="369" spans="1:48" s="2" customFormat="1">
      <c r="A369" s="437"/>
      <c r="B369" s="437"/>
      <c r="C369" s="437"/>
      <c r="D369" s="437"/>
      <c r="E369" s="296"/>
      <c r="F369" s="645"/>
      <c r="G369" s="273"/>
      <c r="H369" s="178"/>
      <c r="I369" s="178"/>
      <c r="J369" s="296"/>
      <c r="K369" s="273"/>
      <c r="L369" s="273"/>
      <c r="M369" s="273"/>
      <c r="N369" s="296"/>
      <c r="O369" s="273"/>
      <c r="P369" s="273"/>
      <c r="Q369" s="273"/>
      <c r="R369" s="273"/>
      <c r="S369" s="273"/>
      <c r="T369" s="273"/>
      <c r="U369" s="273"/>
      <c r="V369" s="296"/>
      <c r="W369" s="273"/>
      <c r="X369" s="273"/>
      <c r="Y369" s="273"/>
      <c r="Z369" s="273"/>
      <c r="AA369" s="273"/>
      <c r="AB369" s="273"/>
      <c r="AC369" s="273"/>
      <c r="AD369" s="273"/>
      <c r="AE369" s="296"/>
      <c r="AF369" s="273"/>
      <c r="AG369" s="273"/>
      <c r="AH369" s="273"/>
      <c r="AI369" s="273"/>
      <c r="AJ369" s="273"/>
      <c r="AK369" s="273"/>
      <c r="AL369" s="273"/>
      <c r="AM369" s="296"/>
      <c r="AN369" s="296"/>
      <c r="AO369" s="296"/>
      <c r="AP369" s="273"/>
      <c r="AQ369" s="273"/>
      <c r="AR369" s="296"/>
      <c r="AS369" s="296"/>
      <c r="AT369" s="296"/>
      <c r="AU369" s="273"/>
      <c r="AV369" s="279"/>
    </row>
    <row r="370" spans="1:48" s="2" customFormat="1">
      <c r="A370" s="437"/>
      <c r="B370" s="437"/>
      <c r="C370" s="437"/>
      <c r="D370" s="437"/>
      <c r="E370" s="296"/>
      <c r="F370" s="645"/>
      <c r="G370" s="273"/>
      <c r="H370" s="178"/>
      <c r="I370" s="178"/>
      <c r="J370" s="296"/>
      <c r="K370" s="273"/>
      <c r="L370" s="273"/>
      <c r="M370" s="273"/>
      <c r="N370" s="296"/>
      <c r="O370" s="273"/>
      <c r="P370" s="273"/>
      <c r="Q370" s="273"/>
      <c r="R370" s="273"/>
      <c r="S370" s="273"/>
      <c r="T370" s="273"/>
      <c r="U370" s="273"/>
      <c r="V370" s="296"/>
      <c r="W370" s="273"/>
      <c r="X370" s="273"/>
      <c r="Y370" s="273"/>
      <c r="Z370" s="273"/>
      <c r="AA370" s="273"/>
      <c r="AB370" s="273"/>
      <c r="AC370" s="273"/>
      <c r="AD370" s="273"/>
      <c r="AE370" s="296"/>
      <c r="AF370" s="273"/>
      <c r="AG370" s="273"/>
      <c r="AH370" s="273"/>
      <c r="AI370" s="273"/>
      <c r="AJ370" s="273"/>
      <c r="AK370" s="273"/>
      <c r="AL370" s="273"/>
      <c r="AM370" s="296"/>
      <c r="AN370" s="296"/>
      <c r="AO370" s="296"/>
      <c r="AP370" s="273"/>
      <c r="AQ370" s="273"/>
      <c r="AR370" s="296"/>
      <c r="AS370" s="296"/>
      <c r="AT370" s="296"/>
      <c r="AU370" s="273"/>
      <c r="AV370" s="279"/>
    </row>
    <row r="371" spans="1:48" s="2" customFormat="1">
      <c r="A371" s="437"/>
      <c r="B371" s="437"/>
      <c r="C371" s="437"/>
      <c r="D371" s="437"/>
      <c r="E371" s="296"/>
      <c r="F371" s="645"/>
      <c r="G371" s="273"/>
      <c r="H371" s="178"/>
      <c r="I371" s="178"/>
      <c r="J371" s="296"/>
      <c r="K371" s="273"/>
      <c r="L371" s="273"/>
      <c r="M371" s="273"/>
      <c r="N371" s="296"/>
      <c r="O371" s="273"/>
      <c r="P371" s="273"/>
      <c r="Q371" s="273"/>
      <c r="R371" s="273"/>
      <c r="S371" s="273"/>
      <c r="T371" s="273"/>
      <c r="U371" s="273"/>
      <c r="V371" s="296"/>
      <c r="W371" s="273"/>
      <c r="X371" s="273"/>
      <c r="Y371" s="273"/>
      <c r="Z371" s="273"/>
      <c r="AA371" s="273"/>
      <c r="AB371" s="273"/>
      <c r="AC371" s="273"/>
      <c r="AD371" s="273"/>
      <c r="AE371" s="296"/>
      <c r="AF371" s="273"/>
      <c r="AG371" s="273"/>
      <c r="AH371" s="273"/>
      <c r="AI371" s="273"/>
      <c r="AJ371" s="273"/>
      <c r="AK371" s="273"/>
      <c r="AL371" s="273"/>
      <c r="AM371" s="296"/>
      <c r="AN371" s="296"/>
      <c r="AO371" s="296"/>
      <c r="AP371" s="273"/>
      <c r="AQ371" s="273"/>
      <c r="AR371" s="296"/>
      <c r="AS371" s="296"/>
      <c r="AT371" s="296"/>
      <c r="AU371" s="273"/>
      <c r="AV371" s="279"/>
    </row>
    <row r="372" spans="1:48" s="2" customFormat="1">
      <c r="A372" s="437"/>
      <c r="B372" s="437"/>
      <c r="C372" s="437"/>
      <c r="D372" s="437"/>
      <c r="E372" s="296"/>
      <c r="F372" s="645"/>
      <c r="G372" s="273"/>
      <c r="H372" s="178"/>
      <c r="I372" s="178"/>
      <c r="J372" s="296"/>
      <c r="K372" s="273"/>
      <c r="L372" s="273"/>
      <c r="M372" s="273"/>
      <c r="N372" s="296"/>
      <c r="O372" s="273"/>
      <c r="P372" s="273"/>
      <c r="Q372" s="273"/>
      <c r="R372" s="273"/>
      <c r="S372" s="273"/>
      <c r="T372" s="273"/>
      <c r="U372" s="273"/>
      <c r="V372" s="296"/>
      <c r="W372" s="273"/>
      <c r="X372" s="273"/>
      <c r="Y372" s="273"/>
      <c r="Z372" s="273"/>
      <c r="AA372" s="273"/>
      <c r="AB372" s="273"/>
      <c r="AC372" s="273"/>
      <c r="AD372" s="273"/>
      <c r="AE372" s="296"/>
      <c r="AF372" s="273"/>
      <c r="AG372" s="273"/>
      <c r="AH372" s="273"/>
      <c r="AI372" s="273"/>
      <c r="AJ372" s="273"/>
      <c r="AK372" s="273"/>
      <c r="AL372" s="273"/>
      <c r="AM372" s="296"/>
      <c r="AN372" s="296"/>
      <c r="AO372" s="296"/>
      <c r="AP372" s="273"/>
      <c r="AQ372" s="273"/>
      <c r="AR372" s="296"/>
      <c r="AS372" s="296"/>
      <c r="AT372" s="296"/>
      <c r="AU372" s="273"/>
      <c r="AV372" s="279"/>
    </row>
    <row r="373" spans="1:48" s="2" customFormat="1">
      <c r="A373" s="437"/>
      <c r="B373" s="437"/>
      <c r="C373" s="437"/>
      <c r="D373" s="437"/>
      <c r="E373" s="296"/>
      <c r="F373" s="645"/>
      <c r="G373" s="273"/>
      <c r="H373" s="178"/>
      <c r="I373" s="178"/>
      <c r="J373" s="296"/>
      <c r="K373" s="273"/>
      <c r="L373" s="273"/>
      <c r="M373" s="273"/>
      <c r="N373" s="296"/>
      <c r="O373" s="273"/>
      <c r="P373" s="273"/>
      <c r="Q373" s="273"/>
      <c r="R373" s="273"/>
      <c r="S373" s="273"/>
      <c r="T373" s="273"/>
      <c r="U373" s="273"/>
      <c r="V373" s="296"/>
      <c r="W373" s="273"/>
      <c r="X373" s="273"/>
      <c r="Y373" s="273"/>
      <c r="Z373" s="273"/>
      <c r="AA373" s="273"/>
      <c r="AB373" s="273"/>
      <c r="AC373" s="273"/>
      <c r="AD373" s="273"/>
      <c r="AE373" s="296"/>
      <c r="AF373" s="273"/>
      <c r="AG373" s="273"/>
      <c r="AH373" s="273"/>
      <c r="AI373" s="273"/>
      <c r="AJ373" s="273"/>
      <c r="AK373" s="273"/>
      <c r="AL373" s="273"/>
      <c r="AM373" s="296"/>
      <c r="AN373" s="296"/>
      <c r="AO373" s="296"/>
      <c r="AP373" s="273"/>
      <c r="AQ373" s="273"/>
      <c r="AR373" s="296"/>
      <c r="AS373" s="296"/>
      <c r="AT373" s="296"/>
      <c r="AU373" s="273"/>
      <c r="AV373" s="279"/>
    </row>
    <row r="374" spans="1:48" s="2" customFormat="1">
      <c r="A374" s="437"/>
      <c r="B374" s="437"/>
      <c r="C374" s="437"/>
      <c r="D374" s="437"/>
      <c r="E374" s="296"/>
      <c r="F374" s="645"/>
      <c r="G374" s="273"/>
      <c r="H374" s="178"/>
      <c r="I374" s="178"/>
      <c r="J374" s="296"/>
      <c r="K374" s="273"/>
      <c r="L374" s="273"/>
      <c r="M374" s="273"/>
      <c r="N374" s="296"/>
      <c r="O374" s="273"/>
      <c r="P374" s="273"/>
      <c r="Q374" s="273"/>
      <c r="R374" s="273"/>
      <c r="S374" s="273"/>
      <c r="T374" s="273"/>
      <c r="U374" s="273"/>
      <c r="V374" s="296"/>
      <c r="W374" s="273"/>
      <c r="X374" s="273"/>
      <c r="Y374" s="273"/>
      <c r="Z374" s="273"/>
      <c r="AA374" s="273"/>
      <c r="AB374" s="273"/>
      <c r="AC374" s="273"/>
      <c r="AD374" s="273"/>
      <c r="AE374" s="296"/>
      <c r="AF374" s="273"/>
      <c r="AG374" s="273"/>
      <c r="AH374" s="273"/>
      <c r="AI374" s="273"/>
      <c r="AJ374" s="273"/>
      <c r="AK374" s="273"/>
      <c r="AL374" s="273"/>
      <c r="AM374" s="296"/>
      <c r="AN374" s="296"/>
      <c r="AO374" s="296"/>
      <c r="AP374" s="273"/>
      <c r="AQ374" s="273"/>
      <c r="AR374" s="296"/>
      <c r="AS374" s="296"/>
      <c r="AT374" s="296"/>
      <c r="AU374" s="273"/>
      <c r="AV374" s="279"/>
    </row>
    <row r="375" spans="1:48" s="2" customFormat="1">
      <c r="A375" s="437"/>
      <c r="B375" s="437"/>
      <c r="C375" s="437"/>
      <c r="D375" s="437"/>
      <c r="E375" s="296"/>
      <c r="F375" s="645"/>
      <c r="G375" s="273"/>
      <c r="H375" s="178"/>
      <c r="I375" s="178"/>
      <c r="J375" s="296"/>
      <c r="K375" s="273"/>
      <c r="L375" s="273"/>
      <c r="M375" s="273"/>
      <c r="N375" s="296"/>
      <c r="O375" s="273"/>
      <c r="P375" s="273"/>
      <c r="Q375" s="273"/>
      <c r="R375" s="273"/>
      <c r="S375" s="273"/>
      <c r="T375" s="273"/>
      <c r="U375" s="273"/>
      <c r="V375" s="296"/>
      <c r="W375" s="273"/>
      <c r="X375" s="273"/>
      <c r="Y375" s="273"/>
      <c r="Z375" s="273"/>
      <c r="AA375" s="273"/>
      <c r="AB375" s="273"/>
      <c r="AC375" s="273"/>
      <c r="AD375" s="273"/>
      <c r="AE375" s="296"/>
      <c r="AF375" s="273"/>
      <c r="AG375" s="273"/>
      <c r="AH375" s="273"/>
      <c r="AI375" s="273"/>
      <c r="AJ375" s="273"/>
      <c r="AK375" s="273"/>
      <c r="AL375" s="273"/>
      <c r="AM375" s="296"/>
      <c r="AN375" s="296"/>
      <c r="AO375" s="296"/>
      <c r="AP375" s="273"/>
      <c r="AQ375" s="273"/>
      <c r="AR375" s="296"/>
      <c r="AS375" s="296"/>
      <c r="AT375" s="296"/>
      <c r="AU375" s="273"/>
      <c r="AV375" s="279"/>
    </row>
    <row r="376" spans="1:48" s="2" customFormat="1">
      <c r="A376" s="437"/>
      <c r="B376" s="437"/>
      <c r="C376" s="437"/>
      <c r="D376" s="437"/>
      <c r="E376" s="296"/>
      <c r="F376" s="645"/>
      <c r="G376" s="273"/>
      <c r="H376" s="178"/>
      <c r="I376" s="178"/>
      <c r="J376" s="296"/>
      <c r="K376" s="273"/>
      <c r="L376" s="273"/>
      <c r="M376" s="273"/>
      <c r="N376" s="296"/>
      <c r="O376" s="273"/>
      <c r="P376" s="273"/>
      <c r="Q376" s="273"/>
      <c r="R376" s="273"/>
      <c r="S376" s="273"/>
      <c r="T376" s="273"/>
      <c r="U376" s="273"/>
      <c r="V376" s="296"/>
      <c r="W376" s="273"/>
      <c r="X376" s="273"/>
      <c r="Y376" s="273"/>
      <c r="Z376" s="273"/>
      <c r="AA376" s="273"/>
      <c r="AB376" s="273"/>
      <c r="AC376" s="273"/>
      <c r="AD376" s="273"/>
      <c r="AE376" s="296"/>
      <c r="AF376" s="273"/>
      <c r="AG376" s="273"/>
      <c r="AH376" s="273"/>
      <c r="AI376" s="273"/>
      <c r="AJ376" s="273"/>
      <c r="AK376" s="273"/>
      <c r="AL376" s="273"/>
      <c r="AM376" s="296"/>
      <c r="AN376" s="296"/>
      <c r="AO376" s="296"/>
      <c r="AP376" s="273"/>
      <c r="AQ376" s="273"/>
      <c r="AR376" s="296"/>
      <c r="AS376" s="296"/>
      <c r="AT376" s="296"/>
      <c r="AU376" s="273"/>
      <c r="AV376" s="279"/>
    </row>
    <row r="377" spans="1:48" s="2" customFormat="1">
      <c r="A377" s="437"/>
      <c r="B377" s="437"/>
      <c r="C377" s="437"/>
      <c r="D377" s="437"/>
      <c r="E377" s="296"/>
      <c r="F377" s="645"/>
      <c r="G377" s="273"/>
      <c r="H377" s="178"/>
      <c r="I377" s="178"/>
      <c r="J377" s="296"/>
      <c r="K377" s="273"/>
      <c r="L377" s="273"/>
      <c r="M377" s="273"/>
      <c r="N377" s="296"/>
      <c r="O377" s="273"/>
      <c r="P377" s="273"/>
      <c r="Q377" s="273"/>
      <c r="R377" s="273"/>
      <c r="S377" s="273"/>
      <c r="T377" s="273"/>
      <c r="U377" s="273"/>
      <c r="V377" s="296"/>
      <c r="W377" s="273"/>
      <c r="X377" s="273"/>
      <c r="Y377" s="273"/>
      <c r="Z377" s="273"/>
      <c r="AA377" s="273"/>
      <c r="AB377" s="273"/>
      <c r="AC377" s="273"/>
      <c r="AD377" s="273"/>
      <c r="AE377" s="296"/>
      <c r="AF377" s="273"/>
      <c r="AG377" s="273"/>
      <c r="AH377" s="273"/>
      <c r="AI377" s="273"/>
      <c r="AJ377" s="273"/>
      <c r="AK377" s="273"/>
      <c r="AL377" s="273"/>
      <c r="AM377" s="296"/>
      <c r="AN377" s="296"/>
      <c r="AO377" s="296"/>
      <c r="AP377" s="273"/>
      <c r="AQ377" s="273"/>
      <c r="AR377" s="296"/>
      <c r="AS377" s="296"/>
      <c r="AT377" s="296"/>
      <c r="AU377" s="273"/>
      <c r="AV377" s="279"/>
    </row>
    <row r="378" spans="1:48" s="2" customFormat="1">
      <c r="A378" s="437"/>
      <c r="B378" s="437"/>
      <c r="C378" s="437"/>
      <c r="D378" s="437"/>
      <c r="E378" s="296"/>
      <c r="F378" s="645"/>
      <c r="G378" s="273"/>
      <c r="H378" s="178"/>
      <c r="I378" s="178"/>
      <c r="J378" s="296"/>
      <c r="K378" s="273"/>
      <c r="L378" s="273"/>
      <c r="M378" s="273"/>
      <c r="N378" s="296"/>
      <c r="O378" s="273"/>
      <c r="P378" s="273"/>
      <c r="Q378" s="273"/>
      <c r="R378" s="273"/>
      <c r="S378" s="273"/>
      <c r="T378" s="273"/>
      <c r="U378" s="273"/>
      <c r="V378" s="296"/>
      <c r="W378" s="273"/>
      <c r="X378" s="273"/>
      <c r="Y378" s="273"/>
      <c r="Z378" s="273"/>
      <c r="AA378" s="273"/>
      <c r="AB378" s="273"/>
      <c r="AC378" s="273"/>
      <c r="AD378" s="273"/>
      <c r="AE378" s="296"/>
      <c r="AF378" s="273"/>
      <c r="AG378" s="273"/>
      <c r="AH378" s="273"/>
      <c r="AI378" s="273"/>
      <c r="AJ378" s="273"/>
      <c r="AK378" s="273"/>
      <c r="AL378" s="273"/>
      <c r="AM378" s="296"/>
      <c r="AN378" s="296"/>
      <c r="AO378" s="296"/>
      <c r="AP378" s="273"/>
      <c r="AQ378" s="273"/>
      <c r="AR378" s="296"/>
      <c r="AS378" s="296"/>
      <c r="AT378" s="296"/>
      <c r="AU378" s="273"/>
      <c r="AV378" s="279"/>
    </row>
    <row r="379" spans="1:48" s="2" customFormat="1">
      <c r="A379" s="437"/>
      <c r="B379" s="437"/>
      <c r="C379" s="437"/>
      <c r="D379" s="437"/>
      <c r="E379" s="296"/>
      <c r="F379" s="645"/>
      <c r="G379" s="273"/>
      <c r="H379" s="178"/>
      <c r="I379" s="178"/>
      <c r="J379" s="296"/>
      <c r="K379" s="273"/>
      <c r="L379" s="273"/>
      <c r="M379" s="273"/>
      <c r="N379" s="296"/>
      <c r="O379" s="273"/>
      <c r="P379" s="273"/>
      <c r="Q379" s="273"/>
      <c r="R379" s="273"/>
      <c r="S379" s="273"/>
      <c r="T379" s="273"/>
      <c r="U379" s="273"/>
      <c r="V379" s="296"/>
      <c r="W379" s="273"/>
      <c r="X379" s="273"/>
      <c r="Y379" s="273"/>
      <c r="Z379" s="273"/>
      <c r="AA379" s="273"/>
      <c r="AB379" s="273"/>
      <c r="AC379" s="273"/>
      <c r="AD379" s="273"/>
      <c r="AE379" s="296"/>
      <c r="AF379" s="273"/>
      <c r="AG379" s="273"/>
      <c r="AH379" s="273"/>
      <c r="AI379" s="273"/>
      <c r="AJ379" s="273"/>
      <c r="AK379" s="273"/>
      <c r="AL379" s="273"/>
      <c r="AM379" s="296"/>
      <c r="AN379" s="296"/>
      <c r="AO379" s="296"/>
      <c r="AP379" s="273"/>
      <c r="AQ379" s="273"/>
      <c r="AR379" s="296"/>
      <c r="AS379" s="296"/>
      <c r="AT379" s="296"/>
      <c r="AU379" s="273"/>
      <c r="AV379" s="279"/>
    </row>
    <row r="380" spans="1:48" s="2" customFormat="1">
      <c r="A380" s="437"/>
      <c r="B380" s="437"/>
      <c r="C380" s="437"/>
      <c r="D380" s="437"/>
      <c r="E380" s="296"/>
      <c r="F380" s="645"/>
      <c r="G380" s="273"/>
      <c r="H380" s="178"/>
      <c r="I380" s="178"/>
      <c r="J380" s="296"/>
      <c r="K380" s="273"/>
      <c r="L380" s="273"/>
      <c r="M380" s="273"/>
      <c r="N380" s="296"/>
      <c r="O380" s="273"/>
      <c r="P380" s="273"/>
      <c r="Q380" s="273"/>
      <c r="R380" s="273"/>
      <c r="S380" s="273"/>
      <c r="T380" s="273"/>
      <c r="U380" s="273"/>
      <c r="V380" s="296"/>
      <c r="W380" s="273"/>
      <c r="X380" s="273"/>
      <c r="Y380" s="273"/>
      <c r="Z380" s="273"/>
      <c r="AA380" s="273"/>
      <c r="AB380" s="273"/>
      <c r="AC380" s="273"/>
      <c r="AD380" s="273"/>
      <c r="AE380" s="296"/>
      <c r="AF380" s="273"/>
      <c r="AG380" s="273"/>
      <c r="AH380" s="273"/>
      <c r="AI380" s="273"/>
      <c r="AJ380" s="273"/>
      <c r="AK380" s="273"/>
      <c r="AL380" s="273"/>
      <c r="AM380" s="296"/>
      <c r="AN380" s="296"/>
      <c r="AO380" s="296"/>
      <c r="AP380" s="273"/>
      <c r="AQ380" s="273"/>
      <c r="AR380" s="296"/>
      <c r="AS380" s="296"/>
      <c r="AT380" s="296"/>
      <c r="AU380" s="273"/>
      <c r="AV380" s="279"/>
    </row>
    <row r="381" spans="1:48" s="2" customFormat="1">
      <c r="A381" s="437"/>
      <c r="B381" s="437"/>
      <c r="C381" s="437"/>
      <c r="D381" s="437"/>
      <c r="E381" s="296"/>
      <c r="F381" s="645"/>
      <c r="G381" s="273"/>
      <c r="H381" s="178"/>
      <c r="I381" s="178"/>
      <c r="J381" s="296"/>
      <c r="K381" s="273"/>
      <c r="L381" s="273"/>
      <c r="M381" s="273"/>
      <c r="N381" s="296"/>
      <c r="O381" s="273"/>
      <c r="P381" s="273"/>
      <c r="Q381" s="273"/>
      <c r="R381" s="273"/>
      <c r="S381" s="273"/>
      <c r="T381" s="273"/>
      <c r="U381" s="273"/>
      <c r="V381" s="296"/>
      <c r="W381" s="273"/>
      <c r="X381" s="273"/>
      <c r="Y381" s="273"/>
      <c r="Z381" s="273"/>
      <c r="AA381" s="273"/>
      <c r="AB381" s="273"/>
      <c r="AC381" s="273"/>
      <c r="AD381" s="273"/>
      <c r="AE381" s="296"/>
      <c r="AF381" s="273"/>
      <c r="AG381" s="273"/>
      <c r="AH381" s="273"/>
      <c r="AI381" s="273"/>
      <c r="AJ381" s="273"/>
      <c r="AK381" s="273"/>
      <c r="AL381" s="273"/>
      <c r="AM381" s="296"/>
      <c r="AN381" s="296"/>
      <c r="AO381" s="296"/>
      <c r="AP381" s="273"/>
      <c r="AQ381" s="273"/>
      <c r="AR381" s="296"/>
      <c r="AS381" s="296"/>
      <c r="AT381" s="296"/>
      <c r="AU381" s="273"/>
      <c r="AV381" s="279"/>
    </row>
    <row r="382" spans="1:48" s="2" customFormat="1">
      <c r="A382" s="437"/>
      <c r="B382" s="437"/>
      <c r="C382" s="437"/>
      <c r="D382" s="437"/>
      <c r="E382" s="296"/>
      <c r="F382" s="645"/>
      <c r="G382" s="273"/>
      <c r="H382" s="178"/>
      <c r="I382" s="178"/>
      <c r="J382" s="296"/>
      <c r="K382" s="273"/>
      <c r="L382" s="273"/>
      <c r="M382" s="273"/>
      <c r="N382" s="296"/>
      <c r="O382" s="273"/>
      <c r="P382" s="273"/>
      <c r="Q382" s="273"/>
      <c r="R382" s="273"/>
      <c r="S382" s="273"/>
      <c r="T382" s="273"/>
      <c r="U382" s="273"/>
      <c r="V382" s="296"/>
      <c r="W382" s="273"/>
      <c r="X382" s="273"/>
      <c r="Y382" s="273"/>
      <c r="Z382" s="273"/>
      <c r="AA382" s="273"/>
      <c r="AB382" s="273"/>
      <c r="AC382" s="273"/>
      <c r="AD382" s="273"/>
      <c r="AE382" s="296"/>
      <c r="AF382" s="273"/>
      <c r="AG382" s="273"/>
      <c r="AH382" s="273"/>
      <c r="AI382" s="273"/>
      <c r="AJ382" s="273"/>
      <c r="AK382" s="273"/>
      <c r="AL382" s="273"/>
      <c r="AM382" s="296"/>
      <c r="AN382" s="296"/>
      <c r="AO382" s="296"/>
      <c r="AP382" s="273"/>
      <c r="AQ382" s="273"/>
      <c r="AR382" s="296"/>
      <c r="AS382" s="296"/>
      <c r="AT382" s="296"/>
      <c r="AU382" s="273"/>
      <c r="AV382" s="279"/>
    </row>
    <row r="383" spans="1:48" s="2" customFormat="1">
      <c r="A383" s="437"/>
      <c r="B383" s="437"/>
      <c r="C383" s="437"/>
      <c r="D383" s="437"/>
      <c r="E383" s="296"/>
      <c r="F383" s="645"/>
      <c r="G383" s="273"/>
      <c r="H383" s="178"/>
      <c r="I383" s="178"/>
      <c r="J383" s="296"/>
      <c r="K383" s="273"/>
      <c r="L383" s="273"/>
      <c r="M383" s="273"/>
      <c r="N383" s="296"/>
      <c r="O383" s="273"/>
      <c r="P383" s="273"/>
      <c r="Q383" s="273"/>
      <c r="R383" s="273"/>
      <c r="S383" s="273"/>
      <c r="T383" s="273"/>
      <c r="U383" s="273"/>
      <c r="V383" s="296"/>
      <c r="W383" s="273"/>
      <c r="X383" s="273"/>
      <c r="Y383" s="273"/>
      <c r="Z383" s="273"/>
      <c r="AA383" s="273"/>
      <c r="AB383" s="273"/>
      <c r="AC383" s="273"/>
      <c r="AD383" s="273"/>
      <c r="AE383" s="296"/>
      <c r="AF383" s="273"/>
      <c r="AG383" s="273"/>
      <c r="AH383" s="273"/>
      <c r="AI383" s="273"/>
      <c r="AJ383" s="273"/>
      <c r="AK383" s="273"/>
      <c r="AL383" s="273"/>
      <c r="AM383" s="296"/>
      <c r="AN383" s="296"/>
      <c r="AO383" s="296"/>
      <c r="AP383" s="273"/>
      <c r="AQ383" s="273"/>
      <c r="AR383" s="296"/>
      <c r="AS383" s="296"/>
      <c r="AT383" s="296"/>
      <c r="AU383" s="273"/>
      <c r="AV383" s="279"/>
    </row>
    <row r="384" spans="1:48" s="2" customFormat="1">
      <c r="A384" s="437"/>
      <c r="B384" s="437"/>
      <c r="C384" s="437"/>
      <c r="D384" s="437"/>
      <c r="E384" s="296"/>
      <c r="F384" s="645"/>
      <c r="G384" s="273"/>
      <c r="H384" s="178"/>
      <c r="I384" s="178"/>
      <c r="J384" s="296"/>
      <c r="K384" s="273"/>
      <c r="L384" s="273"/>
      <c r="M384" s="273"/>
      <c r="N384" s="296"/>
      <c r="O384" s="273"/>
      <c r="P384" s="273"/>
      <c r="Q384" s="273"/>
      <c r="R384" s="273"/>
      <c r="S384" s="273"/>
      <c r="T384" s="273"/>
      <c r="U384" s="273"/>
      <c r="V384" s="296"/>
      <c r="W384" s="273"/>
      <c r="X384" s="273"/>
      <c r="Y384" s="273"/>
      <c r="Z384" s="273"/>
      <c r="AA384" s="273"/>
      <c r="AB384" s="273"/>
      <c r="AC384" s="273"/>
      <c r="AD384" s="273"/>
      <c r="AE384" s="296"/>
      <c r="AF384" s="273"/>
      <c r="AG384" s="273"/>
      <c r="AH384" s="273"/>
      <c r="AI384" s="273"/>
      <c r="AJ384" s="273"/>
      <c r="AK384" s="273"/>
      <c r="AL384" s="273"/>
      <c r="AM384" s="296"/>
      <c r="AN384" s="296"/>
      <c r="AO384" s="296"/>
      <c r="AP384" s="273"/>
      <c r="AQ384" s="273"/>
      <c r="AR384" s="296"/>
      <c r="AS384" s="296"/>
      <c r="AT384" s="296"/>
      <c r="AU384" s="273"/>
      <c r="AV384" s="279"/>
    </row>
    <row r="385" spans="1:48" s="2" customFormat="1">
      <c r="A385" s="437"/>
      <c r="B385" s="437"/>
      <c r="C385" s="437"/>
      <c r="D385" s="437"/>
      <c r="E385" s="296"/>
      <c r="F385" s="645"/>
      <c r="G385" s="273"/>
      <c r="H385" s="178"/>
      <c r="I385" s="178"/>
      <c r="J385" s="296"/>
      <c r="K385" s="273"/>
      <c r="L385" s="273"/>
      <c r="M385" s="273"/>
      <c r="N385" s="296"/>
      <c r="O385" s="273"/>
      <c r="P385" s="273"/>
      <c r="Q385" s="273"/>
      <c r="R385" s="273"/>
      <c r="S385" s="273"/>
      <c r="T385" s="273"/>
      <c r="U385" s="273"/>
      <c r="V385" s="296"/>
      <c r="W385" s="273"/>
      <c r="X385" s="273"/>
      <c r="Y385" s="273"/>
      <c r="Z385" s="273"/>
      <c r="AA385" s="273"/>
      <c r="AB385" s="273"/>
      <c r="AC385" s="273"/>
      <c r="AD385" s="273"/>
      <c r="AE385" s="296"/>
      <c r="AF385" s="273"/>
      <c r="AG385" s="273"/>
      <c r="AH385" s="273"/>
      <c r="AI385" s="273"/>
      <c r="AJ385" s="273"/>
      <c r="AK385" s="273"/>
      <c r="AL385" s="273"/>
      <c r="AM385" s="296"/>
      <c r="AN385" s="296"/>
      <c r="AO385" s="296"/>
      <c r="AP385" s="273"/>
      <c r="AQ385" s="273"/>
      <c r="AR385" s="296"/>
      <c r="AS385" s="296"/>
      <c r="AT385" s="296"/>
      <c r="AU385" s="273"/>
      <c r="AV385" s="279"/>
    </row>
    <row r="386" spans="1:48" s="2" customFormat="1">
      <c r="A386" s="437"/>
      <c r="B386" s="437"/>
      <c r="C386" s="437"/>
      <c r="D386" s="437"/>
      <c r="E386" s="296"/>
      <c r="F386" s="645"/>
      <c r="G386" s="273"/>
      <c r="H386" s="178"/>
      <c r="I386" s="178"/>
      <c r="J386" s="296"/>
      <c r="K386" s="273"/>
      <c r="L386" s="273"/>
      <c r="M386" s="273"/>
      <c r="N386" s="296"/>
      <c r="O386" s="273"/>
      <c r="P386" s="273"/>
      <c r="Q386" s="273"/>
      <c r="R386" s="273"/>
      <c r="S386" s="273"/>
      <c r="T386" s="273"/>
      <c r="U386" s="273"/>
      <c r="V386" s="296"/>
      <c r="W386" s="273"/>
      <c r="X386" s="273"/>
      <c r="Y386" s="273"/>
      <c r="Z386" s="273"/>
      <c r="AA386" s="273"/>
      <c r="AB386" s="273"/>
      <c r="AC386" s="273"/>
      <c r="AD386" s="273"/>
      <c r="AE386" s="296"/>
      <c r="AF386" s="273"/>
      <c r="AG386" s="273"/>
      <c r="AH386" s="273"/>
      <c r="AI386" s="273"/>
      <c r="AJ386" s="273"/>
      <c r="AK386" s="273"/>
      <c r="AL386" s="273"/>
      <c r="AM386" s="296"/>
      <c r="AN386" s="296"/>
      <c r="AO386" s="296"/>
      <c r="AP386" s="273"/>
      <c r="AQ386" s="273"/>
      <c r="AR386" s="296"/>
      <c r="AS386" s="296"/>
      <c r="AT386" s="296"/>
      <c r="AU386" s="273"/>
      <c r="AV386" s="279"/>
    </row>
    <row r="387" spans="1:48" s="2" customFormat="1">
      <c r="A387" s="437"/>
      <c r="B387" s="437"/>
      <c r="C387" s="437"/>
      <c r="D387" s="437"/>
      <c r="E387" s="296"/>
      <c r="F387" s="645"/>
      <c r="G387" s="273"/>
      <c r="H387" s="178"/>
      <c r="I387" s="178"/>
      <c r="J387" s="296"/>
      <c r="K387" s="273"/>
      <c r="L387" s="273"/>
      <c r="M387" s="273"/>
      <c r="N387" s="296"/>
      <c r="O387" s="273"/>
      <c r="P387" s="273"/>
      <c r="Q387" s="273"/>
      <c r="R387" s="273"/>
      <c r="S387" s="273"/>
      <c r="T387" s="273"/>
      <c r="U387" s="273"/>
      <c r="V387" s="296"/>
      <c r="W387" s="273"/>
      <c r="X387" s="273"/>
      <c r="Y387" s="273"/>
      <c r="Z387" s="273"/>
      <c r="AA387" s="273"/>
      <c r="AB387" s="273"/>
      <c r="AC387" s="273"/>
      <c r="AD387" s="273"/>
      <c r="AE387" s="296"/>
      <c r="AF387" s="273"/>
      <c r="AG387" s="273"/>
      <c r="AH387" s="273"/>
      <c r="AI387" s="273"/>
      <c r="AJ387" s="273"/>
      <c r="AK387" s="273"/>
      <c r="AL387" s="273"/>
      <c r="AM387" s="296"/>
      <c r="AN387" s="296"/>
      <c r="AO387" s="296"/>
      <c r="AP387" s="273"/>
      <c r="AQ387" s="273"/>
      <c r="AR387" s="296"/>
      <c r="AS387" s="296"/>
      <c r="AT387" s="296"/>
      <c r="AU387" s="273"/>
      <c r="AV387" s="279"/>
    </row>
    <row r="388" spans="1:48" s="2" customFormat="1">
      <c r="A388" s="437"/>
      <c r="B388" s="437"/>
      <c r="C388" s="437"/>
      <c r="D388" s="437"/>
      <c r="E388" s="296"/>
      <c r="F388" s="645"/>
      <c r="G388" s="273"/>
      <c r="H388" s="178"/>
      <c r="I388" s="178"/>
      <c r="J388" s="296"/>
      <c r="K388" s="273"/>
      <c r="L388" s="273"/>
      <c r="M388" s="273"/>
      <c r="N388" s="296"/>
      <c r="O388" s="273"/>
      <c r="P388" s="273"/>
      <c r="Q388" s="273"/>
      <c r="R388" s="273"/>
      <c r="S388" s="273"/>
      <c r="T388" s="273"/>
      <c r="U388" s="273"/>
      <c r="V388" s="296"/>
      <c r="W388" s="273"/>
      <c r="X388" s="273"/>
      <c r="Y388" s="273"/>
      <c r="Z388" s="273"/>
      <c r="AA388" s="273"/>
      <c r="AB388" s="273"/>
      <c r="AC388" s="273"/>
      <c r="AD388" s="273"/>
      <c r="AE388" s="296"/>
      <c r="AF388" s="273"/>
      <c r="AG388" s="273"/>
      <c r="AH388" s="273"/>
      <c r="AI388" s="273"/>
      <c r="AJ388" s="273"/>
      <c r="AK388" s="273"/>
      <c r="AL388" s="273"/>
      <c r="AM388" s="296"/>
      <c r="AN388" s="296"/>
      <c r="AO388" s="296"/>
      <c r="AP388" s="273"/>
      <c r="AQ388" s="273"/>
      <c r="AR388" s="296"/>
      <c r="AS388" s="296"/>
      <c r="AT388" s="296"/>
      <c r="AU388" s="273"/>
      <c r="AV388" s="279"/>
    </row>
    <row r="389" spans="1:48" s="2" customFormat="1">
      <c r="A389" s="437"/>
      <c r="B389" s="437"/>
      <c r="C389" s="437"/>
      <c r="D389" s="437"/>
      <c r="E389" s="296"/>
      <c r="F389" s="645"/>
      <c r="G389" s="273"/>
      <c r="H389" s="178"/>
      <c r="I389" s="178"/>
      <c r="J389" s="296"/>
      <c r="K389" s="273"/>
      <c r="L389" s="273"/>
      <c r="M389" s="273"/>
      <c r="N389" s="296"/>
      <c r="O389" s="273"/>
      <c r="P389" s="273"/>
      <c r="Q389" s="273"/>
      <c r="R389" s="273"/>
      <c r="S389" s="273"/>
      <c r="T389" s="273"/>
      <c r="U389" s="273"/>
      <c r="V389" s="296"/>
      <c r="W389" s="273"/>
      <c r="X389" s="273"/>
      <c r="Y389" s="273"/>
      <c r="Z389" s="273"/>
      <c r="AA389" s="273"/>
      <c r="AB389" s="273"/>
      <c r="AC389" s="273"/>
      <c r="AD389" s="273"/>
      <c r="AE389" s="296"/>
      <c r="AF389" s="273"/>
      <c r="AG389" s="273"/>
      <c r="AH389" s="273"/>
      <c r="AI389" s="273"/>
      <c r="AJ389" s="273"/>
      <c r="AK389" s="273"/>
      <c r="AL389" s="273"/>
      <c r="AM389" s="296"/>
      <c r="AN389" s="296"/>
      <c r="AO389" s="296"/>
      <c r="AP389" s="273"/>
      <c r="AQ389" s="273"/>
      <c r="AR389" s="296"/>
      <c r="AS389" s="296"/>
      <c r="AT389" s="296"/>
      <c r="AU389" s="273"/>
      <c r="AV389" s="279"/>
    </row>
    <row r="390" spans="1:48" s="2" customFormat="1">
      <c r="A390" s="437"/>
      <c r="B390" s="437"/>
      <c r="C390" s="437"/>
      <c r="D390" s="437"/>
      <c r="E390" s="296"/>
      <c r="F390" s="645"/>
      <c r="G390" s="273"/>
      <c r="H390" s="178"/>
      <c r="I390" s="178"/>
      <c r="J390" s="296"/>
      <c r="K390" s="273"/>
      <c r="L390" s="273"/>
      <c r="M390" s="273"/>
      <c r="N390" s="296"/>
      <c r="O390" s="273"/>
      <c r="P390" s="273"/>
      <c r="Q390" s="273"/>
      <c r="R390" s="273"/>
      <c r="S390" s="273"/>
      <c r="T390" s="273"/>
      <c r="U390" s="273"/>
      <c r="V390" s="296"/>
      <c r="W390" s="273"/>
      <c r="X390" s="273"/>
      <c r="Y390" s="273"/>
      <c r="Z390" s="273"/>
      <c r="AA390" s="273"/>
      <c r="AB390" s="273"/>
      <c r="AC390" s="273"/>
      <c r="AD390" s="273"/>
      <c r="AE390" s="296"/>
      <c r="AF390" s="273"/>
      <c r="AG390" s="273"/>
      <c r="AH390" s="273"/>
      <c r="AI390" s="273"/>
      <c r="AJ390" s="273"/>
      <c r="AK390" s="273"/>
      <c r="AL390" s="273"/>
      <c r="AM390" s="296"/>
      <c r="AN390" s="296"/>
      <c r="AO390" s="296"/>
      <c r="AP390" s="273"/>
      <c r="AQ390" s="273"/>
      <c r="AR390" s="296"/>
      <c r="AS390" s="296"/>
      <c r="AT390" s="296"/>
      <c r="AU390" s="273"/>
      <c r="AV390" s="279"/>
    </row>
    <row r="391" spans="1:48" s="2" customFormat="1">
      <c r="A391" s="437"/>
      <c r="B391" s="437"/>
      <c r="C391" s="437"/>
      <c r="D391" s="437"/>
      <c r="E391" s="296"/>
      <c r="F391" s="645"/>
      <c r="G391" s="273"/>
      <c r="H391" s="178"/>
      <c r="I391" s="178"/>
      <c r="J391" s="296"/>
      <c r="K391" s="273"/>
      <c r="L391" s="273"/>
      <c r="M391" s="273"/>
      <c r="N391" s="296"/>
      <c r="O391" s="273"/>
      <c r="P391" s="273"/>
      <c r="Q391" s="273"/>
      <c r="R391" s="273"/>
      <c r="S391" s="273"/>
      <c r="T391" s="273"/>
      <c r="U391" s="273"/>
      <c r="V391" s="296"/>
      <c r="W391" s="273"/>
      <c r="X391" s="273"/>
      <c r="Y391" s="273"/>
      <c r="Z391" s="273"/>
      <c r="AA391" s="273"/>
      <c r="AB391" s="273"/>
      <c r="AC391" s="273"/>
      <c r="AD391" s="273"/>
      <c r="AE391" s="296"/>
      <c r="AF391" s="273"/>
      <c r="AG391" s="273"/>
      <c r="AH391" s="273"/>
      <c r="AI391" s="273"/>
      <c r="AJ391" s="273"/>
      <c r="AK391" s="273"/>
      <c r="AL391" s="273"/>
      <c r="AM391" s="296"/>
      <c r="AN391" s="296"/>
      <c r="AO391" s="296"/>
      <c r="AP391" s="273"/>
      <c r="AQ391" s="273"/>
      <c r="AR391" s="296"/>
      <c r="AS391" s="296"/>
      <c r="AT391" s="296"/>
      <c r="AU391" s="273"/>
      <c r="AV391" s="279"/>
    </row>
    <row r="392" spans="1:48" s="2" customFormat="1">
      <c r="A392" s="437"/>
      <c r="B392" s="437"/>
      <c r="C392" s="437"/>
      <c r="D392" s="437"/>
      <c r="E392" s="296"/>
      <c r="F392" s="645"/>
      <c r="G392" s="273"/>
      <c r="H392" s="178"/>
      <c r="I392" s="178"/>
      <c r="J392" s="296"/>
      <c r="K392" s="273"/>
      <c r="L392" s="273"/>
      <c r="M392" s="273"/>
      <c r="N392" s="296"/>
      <c r="O392" s="273"/>
      <c r="P392" s="273"/>
      <c r="Q392" s="273"/>
      <c r="R392" s="273"/>
      <c r="S392" s="273"/>
      <c r="T392" s="273"/>
      <c r="U392" s="273"/>
      <c r="V392" s="296"/>
      <c r="W392" s="273"/>
      <c r="X392" s="273"/>
      <c r="Y392" s="273"/>
      <c r="Z392" s="273"/>
      <c r="AA392" s="273"/>
      <c r="AB392" s="273"/>
      <c r="AC392" s="273"/>
      <c r="AD392" s="273"/>
      <c r="AE392" s="296"/>
      <c r="AF392" s="273"/>
      <c r="AG392" s="273"/>
      <c r="AH392" s="273"/>
      <c r="AI392" s="273"/>
      <c r="AJ392" s="273"/>
      <c r="AK392" s="273"/>
      <c r="AL392" s="273"/>
      <c r="AM392" s="296"/>
      <c r="AN392" s="296"/>
      <c r="AO392" s="296"/>
      <c r="AP392" s="273"/>
      <c r="AQ392" s="273"/>
      <c r="AR392" s="296"/>
      <c r="AS392" s="296"/>
      <c r="AT392" s="296"/>
      <c r="AU392" s="273"/>
      <c r="AV392" s="279"/>
    </row>
    <row r="393" spans="1:48" s="2" customFormat="1">
      <c r="A393" s="437"/>
      <c r="B393" s="437"/>
      <c r="C393" s="437"/>
      <c r="D393" s="437"/>
      <c r="E393" s="296"/>
      <c r="F393" s="645"/>
      <c r="G393" s="273"/>
      <c r="H393" s="178"/>
      <c r="I393" s="178"/>
      <c r="J393" s="296"/>
      <c r="K393" s="273"/>
      <c r="L393" s="273"/>
      <c r="M393" s="273"/>
      <c r="N393" s="296"/>
      <c r="O393" s="273"/>
      <c r="P393" s="273"/>
      <c r="Q393" s="273"/>
      <c r="R393" s="273"/>
      <c r="S393" s="273"/>
      <c r="T393" s="273"/>
      <c r="U393" s="273"/>
      <c r="V393" s="296"/>
      <c r="W393" s="273"/>
      <c r="X393" s="273"/>
      <c r="Y393" s="273"/>
      <c r="Z393" s="273"/>
      <c r="AA393" s="273"/>
      <c r="AB393" s="273"/>
      <c r="AC393" s="273"/>
      <c r="AD393" s="273"/>
      <c r="AE393" s="296"/>
      <c r="AF393" s="273"/>
      <c r="AG393" s="273"/>
      <c r="AH393" s="273"/>
      <c r="AI393" s="273"/>
      <c r="AJ393" s="273"/>
      <c r="AK393" s="273"/>
      <c r="AL393" s="273"/>
      <c r="AM393" s="296"/>
      <c r="AN393" s="296"/>
      <c r="AO393" s="296"/>
      <c r="AP393" s="273"/>
      <c r="AQ393" s="273"/>
      <c r="AR393" s="296"/>
      <c r="AS393" s="296"/>
      <c r="AT393" s="296"/>
      <c r="AU393" s="273"/>
      <c r="AV393" s="279"/>
    </row>
    <row r="394" spans="1:48" s="2" customFormat="1">
      <c r="A394" s="437"/>
      <c r="B394" s="437"/>
      <c r="C394" s="437"/>
      <c r="D394" s="437"/>
      <c r="E394" s="296"/>
      <c r="F394" s="645"/>
      <c r="G394" s="273"/>
      <c r="H394" s="178"/>
      <c r="I394" s="178"/>
      <c r="J394" s="296"/>
      <c r="K394" s="273"/>
      <c r="L394" s="273"/>
      <c r="M394" s="273"/>
      <c r="N394" s="296"/>
      <c r="O394" s="273"/>
      <c r="P394" s="273"/>
      <c r="Q394" s="273"/>
      <c r="R394" s="273"/>
      <c r="S394" s="273"/>
      <c r="T394" s="273"/>
      <c r="U394" s="273"/>
      <c r="V394" s="296"/>
      <c r="W394" s="273"/>
      <c r="X394" s="273"/>
      <c r="Y394" s="273"/>
      <c r="Z394" s="273"/>
      <c r="AA394" s="273"/>
      <c r="AB394" s="273"/>
      <c r="AC394" s="273"/>
      <c r="AD394" s="273"/>
      <c r="AE394" s="296"/>
      <c r="AF394" s="273"/>
      <c r="AG394" s="273"/>
      <c r="AH394" s="273"/>
      <c r="AI394" s="273"/>
      <c r="AJ394" s="273"/>
      <c r="AK394" s="273"/>
      <c r="AL394" s="273"/>
      <c r="AM394" s="296"/>
      <c r="AN394" s="296"/>
      <c r="AO394" s="296"/>
      <c r="AP394" s="273"/>
      <c r="AQ394" s="273"/>
      <c r="AR394" s="296"/>
      <c r="AS394" s="296"/>
      <c r="AT394" s="296"/>
      <c r="AU394" s="273"/>
      <c r="AV394" s="279"/>
    </row>
    <row r="395" spans="1:48" s="2" customFormat="1">
      <c r="A395" s="437"/>
      <c r="B395" s="437"/>
      <c r="C395" s="437"/>
      <c r="D395" s="437"/>
      <c r="E395" s="296"/>
      <c r="F395" s="645"/>
      <c r="G395" s="273"/>
      <c r="H395" s="178"/>
      <c r="I395" s="178"/>
      <c r="J395" s="296"/>
      <c r="K395" s="273"/>
      <c r="L395" s="273"/>
      <c r="M395" s="273"/>
      <c r="N395" s="296"/>
      <c r="O395" s="273"/>
      <c r="P395" s="273"/>
      <c r="Q395" s="273"/>
      <c r="R395" s="273"/>
      <c r="S395" s="273"/>
      <c r="T395" s="273"/>
      <c r="U395" s="273"/>
      <c r="V395" s="296"/>
      <c r="W395" s="273"/>
      <c r="X395" s="273"/>
      <c r="Y395" s="273"/>
      <c r="Z395" s="273"/>
      <c r="AA395" s="273"/>
      <c r="AB395" s="273"/>
      <c r="AC395" s="273"/>
      <c r="AD395" s="273"/>
      <c r="AE395" s="296"/>
      <c r="AF395" s="273"/>
      <c r="AG395" s="273"/>
      <c r="AH395" s="273"/>
      <c r="AI395" s="273"/>
      <c r="AJ395" s="273"/>
      <c r="AK395" s="273"/>
      <c r="AL395" s="273"/>
      <c r="AM395" s="296"/>
      <c r="AN395" s="296"/>
      <c r="AO395" s="296"/>
      <c r="AP395" s="273"/>
      <c r="AQ395" s="273"/>
      <c r="AR395" s="296"/>
      <c r="AS395" s="296"/>
      <c r="AT395" s="296"/>
      <c r="AU395" s="273"/>
      <c r="AV395" s="279"/>
    </row>
    <row r="396" spans="1:48" s="2" customFormat="1">
      <c r="A396" s="437"/>
      <c r="B396" s="437"/>
      <c r="C396" s="437"/>
      <c r="D396" s="437"/>
      <c r="E396" s="296"/>
      <c r="F396" s="645"/>
      <c r="G396" s="273"/>
      <c r="H396" s="178"/>
      <c r="I396" s="178"/>
      <c r="J396" s="296"/>
      <c r="K396" s="273"/>
      <c r="L396" s="273"/>
      <c r="M396" s="273"/>
      <c r="N396" s="296"/>
      <c r="O396" s="273"/>
      <c r="P396" s="273"/>
      <c r="Q396" s="273"/>
      <c r="R396" s="273"/>
      <c r="S396" s="273"/>
      <c r="T396" s="273"/>
      <c r="U396" s="273"/>
      <c r="V396" s="296"/>
      <c r="W396" s="273"/>
      <c r="X396" s="273"/>
      <c r="Y396" s="273"/>
      <c r="Z396" s="273"/>
      <c r="AA396" s="273"/>
      <c r="AB396" s="273"/>
      <c r="AC396" s="273"/>
      <c r="AD396" s="273"/>
      <c r="AE396" s="296"/>
      <c r="AF396" s="273"/>
      <c r="AG396" s="273"/>
      <c r="AH396" s="273"/>
      <c r="AI396" s="273"/>
      <c r="AJ396" s="273"/>
      <c r="AK396" s="273"/>
      <c r="AL396" s="273"/>
      <c r="AM396" s="296"/>
      <c r="AN396" s="296"/>
      <c r="AO396" s="296"/>
      <c r="AP396" s="273"/>
      <c r="AQ396" s="273"/>
      <c r="AR396" s="296"/>
      <c r="AS396" s="296"/>
      <c r="AT396" s="296"/>
      <c r="AU396" s="273"/>
      <c r="AV396" s="279"/>
    </row>
    <row r="397" spans="1:48" s="2" customFormat="1">
      <c r="A397" s="437"/>
      <c r="B397" s="437"/>
      <c r="C397" s="437"/>
      <c r="D397" s="437"/>
      <c r="E397" s="296"/>
      <c r="F397" s="645"/>
      <c r="G397" s="273"/>
      <c r="H397" s="178"/>
      <c r="I397" s="178"/>
      <c r="J397" s="296"/>
      <c r="K397" s="273"/>
      <c r="L397" s="273"/>
      <c r="M397" s="273"/>
      <c r="N397" s="296"/>
      <c r="O397" s="273"/>
      <c r="P397" s="273"/>
      <c r="Q397" s="273"/>
      <c r="R397" s="273"/>
      <c r="S397" s="273"/>
      <c r="T397" s="273"/>
      <c r="U397" s="273"/>
      <c r="V397" s="296"/>
      <c r="W397" s="273"/>
      <c r="X397" s="273"/>
      <c r="Y397" s="273"/>
      <c r="Z397" s="273"/>
      <c r="AA397" s="273"/>
      <c r="AB397" s="273"/>
      <c r="AC397" s="273"/>
      <c r="AD397" s="273"/>
      <c r="AE397" s="296"/>
      <c r="AF397" s="273"/>
      <c r="AG397" s="273"/>
      <c r="AH397" s="273"/>
      <c r="AI397" s="273"/>
      <c r="AJ397" s="273"/>
      <c r="AK397" s="273"/>
      <c r="AL397" s="273"/>
      <c r="AM397" s="296"/>
      <c r="AN397" s="296"/>
      <c r="AO397" s="296"/>
      <c r="AP397" s="273"/>
      <c r="AQ397" s="273"/>
      <c r="AR397" s="296"/>
      <c r="AS397" s="296"/>
      <c r="AT397" s="296"/>
      <c r="AU397" s="273"/>
      <c r="AV397" s="279"/>
    </row>
    <row r="398" spans="1:48" s="2" customFormat="1">
      <c r="A398" s="437"/>
      <c r="B398" s="437"/>
      <c r="C398" s="437"/>
      <c r="D398" s="437"/>
      <c r="E398" s="296"/>
      <c r="F398" s="645"/>
      <c r="G398" s="273"/>
      <c r="H398" s="178"/>
      <c r="I398" s="178"/>
      <c r="J398" s="296"/>
      <c r="K398" s="273"/>
      <c r="L398" s="273"/>
      <c r="M398" s="273"/>
      <c r="N398" s="296"/>
      <c r="O398" s="273"/>
      <c r="P398" s="273"/>
      <c r="Q398" s="273"/>
      <c r="R398" s="273"/>
      <c r="S398" s="273"/>
      <c r="T398" s="273"/>
      <c r="U398" s="273"/>
      <c r="V398" s="296"/>
      <c r="W398" s="273"/>
      <c r="X398" s="273"/>
      <c r="Y398" s="273"/>
      <c r="Z398" s="273"/>
      <c r="AA398" s="273"/>
      <c r="AB398" s="273"/>
      <c r="AC398" s="273"/>
      <c r="AD398" s="273"/>
      <c r="AE398" s="296"/>
      <c r="AF398" s="273"/>
      <c r="AG398" s="273"/>
      <c r="AH398" s="273"/>
      <c r="AI398" s="273"/>
      <c r="AJ398" s="273"/>
      <c r="AK398" s="273"/>
      <c r="AL398" s="273"/>
      <c r="AM398" s="296"/>
      <c r="AN398" s="296"/>
      <c r="AO398" s="296"/>
      <c r="AP398" s="273"/>
      <c r="AQ398" s="273"/>
      <c r="AR398" s="296"/>
      <c r="AS398" s="296"/>
      <c r="AT398" s="296"/>
      <c r="AU398" s="273"/>
      <c r="AV398" s="279"/>
    </row>
    <row r="399" spans="1:48" s="2" customFormat="1">
      <c r="A399" s="437"/>
      <c r="B399" s="437"/>
      <c r="C399" s="437"/>
      <c r="D399" s="437"/>
      <c r="E399" s="296"/>
      <c r="F399" s="645"/>
      <c r="G399" s="273"/>
      <c r="H399" s="178"/>
      <c r="I399" s="178"/>
      <c r="J399" s="296"/>
      <c r="K399" s="273"/>
      <c r="L399" s="273"/>
      <c r="M399" s="273"/>
      <c r="N399" s="296"/>
      <c r="O399" s="273"/>
      <c r="P399" s="273"/>
      <c r="Q399" s="273"/>
      <c r="R399" s="273"/>
      <c r="S399" s="273"/>
      <c r="T399" s="273"/>
      <c r="U399" s="273"/>
      <c r="V399" s="296"/>
      <c r="W399" s="273"/>
      <c r="X399" s="273"/>
      <c r="Y399" s="273"/>
      <c r="Z399" s="273"/>
      <c r="AA399" s="273"/>
      <c r="AB399" s="273"/>
      <c r="AC399" s="273"/>
      <c r="AD399" s="273"/>
      <c r="AE399" s="296"/>
      <c r="AF399" s="273"/>
      <c r="AG399" s="273"/>
      <c r="AH399" s="273"/>
      <c r="AI399" s="273"/>
      <c r="AJ399" s="273"/>
      <c r="AK399" s="273"/>
      <c r="AL399" s="273"/>
      <c r="AM399" s="296"/>
      <c r="AN399" s="296"/>
      <c r="AO399" s="296"/>
      <c r="AP399" s="273"/>
      <c r="AQ399" s="273"/>
      <c r="AR399" s="296"/>
      <c r="AS399" s="296"/>
      <c r="AT399" s="296"/>
      <c r="AU399" s="273"/>
      <c r="AV399" s="279"/>
    </row>
    <row r="400" spans="1:48" s="2" customFormat="1">
      <c r="A400" s="437"/>
      <c r="B400" s="437"/>
      <c r="C400" s="437"/>
      <c r="D400" s="437"/>
      <c r="E400" s="296"/>
      <c r="F400" s="645"/>
      <c r="G400" s="273"/>
      <c r="H400" s="178"/>
      <c r="I400" s="178"/>
      <c r="J400" s="296"/>
      <c r="K400" s="273"/>
      <c r="L400" s="273"/>
      <c r="M400" s="273"/>
      <c r="N400" s="296"/>
      <c r="O400" s="273"/>
      <c r="P400" s="273"/>
      <c r="Q400" s="273"/>
      <c r="R400" s="273"/>
      <c r="S400" s="273"/>
      <c r="T400" s="273"/>
      <c r="U400" s="273"/>
      <c r="V400" s="296"/>
      <c r="W400" s="273"/>
      <c r="X400" s="273"/>
      <c r="Y400" s="273"/>
      <c r="Z400" s="273"/>
      <c r="AA400" s="273"/>
      <c r="AB400" s="273"/>
      <c r="AC400" s="273"/>
      <c r="AD400" s="273"/>
      <c r="AE400" s="296"/>
      <c r="AF400" s="273"/>
      <c r="AG400" s="273"/>
      <c r="AH400" s="273"/>
      <c r="AI400" s="273"/>
      <c r="AJ400" s="273"/>
      <c r="AK400" s="273"/>
      <c r="AL400" s="273"/>
      <c r="AM400" s="296"/>
      <c r="AN400" s="296"/>
      <c r="AO400" s="296"/>
      <c r="AP400" s="273"/>
      <c r="AQ400" s="273"/>
      <c r="AR400" s="296"/>
      <c r="AS400" s="296"/>
      <c r="AT400" s="296"/>
      <c r="AU400" s="273"/>
      <c r="AV400" s="279"/>
    </row>
    <row r="401" spans="1:48" s="2" customFormat="1">
      <c r="A401" s="437"/>
      <c r="B401" s="437"/>
      <c r="C401" s="437"/>
      <c r="D401" s="437"/>
      <c r="E401" s="296"/>
      <c r="F401" s="645"/>
      <c r="G401" s="273"/>
      <c r="H401" s="178"/>
      <c r="I401" s="178"/>
      <c r="J401" s="296"/>
      <c r="K401" s="273"/>
      <c r="L401" s="273"/>
      <c r="M401" s="273"/>
      <c r="N401" s="296"/>
      <c r="O401" s="273"/>
      <c r="P401" s="273"/>
      <c r="Q401" s="273"/>
      <c r="R401" s="273"/>
      <c r="S401" s="273"/>
      <c r="T401" s="273"/>
      <c r="U401" s="273"/>
      <c r="V401" s="296"/>
      <c r="W401" s="273"/>
      <c r="X401" s="273"/>
      <c r="Y401" s="273"/>
      <c r="Z401" s="273"/>
      <c r="AA401" s="273"/>
      <c r="AB401" s="273"/>
      <c r="AC401" s="273"/>
      <c r="AD401" s="273"/>
      <c r="AE401" s="296"/>
      <c r="AF401" s="273"/>
      <c r="AG401" s="273"/>
      <c r="AH401" s="273"/>
      <c r="AI401" s="273"/>
      <c r="AJ401" s="273"/>
      <c r="AK401" s="273"/>
      <c r="AL401" s="273"/>
      <c r="AM401" s="296"/>
      <c r="AN401" s="296"/>
      <c r="AO401" s="296"/>
      <c r="AP401" s="273"/>
      <c r="AQ401" s="273"/>
      <c r="AR401" s="296"/>
      <c r="AS401" s="296"/>
      <c r="AT401" s="296"/>
      <c r="AU401" s="273"/>
      <c r="AV401" s="279"/>
    </row>
    <row r="402" spans="1:48" s="2" customFormat="1">
      <c r="A402" s="437"/>
      <c r="B402" s="437"/>
      <c r="C402" s="437"/>
      <c r="D402" s="437"/>
      <c r="E402" s="296"/>
      <c r="F402" s="645"/>
      <c r="G402" s="273"/>
      <c r="H402" s="178"/>
      <c r="I402" s="178"/>
      <c r="J402" s="296"/>
      <c r="K402" s="273"/>
      <c r="L402" s="273"/>
      <c r="M402" s="273"/>
      <c r="N402" s="296"/>
      <c r="O402" s="273"/>
      <c r="P402" s="273"/>
      <c r="Q402" s="273"/>
      <c r="R402" s="273"/>
      <c r="S402" s="273"/>
      <c r="T402" s="273"/>
      <c r="U402" s="273"/>
      <c r="V402" s="296"/>
      <c r="W402" s="273"/>
      <c r="X402" s="273"/>
      <c r="Y402" s="273"/>
      <c r="Z402" s="273"/>
      <c r="AA402" s="273"/>
      <c r="AB402" s="273"/>
      <c r="AC402" s="273"/>
      <c r="AD402" s="273"/>
      <c r="AE402" s="296"/>
      <c r="AF402" s="273"/>
      <c r="AG402" s="273"/>
      <c r="AH402" s="273"/>
      <c r="AI402" s="273"/>
      <c r="AJ402" s="273"/>
      <c r="AK402" s="273"/>
      <c r="AL402" s="273"/>
      <c r="AM402" s="296"/>
      <c r="AN402" s="296"/>
      <c r="AO402" s="296"/>
      <c r="AP402" s="273"/>
      <c r="AQ402" s="273"/>
      <c r="AR402" s="296"/>
      <c r="AS402" s="296"/>
      <c r="AT402" s="296"/>
      <c r="AU402" s="273"/>
      <c r="AV402" s="279"/>
    </row>
    <row r="403" spans="1:48" s="2" customFormat="1">
      <c r="A403" s="437"/>
      <c r="B403" s="437"/>
      <c r="C403" s="437"/>
      <c r="D403" s="437"/>
      <c r="E403" s="296"/>
      <c r="F403" s="645"/>
      <c r="G403" s="273"/>
      <c r="H403" s="178"/>
      <c r="I403" s="178"/>
      <c r="J403" s="296"/>
      <c r="K403" s="273"/>
      <c r="L403" s="273"/>
      <c r="M403" s="273"/>
      <c r="N403" s="296"/>
      <c r="O403" s="273"/>
      <c r="P403" s="273"/>
      <c r="Q403" s="273"/>
      <c r="R403" s="273"/>
      <c r="S403" s="273"/>
      <c r="T403" s="273"/>
      <c r="U403" s="273"/>
      <c r="V403" s="296"/>
      <c r="W403" s="273"/>
      <c r="X403" s="273"/>
      <c r="Y403" s="273"/>
      <c r="Z403" s="273"/>
      <c r="AA403" s="273"/>
      <c r="AB403" s="273"/>
      <c r="AC403" s="273"/>
      <c r="AD403" s="273"/>
      <c r="AE403" s="296"/>
      <c r="AF403" s="273"/>
      <c r="AG403" s="273"/>
      <c r="AH403" s="273"/>
      <c r="AI403" s="273"/>
      <c r="AJ403" s="273"/>
      <c r="AK403" s="273"/>
      <c r="AL403" s="273"/>
      <c r="AM403" s="296"/>
      <c r="AN403" s="296"/>
      <c r="AO403" s="296"/>
      <c r="AP403" s="273"/>
      <c r="AQ403" s="273"/>
      <c r="AR403" s="296"/>
      <c r="AS403" s="296"/>
      <c r="AT403" s="296"/>
      <c r="AU403" s="273"/>
      <c r="AV403" s="279"/>
    </row>
    <row r="404" spans="1:48" s="2" customFormat="1">
      <c r="A404" s="437"/>
      <c r="B404" s="437"/>
      <c r="C404" s="437"/>
      <c r="D404" s="437"/>
      <c r="E404" s="296"/>
      <c r="F404" s="645"/>
      <c r="G404" s="273"/>
      <c r="H404" s="178"/>
      <c r="I404" s="178"/>
      <c r="J404" s="296"/>
      <c r="K404" s="273"/>
      <c r="L404" s="273"/>
      <c r="M404" s="273"/>
      <c r="N404" s="296"/>
      <c r="O404" s="273"/>
      <c r="P404" s="273"/>
      <c r="Q404" s="273"/>
      <c r="R404" s="273"/>
      <c r="S404" s="273"/>
      <c r="T404" s="273"/>
      <c r="U404" s="273"/>
      <c r="V404" s="296"/>
      <c r="W404" s="273"/>
      <c r="X404" s="273"/>
      <c r="Y404" s="273"/>
      <c r="Z404" s="273"/>
      <c r="AA404" s="273"/>
      <c r="AB404" s="273"/>
      <c r="AC404" s="273"/>
      <c r="AD404" s="273"/>
      <c r="AE404" s="296"/>
      <c r="AF404" s="273"/>
      <c r="AG404" s="273"/>
      <c r="AH404" s="273"/>
      <c r="AI404" s="273"/>
      <c r="AJ404" s="273"/>
      <c r="AK404" s="273"/>
      <c r="AL404" s="273"/>
      <c r="AM404" s="296"/>
      <c r="AN404" s="296"/>
      <c r="AO404" s="296"/>
      <c r="AP404" s="273"/>
      <c r="AQ404" s="273"/>
      <c r="AR404" s="296"/>
      <c r="AS404" s="296"/>
      <c r="AT404" s="296"/>
      <c r="AU404" s="273"/>
      <c r="AV404" s="279"/>
    </row>
    <row r="405" spans="1:48" s="2" customFormat="1">
      <c r="A405" s="437"/>
      <c r="B405" s="437"/>
      <c r="C405" s="437"/>
      <c r="D405" s="437"/>
      <c r="E405" s="296"/>
      <c r="F405" s="645"/>
      <c r="G405" s="273"/>
      <c r="H405" s="178"/>
      <c r="I405" s="178"/>
      <c r="J405" s="296"/>
      <c r="K405" s="273"/>
      <c r="L405" s="273"/>
      <c r="M405" s="273"/>
      <c r="N405" s="296"/>
      <c r="O405" s="273"/>
      <c r="P405" s="273"/>
      <c r="Q405" s="273"/>
      <c r="R405" s="273"/>
      <c r="S405" s="273"/>
      <c r="T405" s="273"/>
      <c r="U405" s="273"/>
      <c r="V405" s="296"/>
      <c r="W405" s="273"/>
      <c r="X405" s="273"/>
      <c r="Y405" s="273"/>
      <c r="Z405" s="273"/>
      <c r="AA405" s="273"/>
      <c r="AB405" s="273"/>
      <c r="AC405" s="273"/>
      <c r="AD405" s="273"/>
      <c r="AE405" s="296"/>
      <c r="AF405" s="273"/>
      <c r="AG405" s="273"/>
      <c r="AH405" s="273"/>
      <c r="AI405" s="273"/>
      <c r="AJ405" s="273"/>
      <c r="AK405" s="273"/>
      <c r="AL405" s="273"/>
      <c r="AM405" s="296"/>
      <c r="AN405" s="296"/>
      <c r="AO405" s="296"/>
      <c r="AP405" s="273"/>
      <c r="AQ405" s="273"/>
      <c r="AR405" s="296"/>
      <c r="AS405" s="296"/>
      <c r="AT405" s="296"/>
      <c r="AU405" s="273"/>
      <c r="AV405" s="279"/>
    </row>
    <row r="406" spans="1:48" s="2" customFormat="1">
      <c r="A406" s="437"/>
      <c r="B406" s="437"/>
      <c r="C406" s="437"/>
      <c r="D406" s="437"/>
      <c r="E406" s="296"/>
      <c r="F406" s="645"/>
      <c r="G406" s="273"/>
      <c r="H406" s="178"/>
      <c r="I406" s="178"/>
      <c r="J406" s="296"/>
      <c r="K406" s="273"/>
      <c r="L406" s="273"/>
      <c r="M406" s="273"/>
      <c r="N406" s="296"/>
      <c r="O406" s="273"/>
      <c r="P406" s="273"/>
      <c r="Q406" s="273"/>
      <c r="R406" s="273"/>
      <c r="S406" s="273"/>
      <c r="T406" s="273"/>
      <c r="U406" s="273"/>
      <c r="V406" s="296"/>
      <c r="W406" s="273"/>
      <c r="X406" s="273"/>
      <c r="Y406" s="273"/>
      <c r="Z406" s="273"/>
      <c r="AA406" s="273"/>
      <c r="AB406" s="273"/>
      <c r="AC406" s="273"/>
      <c r="AD406" s="273"/>
      <c r="AE406" s="296"/>
      <c r="AF406" s="273"/>
      <c r="AG406" s="273"/>
      <c r="AH406" s="273"/>
      <c r="AI406" s="273"/>
      <c r="AJ406" s="273"/>
      <c r="AK406" s="273"/>
      <c r="AL406" s="273"/>
      <c r="AM406" s="296"/>
      <c r="AN406" s="296"/>
      <c r="AO406" s="296"/>
      <c r="AP406" s="273"/>
      <c r="AQ406" s="273"/>
      <c r="AR406" s="296"/>
      <c r="AS406" s="296"/>
      <c r="AT406" s="296"/>
      <c r="AU406" s="273"/>
      <c r="AV406" s="279"/>
    </row>
    <row r="407" spans="1:48" s="2" customFormat="1">
      <c r="A407" s="437"/>
      <c r="B407" s="437"/>
      <c r="C407" s="437"/>
      <c r="D407" s="437"/>
      <c r="E407" s="296"/>
      <c r="F407" s="645"/>
      <c r="G407" s="273"/>
      <c r="H407" s="178"/>
      <c r="I407" s="178"/>
      <c r="J407" s="296"/>
      <c r="K407" s="273"/>
      <c r="L407" s="273"/>
      <c r="M407" s="273"/>
      <c r="N407" s="296"/>
      <c r="O407" s="273"/>
      <c r="P407" s="273"/>
      <c r="Q407" s="273"/>
      <c r="R407" s="273"/>
      <c r="S407" s="273"/>
      <c r="T407" s="273"/>
      <c r="U407" s="273"/>
      <c r="V407" s="296"/>
      <c r="W407" s="273"/>
      <c r="X407" s="273"/>
      <c r="Y407" s="273"/>
      <c r="Z407" s="273"/>
      <c r="AA407" s="273"/>
      <c r="AB407" s="273"/>
      <c r="AC407" s="273"/>
      <c r="AD407" s="273"/>
      <c r="AE407" s="296"/>
      <c r="AF407" s="273"/>
      <c r="AG407" s="273"/>
      <c r="AH407" s="273"/>
      <c r="AI407" s="273"/>
      <c r="AJ407" s="273"/>
      <c r="AK407" s="273"/>
      <c r="AL407" s="273"/>
      <c r="AM407" s="296"/>
      <c r="AN407" s="296"/>
      <c r="AO407" s="296"/>
      <c r="AP407" s="273"/>
      <c r="AQ407" s="273"/>
      <c r="AR407" s="296"/>
      <c r="AS407" s="296"/>
      <c r="AT407" s="296"/>
      <c r="AU407" s="273"/>
      <c r="AV407" s="279"/>
    </row>
    <row r="408" spans="1:48" s="2" customFormat="1">
      <c r="A408" s="437"/>
      <c r="B408" s="437"/>
      <c r="C408" s="437"/>
      <c r="D408" s="437"/>
      <c r="E408" s="296"/>
      <c r="F408" s="645"/>
      <c r="G408" s="273"/>
      <c r="H408" s="178"/>
      <c r="I408" s="178"/>
      <c r="J408" s="296"/>
      <c r="K408" s="273"/>
      <c r="L408" s="273"/>
      <c r="M408" s="273"/>
      <c r="N408" s="296"/>
      <c r="O408" s="273"/>
      <c r="P408" s="273"/>
      <c r="Q408" s="273"/>
      <c r="R408" s="273"/>
      <c r="S408" s="273"/>
      <c r="T408" s="273"/>
      <c r="U408" s="273"/>
      <c r="V408" s="296"/>
      <c r="W408" s="273"/>
      <c r="X408" s="273"/>
      <c r="Y408" s="273"/>
      <c r="Z408" s="273"/>
      <c r="AA408" s="273"/>
      <c r="AB408" s="273"/>
      <c r="AC408" s="273"/>
      <c r="AD408" s="273"/>
      <c r="AE408" s="296"/>
      <c r="AF408" s="273"/>
      <c r="AG408" s="273"/>
      <c r="AH408" s="273"/>
      <c r="AI408" s="273"/>
      <c r="AJ408" s="273"/>
      <c r="AK408" s="273"/>
      <c r="AL408" s="273"/>
      <c r="AM408" s="296"/>
      <c r="AN408" s="296"/>
      <c r="AO408" s="296"/>
      <c r="AP408" s="273"/>
      <c r="AQ408" s="273"/>
      <c r="AR408" s="296"/>
      <c r="AS408" s="296"/>
      <c r="AT408" s="296"/>
      <c r="AU408" s="273"/>
      <c r="AV408" s="279"/>
    </row>
    <row r="409" spans="1:48" s="2" customFormat="1">
      <c r="A409" s="437"/>
      <c r="B409" s="437"/>
      <c r="C409" s="437"/>
      <c r="D409" s="437"/>
      <c r="E409" s="296"/>
      <c r="F409" s="645"/>
      <c r="G409" s="273"/>
      <c r="H409" s="178"/>
      <c r="I409" s="178"/>
      <c r="J409" s="296"/>
      <c r="K409" s="273"/>
      <c r="L409" s="273"/>
      <c r="M409" s="273"/>
      <c r="N409" s="296"/>
      <c r="O409" s="273"/>
      <c r="P409" s="273"/>
      <c r="Q409" s="273"/>
      <c r="R409" s="273"/>
      <c r="S409" s="273"/>
      <c r="T409" s="273"/>
      <c r="U409" s="273"/>
      <c r="V409" s="296"/>
      <c r="W409" s="273"/>
      <c r="X409" s="273"/>
      <c r="Y409" s="273"/>
      <c r="Z409" s="273"/>
      <c r="AA409" s="273"/>
      <c r="AB409" s="273"/>
      <c r="AC409" s="273"/>
      <c r="AD409" s="273"/>
      <c r="AE409" s="296"/>
      <c r="AF409" s="273"/>
      <c r="AG409" s="273"/>
      <c r="AH409" s="273"/>
      <c r="AI409" s="273"/>
      <c r="AJ409" s="273"/>
      <c r="AK409" s="273"/>
      <c r="AL409" s="273"/>
      <c r="AM409" s="296"/>
      <c r="AN409" s="296"/>
      <c r="AO409" s="296"/>
      <c r="AP409" s="273"/>
      <c r="AQ409" s="273"/>
      <c r="AR409" s="296"/>
      <c r="AS409" s="296"/>
      <c r="AT409" s="296"/>
      <c r="AU409" s="273"/>
      <c r="AV409" s="279"/>
    </row>
    <row r="410" spans="1:48" s="2" customFormat="1">
      <c r="A410" s="437"/>
      <c r="B410" s="437"/>
      <c r="C410" s="437"/>
      <c r="D410" s="437"/>
      <c r="E410" s="296"/>
      <c r="F410" s="645"/>
      <c r="G410" s="273"/>
      <c r="H410" s="178"/>
      <c r="I410" s="178"/>
      <c r="J410" s="296"/>
      <c r="K410" s="273"/>
      <c r="L410" s="273"/>
      <c r="M410" s="273"/>
      <c r="N410" s="296"/>
      <c r="O410" s="273"/>
      <c r="P410" s="273"/>
      <c r="Q410" s="273"/>
      <c r="R410" s="273"/>
      <c r="S410" s="273"/>
      <c r="T410" s="273"/>
      <c r="U410" s="273"/>
      <c r="V410" s="296"/>
      <c r="W410" s="273"/>
      <c r="X410" s="273"/>
      <c r="Y410" s="273"/>
      <c r="Z410" s="273"/>
      <c r="AA410" s="273"/>
      <c r="AB410" s="273"/>
      <c r="AC410" s="273"/>
      <c r="AD410" s="273"/>
      <c r="AE410" s="296"/>
      <c r="AF410" s="273"/>
      <c r="AG410" s="273"/>
      <c r="AH410" s="273"/>
      <c r="AI410" s="273"/>
      <c r="AJ410" s="273"/>
      <c r="AK410" s="273"/>
      <c r="AL410" s="273"/>
      <c r="AM410" s="296"/>
      <c r="AN410" s="296"/>
      <c r="AO410" s="296"/>
      <c r="AP410" s="273"/>
      <c r="AQ410" s="273"/>
      <c r="AR410" s="296"/>
      <c r="AS410" s="296"/>
      <c r="AT410" s="296"/>
      <c r="AU410" s="273"/>
      <c r="AV410" s="279"/>
    </row>
    <row r="411" spans="1:48" s="2" customFormat="1">
      <c r="A411" s="437"/>
      <c r="B411" s="437"/>
      <c r="C411" s="437"/>
      <c r="D411" s="437"/>
      <c r="E411" s="296"/>
      <c r="F411" s="645"/>
      <c r="G411" s="273"/>
      <c r="H411" s="178"/>
      <c r="I411" s="178"/>
      <c r="J411" s="296"/>
      <c r="K411" s="273"/>
      <c r="L411" s="273"/>
      <c r="M411" s="273"/>
      <c r="N411" s="296"/>
      <c r="O411" s="273"/>
      <c r="P411" s="273"/>
      <c r="Q411" s="273"/>
      <c r="R411" s="273"/>
      <c r="S411" s="273"/>
      <c r="T411" s="273"/>
      <c r="U411" s="273"/>
      <c r="V411" s="296"/>
      <c r="W411" s="273"/>
      <c r="X411" s="273"/>
      <c r="Y411" s="273"/>
      <c r="Z411" s="273"/>
      <c r="AA411" s="273"/>
      <c r="AB411" s="273"/>
      <c r="AC411" s="273"/>
      <c r="AD411" s="273"/>
      <c r="AE411" s="296"/>
      <c r="AF411" s="273"/>
      <c r="AG411" s="273"/>
      <c r="AH411" s="273"/>
      <c r="AI411" s="273"/>
      <c r="AJ411" s="273"/>
      <c r="AK411" s="273"/>
      <c r="AL411" s="273"/>
      <c r="AM411" s="296"/>
      <c r="AN411" s="296"/>
      <c r="AO411" s="296"/>
      <c r="AP411" s="273"/>
      <c r="AQ411" s="273"/>
      <c r="AR411" s="296"/>
      <c r="AS411" s="296"/>
      <c r="AT411" s="296"/>
      <c r="AU411" s="273"/>
      <c r="AV411" s="279"/>
    </row>
    <row r="412" spans="1:48" s="2" customFormat="1">
      <c r="A412" s="437"/>
      <c r="B412" s="437"/>
      <c r="C412" s="437"/>
      <c r="D412" s="437"/>
      <c r="E412" s="296"/>
      <c r="F412" s="645"/>
      <c r="G412" s="273"/>
      <c r="H412" s="178"/>
      <c r="I412" s="178"/>
      <c r="J412" s="296"/>
      <c r="K412" s="273"/>
      <c r="L412" s="273"/>
      <c r="M412" s="273"/>
      <c r="N412" s="296"/>
      <c r="O412" s="273"/>
      <c r="P412" s="273"/>
      <c r="Q412" s="273"/>
      <c r="R412" s="273"/>
      <c r="S412" s="273"/>
      <c r="T412" s="273"/>
      <c r="U412" s="273"/>
      <c r="V412" s="296"/>
      <c r="W412" s="273"/>
      <c r="X412" s="273"/>
      <c r="Y412" s="273"/>
      <c r="Z412" s="273"/>
      <c r="AA412" s="273"/>
      <c r="AB412" s="273"/>
      <c r="AC412" s="273"/>
      <c r="AD412" s="273"/>
      <c r="AE412" s="296"/>
      <c r="AF412" s="273"/>
      <c r="AG412" s="273"/>
      <c r="AH412" s="273"/>
      <c r="AI412" s="273"/>
      <c r="AJ412" s="273"/>
      <c r="AK412" s="273"/>
      <c r="AL412" s="273"/>
      <c r="AM412" s="296"/>
      <c r="AN412" s="296"/>
      <c r="AO412" s="296"/>
      <c r="AP412" s="273"/>
      <c r="AQ412" s="273"/>
      <c r="AR412" s="296"/>
      <c r="AS412" s="296"/>
      <c r="AT412" s="296"/>
      <c r="AU412" s="273"/>
      <c r="AV412" s="279"/>
    </row>
    <row r="413" spans="1:48" s="2" customFormat="1">
      <c r="A413" s="437"/>
      <c r="B413" s="437"/>
      <c r="C413" s="437"/>
      <c r="D413" s="437"/>
      <c r="E413" s="296"/>
      <c r="F413" s="645"/>
      <c r="G413" s="273"/>
      <c r="H413" s="178"/>
      <c r="I413" s="178"/>
      <c r="J413" s="296"/>
      <c r="K413" s="273"/>
      <c r="L413" s="273"/>
      <c r="M413" s="273"/>
      <c r="N413" s="296"/>
      <c r="O413" s="273"/>
      <c r="P413" s="273"/>
      <c r="Q413" s="273"/>
      <c r="R413" s="273"/>
      <c r="S413" s="273"/>
      <c r="T413" s="273"/>
      <c r="U413" s="273"/>
      <c r="V413" s="296"/>
      <c r="W413" s="273"/>
      <c r="X413" s="273"/>
      <c r="Y413" s="273"/>
      <c r="Z413" s="273"/>
      <c r="AA413" s="273"/>
      <c r="AB413" s="273"/>
      <c r="AC413" s="273"/>
      <c r="AD413" s="273"/>
      <c r="AE413" s="296"/>
      <c r="AF413" s="273"/>
      <c r="AG413" s="273"/>
      <c r="AH413" s="273"/>
      <c r="AI413" s="273"/>
      <c r="AJ413" s="273"/>
      <c r="AK413" s="273"/>
      <c r="AL413" s="273"/>
      <c r="AM413" s="296"/>
      <c r="AN413" s="296"/>
      <c r="AO413" s="296"/>
      <c r="AP413" s="273"/>
      <c r="AQ413" s="273"/>
      <c r="AR413" s="296"/>
      <c r="AS413" s="296"/>
      <c r="AT413" s="296"/>
      <c r="AU413" s="273"/>
      <c r="AV413" s="279"/>
    </row>
    <row r="414" spans="1:48" s="2" customFormat="1">
      <c r="A414" s="437"/>
      <c r="B414" s="437"/>
      <c r="C414" s="437"/>
      <c r="D414" s="437"/>
      <c r="E414" s="296"/>
      <c r="F414" s="645"/>
      <c r="G414" s="273"/>
      <c r="H414" s="178"/>
      <c r="I414" s="178"/>
      <c r="J414" s="296"/>
      <c r="K414" s="273"/>
      <c r="L414" s="273"/>
      <c r="M414" s="273"/>
      <c r="N414" s="296"/>
      <c r="O414" s="273"/>
      <c r="P414" s="273"/>
      <c r="Q414" s="273"/>
      <c r="R414" s="273"/>
      <c r="S414" s="273"/>
      <c r="T414" s="273"/>
      <c r="U414" s="273"/>
      <c r="V414" s="296"/>
      <c r="W414" s="273"/>
      <c r="X414" s="273"/>
      <c r="Y414" s="273"/>
      <c r="Z414" s="273"/>
      <c r="AA414" s="273"/>
      <c r="AB414" s="273"/>
      <c r="AC414" s="273"/>
      <c r="AD414" s="273"/>
      <c r="AE414" s="296"/>
      <c r="AF414" s="273"/>
      <c r="AG414" s="273"/>
      <c r="AH414" s="273"/>
      <c r="AI414" s="273"/>
      <c r="AJ414" s="273"/>
      <c r="AK414" s="273"/>
      <c r="AL414" s="273"/>
      <c r="AM414" s="296"/>
      <c r="AN414" s="296"/>
      <c r="AO414" s="296"/>
      <c r="AP414" s="273"/>
      <c r="AQ414" s="273"/>
      <c r="AR414" s="296"/>
      <c r="AS414" s="296"/>
      <c r="AT414" s="296"/>
      <c r="AU414" s="273"/>
      <c r="AV414" s="279"/>
    </row>
    <row r="415" spans="1:48" s="2" customFormat="1">
      <c r="A415" s="437"/>
      <c r="B415" s="437"/>
      <c r="C415" s="437"/>
      <c r="D415" s="437"/>
      <c r="E415" s="296"/>
      <c r="F415" s="645"/>
      <c r="G415" s="273"/>
      <c r="H415" s="178"/>
      <c r="I415" s="178"/>
      <c r="J415" s="296"/>
      <c r="K415" s="273"/>
      <c r="L415" s="273"/>
      <c r="M415" s="273"/>
      <c r="N415" s="296"/>
      <c r="O415" s="273"/>
      <c r="P415" s="273"/>
      <c r="Q415" s="273"/>
      <c r="R415" s="273"/>
      <c r="S415" s="273"/>
      <c r="T415" s="273"/>
      <c r="U415" s="273"/>
      <c r="V415" s="296"/>
      <c r="W415" s="273"/>
      <c r="X415" s="273"/>
      <c r="Y415" s="273"/>
      <c r="Z415" s="273"/>
      <c r="AA415" s="273"/>
      <c r="AB415" s="273"/>
      <c r="AC415" s="273"/>
      <c r="AD415" s="273"/>
      <c r="AE415" s="296"/>
      <c r="AF415" s="273"/>
      <c r="AG415" s="273"/>
      <c r="AH415" s="273"/>
      <c r="AI415" s="273"/>
      <c r="AJ415" s="273"/>
      <c r="AK415" s="273"/>
      <c r="AL415" s="273"/>
      <c r="AM415" s="296"/>
      <c r="AN415" s="296"/>
      <c r="AO415" s="296"/>
      <c r="AP415" s="273"/>
      <c r="AQ415" s="273"/>
      <c r="AR415" s="296"/>
      <c r="AS415" s="296"/>
      <c r="AT415" s="296"/>
      <c r="AU415" s="273"/>
      <c r="AV415" s="279"/>
    </row>
    <row r="416" spans="1:48" s="2" customFormat="1">
      <c r="A416" s="437"/>
      <c r="B416" s="437"/>
      <c r="C416" s="437"/>
      <c r="D416" s="437"/>
      <c r="E416" s="296"/>
      <c r="F416" s="645"/>
      <c r="G416" s="273"/>
      <c r="H416" s="178"/>
      <c r="I416" s="178"/>
      <c r="J416" s="296"/>
      <c r="K416" s="273"/>
      <c r="L416" s="273"/>
      <c r="M416" s="273"/>
      <c r="N416" s="296"/>
      <c r="O416" s="273"/>
      <c r="P416" s="273"/>
      <c r="Q416" s="273"/>
      <c r="R416" s="273"/>
      <c r="S416" s="273"/>
      <c r="T416" s="273"/>
      <c r="U416" s="273"/>
      <c r="V416" s="296"/>
      <c r="W416" s="273"/>
      <c r="X416" s="273"/>
      <c r="Y416" s="273"/>
      <c r="Z416" s="273"/>
      <c r="AA416" s="273"/>
      <c r="AB416" s="273"/>
      <c r="AC416" s="273"/>
      <c r="AD416" s="273"/>
      <c r="AE416" s="296"/>
      <c r="AF416" s="273"/>
      <c r="AG416" s="273"/>
      <c r="AH416" s="273"/>
      <c r="AI416" s="273"/>
      <c r="AJ416" s="273"/>
      <c r="AK416" s="273"/>
      <c r="AL416" s="273"/>
      <c r="AM416" s="296"/>
      <c r="AN416" s="296"/>
      <c r="AO416" s="296"/>
      <c r="AP416" s="273"/>
      <c r="AQ416" s="273"/>
      <c r="AR416" s="296"/>
      <c r="AS416" s="296"/>
      <c r="AT416" s="296"/>
      <c r="AU416" s="273"/>
      <c r="AV416" s="279"/>
    </row>
    <row r="417" spans="1:48" s="2" customFormat="1">
      <c r="A417" s="437"/>
      <c r="B417" s="437"/>
      <c r="C417" s="437"/>
      <c r="D417" s="437"/>
      <c r="E417" s="296"/>
      <c r="F417" s="645"/>
      <c r="G417" s="273"/>
      <c r="H417" s="178"/>
      <c r="I417" s="178"/>
      <c r="J417" s="296"/>
      <c r="K417" s="273"/>
      <c r="L417" s="273"/>
      <c r="M417" s="273"/>
      <c r="N417" s="296"/>
      <c r="O417" s="273"/>
      <c r="P417" s="273"/>
      <c r="Q417" s="273"/>
      <c r="R417" s="273"/>
      <c r="S417" s="273"/>
      <c r="T417" s="273"/>
      <c r="U417" s="273"/>
      <c r="V417" s="296"/>
      <c r="W417" s="273"/>
      <c r="X417" s="273"/>
      <c r="Y417" s="273"/>
      <c r="Z417" s="273"/>
      <c r="AA417" s="273"/>
      <c r="AB417" s="273"/>
      <c r="AC417" s="273"/>
      <c r="AD417" s="273"/>
      <c r="AE417" s="296"/>
      <c r="AF417" s="273"/>
      <c r="AG417" s="273"/>
      <c r="AH417" s="273"/>
      <c r="AI417" s="273"/>
      <c r="AJ417" s="273"/>
      <c r="AK417" s="273"/>
      <c r="AL417" s="273"/>
      <c r="AM417" s="296"/>
      <c r="AN417" s="296"/>
      <c r="AO417" s="296"/>
      <c r="AP417" s="273"/>
      <c r="AQ417" s="273"/>
      <c r="AR417" s="296"/>
      <c r="AS417" s="296"/>
      <c r="AT417" s="296"/>
      <c r="AU417" s="273"/>
      <c r="AV417" s="279"/>
    </row>
    <row r="418" spans="1:48" s="2" customFormat="1">
      <c r="A418" s="437"/>
      <c r="B418" s="437"/>
      <c r="C418" s="437"/>
      <c r="D418" s="437"/>
      <c r="E418" s="296"/>
      <c r="F418" s="645"/>
      <c r="G418" s="273"/>
      <c r="H418" s="178"/>
      <c r="I418" s="178"/>
      <c r="J418" s="296"/>
      <c r="K418" s="273"/>
      <c r="L418" s="273"/>
      <c r="M418" s="273"/>
      <c r="N418" s="296"/>
      <c r="O418" s="273"/>
      <c r="P418" s="273"/>
      <c r="Q418" s="273"/>
      <c r="R418" s="273"/>
      <c r="S418" s="273"/>
      <c r="T418" s="273"/>
      <c r="U418" s="273"/>
      <c r="V418" s="296"/>
      <c r="W418" s="273"/>
      <c r="X418" s="273"/>
      <c r="Y418" s="273"/>
      <c r="Z418" s="273"/>
      <c r="AA418" s="273"/>
      <c r="AB418" s="273"/>
      <c r="AC418" s="273"/>
      <c r="AD418" s="273"/>
      <c r="AE418" s="296"/>
      <c r="AF418" s="273"/>
      <c r="AG418" s="273"/>
      <c r="AH418" s="273"/>
      <c r="AI418" s="273"/>
      <c r="AJ418" s="273"/>
      <c r="AK418" s="273"/>
      <c r="AL418" s="273"/>
      <c r="AM418" s="296"/>
      <c r="AN418" s="296"/>
      <c r="AO418" s="296"/>
      <c r="AP418" s="273"/>
      <c r="AQ418" s="273"/>
      <c r="AR418" s="296"/>
      <c r="AS418" s="296"/>
      <c r="AT418" s="296"/>
      <c r="AU418" s="273"/>
      <c r="AV418" s="279"/>
    </row>
    <row r="419" spans="1:48" s="2" customFormat="1">
      <c r="A419" s="437"/>
      <c r="B419" s="437"/>
      <c r="C419" s="437"/>
      <c r="D419" s="437"/>
      <c r="E419" s="296"/>
      <c r="F419" s="645"/>
      <c r="G419" s="273"/>
      <c r="H419" s="178"/>
      <c r="I419" s="178"/>
      <c r="J419" s="296"/>
      <c r="K419" s="273"/>
      <c r="L419" s="273"/>
      <c r="M419" s="273"/>
      <c r="N419" s="296"/>
      <c r="O419" s="273"/>
      <c r="P419" s="273"/>
      <c r="Q419" s="273"/>
      <c r="R419" s="273"/>
      <c r="S419" s="273"/>
      <c r="T419" s="273"/>
      <c r="U419" s="273"/>
      <c r="V419" s="296"/>
      <c r="W419" s="273"/>
      <c r="X419" s="273"/>
      <c r="Y419" s="273"/>
      <c r="Z419" s="273"/>
      <c r="AA419" s="273"/>
      <c r="AB419" s="273"/>
      <c r="AC419" s="273"/>
      <c r="AD419" s="273"/>
      <c r="AE419" s="296"/>
      <c r="AF419" s="273"/>
      <c r="AG419" s="273"/>
      <c r="AH419" s="273"/>
      <c r="AI419" s="273"/>
      <c r="AJ419" s="273"/>
      <c r="AK419" s="273"/>
      <c r="AL419" s="273"/>
      <c r="AM419" s="296"/>
      <c r="AN419" s="296"/>
      <c r="AO419" s="296"/>
      <c r="AP419" s="273"/>
      <c r="AQ419" s="273"/>
      <c r="AR419" s="296"/>
      <c r="AS419" s="296"/>
      <c r="AT419" s="296"/>
      <c r="AU419" s="273"/>
      <c r="AV419" s="279"/>
    </row>
    <row r="420" spans="1:48" s="2" customFormat="1">
      <c r="A420" s="437"/>
      <c r="B420" s="437"/>
      <c r="C420" s="437"/>
      <c r="D420" s="437"/>
      <c r="E420" s="296"/>
      <c r="F420" s="645"/>
      <c r="G420" s="273"/>
      <c r="H420" s="178"/>
      <c r="I420" s="178"/>
      <c r="J420" s="296"/>
      <c r="K420" s="273"/>
      <c r="L420" s="273"/>
      <c r="M420" s="273"/>
      <c r="N420" s="296"/>
      <c r="O420" s="273"/>
      <c r="P420" s="273"/>
      <c r="Q420" s="273"/>
      <c r="R420" s="273"/>
      <c r="S420" s="273"/>
      <c r="T420" s="273"/>
      <c r="U420" s="273"/>
      <c r="V420" s="296"/>
      <c r="W420" s="273"/>
      <c r="X420" s="273"/>
      <c r="Y420" s="273"/>
      <c r="Z420" s="273"/>
      <c r="AA420" s="273"/>
      <c r="AB420" s="273"/>
      <c r="AC420" s="273"/>
      <c r="AD420" s="273"/>
      <c r="AE420" s="296"/>
      <c r="AF420" s="273"/>
      <c r="AG420" s="273"/>
      <c r="AH420" s="273"/>
      <c r="AI420" s="273"/>
      <c r="AJ420" s="273"/>
      <c r="AK420" s="273"/>
      <c r="AL420" s="273"/>
      <c r="AM420" s="296"/>
      <c r="AN420" s="296"/>
      <c r="AO420" s="296"/>
      <c r="AP420" s="273"/>
      <c r="AQ420" s="273"/>
      <c r="AR420" s="296"/>
      <c r="AS420" s="296"/>
      <c r="AT420" s="296"/>
      <c r="AU420" s="273"/>
      <c r="AV420" s="279"/>
    </row>
    <row r="421" spans="1:48" s="2" customFormat="1">
      <c r="A421" s="437"/>
      <c r="B421" s="437"/>
      <c r="C421" s="437"/>
      <c r="D421" s="437"/>
      <c r="E421" s="296"/>
      <c r="F421" s="645"/>
      <c r="G421" s="273"/>
      <c r="H421" s="178"/>
      <c r="I421" s="178"/>
      <c r="J421" s="296"/>
      <c r="K421" s="273"/>
      <c r="L421" s="273"/>
      <c r="M421" s="273"/>
      <c r="N421" s="296"/>
      <c r="O421" s="273"/>
      <c r="P421" s="273"/>
      <c r="Q421" s="273"/>
      <c r="R421" s="273"/>
      <c r="S421" s="273"/>
      <c r="T421" s="273"/>
      <c r="U421" s="273"/>
      <c r="V421" s="296"/>
      <c r="W421" s="273"/>
      <c r="X421" s="273"/>
      <c r="Y421" s="273"/>
      <c r="Z421" s="273"/>
      <c r="AA421" s="273"/>
      <c r="AB421" s="273"/>
      <c r="AC421" s="273"/>
      <c r="AD421" s="273"/>
      <c r="AE421" s="296"/>
      <c r="AF421" s="273"/>
      <c r="AG421" s="273"/>
      <c r="AH421" s="273"/>
      <c r="AI421" s="273"/>
      <c r="AJ421" s="273"/>
      <c r="AK421" s="273"/>
      <c r="AL421" s="273"/>
      <c r="AM421" s="296"/>
      <c r="AN421" s="296"/>
      <c r="AO421" s="296"/>
      <c r="AP421" s="273"/>
      <c r="AQ421" s="273"/>
      <c r="AR421" s="296"/>
      <c r="AS421" s="296"/>
      <c r="AT421" s="296"/>
      <c r="AU421" s="273"/>
      <c r="AV421" s="279"/>
    </row>
    <row r="422" spans="1:48" s="2" customFormat="1">
      <c r="A422" s="437"/>
      <c r="B422" s="437"/>
      <c r="C422" s="437"/>
      <c r="D422" s="437"/>
      <c r="E422" s="296"/>
      <c r="F422" s="645"/>
      <c r="G422" s="273"/>
      <c r="H422" s="178"/>
      <c r="I422" s="178"/>
      <c r="J422" s="296"/>
      <c r="K422" s="273"/>
      <c r="L422" s="273"/>
      <c r="M422" s="273"/>
      <c r="N422" s="296"/>
      <c r="O422" s="273"/>
      <c r="P422" s="273"/>
      <c r="Q422" s="273"/>
      <c r="R422" s="273"/>
      <c r="S422" s="273"/>
      <c r="T422" s="273"/>
      <c r="U422" s="273"/>
      <c r="V422" s="296"/>
      <c r="W422" s="273"/>
      <c r="X422" s="273"/>
      <c r="Y422" s="273"/>
      <c r="Z422" s="273"/>
      <c r="AA422" s="273"/>
      <c r="AB422" s="273"/>
      <c r="AC422" s="273"/>
      <c r="AD422" s="273"/>
      <c r="AE422" s="296"/>
      <c r="AF422" s="273"/>
      <c r="AG422" s="273"/>
      <c r="AH422" s="273"/>
      <c r="AI422" s="273"/>
      <c r="AJ422" s="273"/>
      <c r="AK422" s="273"/>
      <c r="AL422" s="273"/>
      <c r="AM422" s="296"/>
      <c r="AN422" s="296"/>
      <c r="AO422" s="296"/>
      <c r="AP422" s="273"/>
      <c r="AQ422" s="273"/>
      <c r="AR422" s="296"/>
      <c r="AS422" s="296"/>
      <c r="AT422" s="296"/>
      <c r="AU422" s="273"/>
      <c r="AV422" s="279"/>
    </row>
    <row r="423" spans="1:48" s="2" customFormat="1">
      <c r="A423" s="437"/>
      <c r="B423" s="437"/>
      <c r="C423" s="437"/>
      <c r="D423" s="437"/>
      <c r="E423" s="296"/>
      <c r="F423" s="645"/>
      <c r="G423" s="273"/>
      <c r="H423" s="178"/>
      <c r="I423" s="178"/>
      <c r="J423" s="296"/>
      <c r="K423" s="273"/>
      <c r="L423" s="273"/>
      <c r="M423" s="273"/>
      <c r="N423" s="296"/>
      <c r="O423" s="273"/>
      <c r="P423" s="273"/>
      <c r="Q423" s="273"/>
      <c r="R423" s="273"/>
      <c r="S423" s="273"/>
      <c r="T423" s="273"/>
      <c r="U423" s="273"/>
      <c r="V423" s="296"/>
      <c r="W423" s="273"/>
      <c r="X423" s="273"/>
      <c r="Y423" s="273"/>
      <c r="Z423" s="273"/>
      <c r="AA423" s="273"/>
      <c r="AB423" s="273"/>
      <c r="AC423" s="273"/>
      <c r="AD423" s="273"/>
      <c r="AE423" s="296"/>
      <c r="AF423" s="273"/>
      <c r="AG423" s="273"/>
      <c r="AH423" s="273"/>
      <c r="AI423" s="273"/>
      <c r="AJ423" s="273"/>
      <c r="AK423" s="273"/>
      <c r="AL423" s="273"/>
      <c r="AM423" s="296"/>
      <c r="AN423" s="296"/>
      <c r="AO423" s="296"/>
      <c r="AP423" s="273"/>
      <c r="AQ423" s="273"/>
      <c r="AR423" s="296"/>
      <c r="AS423" s="296"/>
      <c r="AT423" s="296"/>
      <c r="AU423" s="273"/>
      <c r="AV423" s="279"/>
    </row>
    <row r="424" spans="1:48" s="2" customFormat="1">
      <c r="A424" s="437"/>
      <c r="B424" s="437"/>
      <c r="C424" s="437"/>
      <c r="D424" s="437"/>
      <c r="E424" s="296"/>
      <c r="F424" s="645"/>
      <c r="G424" s="273"/>
      <c r="H424" s="178"/>
      <c r="I424" s="178"/>
      <c r="J424" s="296"/>
      <c r="K424" s="273"/>
      <c r="L424" s="273"/>
      <c r="M424" s="273"/>
      <c r="N424" s="296"/>
      <c r="O424" s="273"/>
      <c r="P424" s="273"/>
      <c r="Q424" s="273"/>
      <c r="R424" s="273"/>
      <c r="S424" s="273"/>
      <c r="T424" s="273"/>
      <c r="U424" s="273"/>
      <c r="V424" s="296"/>
      <c r="W424" s="273"/>
      <c r="X424" s="273"/>
      <c r="Y424" s="273"/>
      <c r="Z424" s="273"/>
      <c r="AA424" s="273"/>
      <c r="AB424" s="273"/>
      <c r="AC424" s="273"/>
      <c r="AD424" s="273"/>
      <c r="AE424" s="296"/>
      <c r="AF424" s="273"/>
      <c r="AG424" s="273"/>
      <c r="AH424" s="273"/>
      <c r="AI424" s="273"/>
      <c r="AJ424" s="273"/>
      <c r="AK424" s="273"/>
      <c r="AL424" s="273"/>
      <c r="AM424" s="296"/>
      <c r="AN424" s="296"/>
      <c r="AO424" s="296"/>
      <c r="AP424" s="273"/>
      <c r="AQ424" s="273"/>
      <c r="AR424" s="296"/>
      <c r="AS424" s="296"/>
      <c r="AT424" s="296"/>
      <c r="AU424" s="273"/>
      <c r="AV424" s="279"/>
    </row>
    <row r="425" spans="1:48" s="2" customFormat="1">
      <c r="A425" s="437"/>
      <c r="B425" s="437"/>
      <c r="C425" s="437"/>
      <c r="D425" s="437"/>
      <c r="E425" s="296"/>
      <c r="F425" s="645"/>
      <c r="G425" s="273"/>
      <c r="H425" s="178"/>
      <c r="I425" s="178"/>
      <c r="J425" s="296"/>
      <c r="K425" s="273"/>
      <c r="L425" s="273"/>
      <c r="M425" s="273"/>
      <c r="N425" s="296"/>
      <c r="O425" s="273"/>
      <c r="P425" s="273"/>
      <c r="Q425" s="273"/>
      <c r="R425" s="273"/>
      <c r="S425" s="273"/>
      <c r="T425" s="273"/>
      <c r="U425" s="273"/>
      <c r="V425" s="296"/>
      <c r="W425" s="273"/>
      <c r="X425" s="273"/>
      <c r="Y425" s="273"/>
      <c r="Z425" s="273"/>
      <c r="AA425" s="273"/>
      <c r="AB425" s="273"/>
      <c r="AC425" s="273"/>
      <c r="AD425" s="273"/>
      <c r="AE425" s="296"/>
      <c r="AF425" s="273"/>
      <c r="AG425" s="273"/>
      <c r="AH425" s="273"/>
      <c r="AI425" s="273"/>
      <c r="AJ425" s="273"/>
      <c r="AK425" s="273"/>
      <c r="AL425" s="273"/>
      <c r="AM425" s="296"/>
      <c r="AN425" s="296"/>
      <c r="AO425" s="296"/>
      <c r="AP425" s="273"/>
      <c r="AQ425" s="273"/>
      <c r="AR425" s="296"/>
      <c r="AS425" s="296"/>
      <c r="AT425" s="296"/>
      <c r="AU425" s="273"/>
      <c r="AV425" s="279"/>
    </row>
    <row r="426" spans="1:48" s="2" customFormat="1">
      <c r="A426" s="437"/>
      <c r="B426" s="437"/>
      <c r="C426" s="437"/>
      <c r="D426" s="437"/>
      <c r="E426" s="296"/>
      <c r="F426" s="645"/>
      <c r="G426" s="273"/>
      <c r="H426" s="178"/>
      <c r="I426" s="178"/>
      <c r="J426" s="296"/>
      <c r="K426" s="273"/>
      <c r="L426" s="273"/>
      <c r="M426" s="273"/>
      <c r="N426" s="296"/>
      <c r="O426" s="273"/>
      <c r="P426" s="273"/>
      <c r="Q426" s="273"/>
      <c r="R426" s="273"/>
      <c r="S426" s="273"/>
      <c r="T426" s="273"/>
      <c r="U426" s="273"/>
      <c r="V426" s="296"/>
      <c r="W426" s="273"/>
      <c r="X426" s="273"/>
      <c r="Y426" s="273"/>
      <c r="Z426" s="273"/>
      <c r="AA426" s="273"/>
      <c r="AB426" s="273"/>
      <c r="AC426" s="273"/>
      <c r="AD426" s="273"/>
      <c r="AE426" s="296"/>
      <c r="AF426" s="273"/>
      <c r="AG426" s="273"/>
      <c r="AH426" s="273"/>
      <c r="AI426" s="273"/>
      <c r="AJ426" s="273"/>
      <c r="AK426" s="273"/>
      <c r="AL426" s="273"/>
      <c r="AM426" s="296"/>
      <c r="AN426" s="296"/>
      <c r="AO426" s="296"/>
      <c r="AP426" s="273"/>
      <c r="AQ426" s="273"/>
      <c r="AR426" s="296"/>
      <c r="AS426" s="296"/>
      <c r="AT426" s="296"/>
      <c r="AU426" s="273"/>
      <c r="AV426" s="279"/>
    </row>
    <row r="427" spans="1:48" s="2" customFormat="1">
      <c r="A427" s="437"/>
      <c r="B427" s="437"/>
      <c r="C427" s="437"/>
      <c r="D427" s="437"/>
      <c r="E427" s="296"/>
      <c r="F427" s="645"/>
      <c r="G427" s="273"/>
      <c r="H427" s="178"/>
      <c r="I427" s="178"/>
      <c r="J427" s="296"/>
      <c r="K427" s="273"/>
      <c r="L427" s="273"/>
      <c r="M427" s="273"/>
      <c r="N427" s="296"/>
      <c r="O427" s="273"/>
      <c r="P427" s="273"/>
      <c r="Q427" s="273"/>
      <c r="R427" s="273"/>
      <c r="S427" s="273"/>
      <c r="T427" s="273"/>
      <c r="U427" s="273"/>
      <c r="V427" s="296"/>
      <c r="W427" s="273"/>
      <c r="X427" s="273"/>
      <c r="Y427" s="273"/>
      <c r="Z427" s="273"/>
      <c r="AA427" s="273"/>
      <c r="AB427" s="273"/>
      <c r="AC427" s="273"/>
      <c r="AD427" s="273"/>
      <c r="AE427" s="296"/>
      <c r="AF427" s="273"/>
      <c r="AG427" s="273"/>
      <c r="AH427" s="273"/>
      <c r="AI427" s="273"/>
      <c r="AJ427" s="273"/>
      <c r="AK427" s="273"/>
      <c r="AL427" s="273"/>
      <c r="AM427" s="296"/>
      <c r="AN427" s="296"/>
      <c r="AO427" s="296"/>
      <c r="AP427" s="273"/>
      <c r="AQ427" s="273"/>
      <c r="AR427" s="296"/>
      <c r="AS427" s="296"/>
      <c r="AT427" s="296"/>
      <c r="AU427" s="273"/>
      <c r="AV427" s="279"/>
    </row>
    <row r="428" spans="1:48" s="2" customFormat="1">
      <c r="A428" s="437"/>
      <c r="B428" s="437"/>
      <c r="C428" s="437"/>
      <c r="D428" s="437"/>
      <c r="E428" s="296"/>
      <c r="F428" s="645"/>
      <c r="G428" s="273"/>
      <c r="H428" s="178"/>
      <c r="I428" s="178"/>
      <c r="J428" s="296"/>
      <c r="K428" s="273"/>
      <c r="L428" s="273"/>
      <c r="M428" s="273"/>
      <c r="N428" s="296"/>
      <c r="O428" s="273"/>
      <c r="P428" s="273"/>
      <c r="Q428" s="273"/>
      <c r="R428" s="273"/>
      <c r="S428" s="273"/>
      <c r="T428" s="273"/>
      <c r="U428" s="273"/>
      <c r="V428" s="296"/>
      <c r="W428" s="273"/>
      <c r="X428" s="273"/>
      <c r="Y428" s="273"/>
      <c r="Z428" s="273"/>
      <c r="AA428" s="273"/>
      <c r="AB428" s="273"/>
      <c r="AC428" s="273"/>
      <c r="AD428" s="273"/>
      <c r="AE428" s="296"/>
      <c r="AF428" s="273"/>
      <c r="AG428" s="273"/>
      <c r="AH428" s="273"/>
      <c r="AI428" s="273"/>
      <c r="AJ428" s="273"/>
      <c r="AK428" s="273"/>
      <c r="AL428" s="273"/>
      <c r="AM428" s="296"/>
      <c r="AN428" s="296"/>
      <c r="AO428" s="296"/>
      <c r="AP428" s="273"/>
      <c r="AQ428" s="273"/>
      <c r="AR428" s="296"/>
      <c r="AS428" s="296"/>
      <c r="AT428" s="296"/>
      <c r="AU428" s="273"/>
      <c r="AV428" s="279"/>
    </row>
    <row r="429" spans="1:48" s="2" customFormat="1">
      <c r="A429" s="437"/>
      <c r="B429" s="437"/>
      <c r="C429" s="437"/>
      <c r="D429" s="437"/>
      <c r="E429" s="296"/>
      <c r="F429" s="645"/>
      <c r="G429" s="273"/>
      <c r="H429" s="178"/>
      <c r="I429" s="178"/>
      <c r="J429" s="296"/>
      <c r="K429" s="273"/>
      <c r="L429" s="273"/>
      <c r="M429" s="273"/>
      <c r="N429" s="296"/>
      <c r="O429" s="273"/>
      <c r="P429" s="273"/>
      <c r="Q429" s="273"/>
      <c r="R429" s="273"/>
      <c r="S429" s="273"/>
      <c r="T429" s="273"/>
      <c r="U429" s="273"/>
      <c r="V429" s="296"/>
      <c r="W429" s="273"/>
      <c r="X429" s="273"/>
      <c r="Y429" s="273"/>
      <c r="Z429" s="273"/>
      <c r="AA429" s="273"/>
      <c r="AB429" s="273"/>
      <c r="AC429" s="273"/>
      <c r="AD429" s="273"/>
      <c r="AE429" s="296"/>
      <c r="AF429" s="273"/>
      <c r="AG429" s="273"/>
      <c r="AH429" s="273"/>
      <c r="AI429" s="273"/>
      <c r="AJ429" s="273"/>
      <c r="AK429" s="273"/>
      <c r="AL429" s="273"/>
      <c r="AM429" s="296"/>
      <c r="AN429" s="296"/>
      <c r="AO429" s="296"/>
      <c r="AP429" s="273"/>
      <c r="AQ429" s="273"/>
      <c r="AR429" s="296"/>
      <c r="AS429" s="296"/>
      <c r="AT429" s="296"/>
      <c r="AU429" s="273"/>
      <c r="AV429" s="279"/>
    </row>
    <row r="430" spans="1:48" s="2" customFormat="1">
      <c r="A430" s="437"/>
      <c r="B430" s="437"/>
      <c r="C430" s="437"/>
      <c r="D430" s="437"/>
      <c r="E430" s="296"/>
      <c r="F430" s="645"/>
      <c r="G430" s="273"/>
      <c r="H430" s="178"/>
      <c r="I430" s="178"/>
      <c r="J430" s="296"/>
      <c r="K430" s="273"/>
      <c r="L430" s="273"/>
      <c r="M430" s="273"/>
      <c r="N430" s="296"/>
      <c r="O430" s="273"/>
      <c r="P430" s="273"/>
      <c r="Q430" s="273"/>
      <c r="R430" s="273"/>
      <c r="S430" s="273"/>
      <c r="T430" s="273"/>
      <c r="U430" s="273"/>
      <c r="V430" s="296"/>
      <c r="W430" s="273"/>
      <c r="X430" s="273"/>
      <c r="Y430" s="273"/>
      <c r="Z430" s="273"/>
      <c r="AA430" s="273"/>
      <c r="AB430" s="273"/>
      <c r="AC430" s="273"/>
      <c r="AD430" s="273"/>
      <c r="AE430" s="296"/>
      <c r="AF430" s="273"/>
      <c r="AG430" s="273"/>
      <c r="AH430" s="273"/>
      <c r="AI430" s="273"/>
      <c r="AJ430" s="273"/>
      <c r="AK430" s="273"/>
      <c r="AL430" s="273"/>
      <c r="AM430" s="296"/>
      <c r="AN430" s="296"/>
      <c r="AO430" s="296"/>
      <c r="AP430" s="273"/>
      <c r="AQ430" s="273"/>
      <c r="AR430" s="296"/>
      <c r="AS430" s="296"/>
      <c r="AT430" s="296"/>
      <c r="AU430" s="273"/>
      <c r="AV430" s="279"/>
    </row>
    <row r="431" spans="1:48" s="2" customFormat="1">
      <c r="A431" s="437"/>
      <c r="B431" s="437"/>
      <c r="C431" s="437"/>
      <c r="D431" s="437"/>
      <c r="E431" s="296"/>
      <c r="F431" s="645"/>
      <c r="G431" s="273"/>
      <c r="H431" s="178"/>
      <c r="I431" s="178"/>
      <c r="J431" s="296"/>
      <c r="K431" s="273"/>
      <c r="L431" s="273"/>
      <c r="M431" s="273"/>
      <c r="N431" s="296"/>
      <c r="O431" s="273"/>
      <c r="P431" s="273"/>
      <c r="Q431" s="273"/>
      <c r="R431" s="273"/>
      <c r="S431" s="273"/>
      <c r="T431" s="273"/>
      <c r="U431" s="273"/>
      <c r="V431" s="296"/>
      <c r="W431" s="273"/>
      <c r="X431" s="273"/>
      <c r="Y431" s="273"/>
      <c r="Z431" s="273"/>
      <c r="AA431" s="273"/>
      <c r="AB431" s="273"/>
      <c r="AC431" s="273"/>
      <c r="AD431" s="273"/>
      <c r="AE431" s="296"/>
      <c r="AF431" s="273"/>
      <c r="AG431" s="273"/>
      <c r="AH431" s="273"/>
      <c r="AI431" s="273"/>
      <c r="AJ431" s="273"/>
      <c r="AK431" s="273"/>
      <c r="AL431" s="273"/>
      <c r="AM431" s="296"/>
      <c r="AN431" s="296"/>
      <c r="AO431" s="296"/>
      <c r="AP431" s="273"/>
      <c r="AQ431" s="273"/>
      <c r="AR431" s="296"/>
      <c r="AS431" s="296"/>
      <c r="AT431" s="296"/>
      <c r="AU431" s="273"/>
      <c r="AV431" s="279"/>
    </row>
    <row r="432" spans="1:48" s="2" customFormat="1">
      <c r="A432" s="437"/>
      <c r="B432" s="437"/>
      <c r="C432" s="437"/>
      <c r="D432" s="437"/>
      <c r="E432" s="296"/>
      <c r="F432" s="645"/>
      <c r="G432" s="273"/>
      <c r="H432" s="178"/>
      <c r="I432" s="178"/>
      <c r="J432" s="296"/>
      <c r="K432" s="273"/>
      <c r="L432" s="273"/>
      <c r="M432" s="273"/>
      <c r="N432" s="296"/>
      <c r="O432" s="273"/>
      <c r="P432" s="273"/>
      <c r="Q432" s="273"/>
      <c r="R432" s="273"/>
      <c r="S432" s="273"/>
      <c r="T432" s="273"/>
      <c r="U432" s="273"/>
      <c r="V432" s="296"/>
      <c r="W432" s="273"/>
      <c r="X432" s="273"/>
      <c r="Y432" s="273"/>
      <c r="Z432" s="273"/>
      <c r="AA432" s="273"/>
      <c r="AB432" s="273"/>
      <c r="AC432" s="273"/>
      <c r="AD432" s="273"/>
      <c r="AE432" s="296"/>
      <c r="AF432" s="273"/>
      <c r="AG432" s="273"/>
      <c r="AH432" s="273"/>
      <c r="AI432" s="273"/>
      <c r="AJ432" s="273"/>
      <c r="AK432" s="273"/>
      <c r="AL432" s="273"/>
      <c r="AM432" s="296"/>
      <c r="AN432" s="296"/>
      <c r="AO432" s="296"/>
      <c r="AP432" s="273"/>
      <c r="AQ432" s="273"/>
      <c r="AR432" s="296"/>
      <c r="AS432" s="296"/>
      <c r="AT432" s="296"/>
      <c r="AU432" s="273"/>
      <c r="AV432" s="279"/>
    </row>
    <row r="433" spans="1:48" s="2" customFormat="1">
      <c r="A433" s="437"/>
      <c r="B433" s="437"/>
      <c r="C433" s="437"/>
      <c r="D433" s="437"/>
      <c r="E433" s="296"/>
      <c r="F433" s="645"/>
      <c r="G433" s="273"/>
      <c r="H433" s="178"/>
      <c r="I433" s="178"/>
      <c r="J433" s="296"/>
      <c r="K433" s="273"/>
      <c r="L433" s="273"/>
      <c r="M433" s="273"/>
      <c r="N433" s="296"/>
      <c r="O433" s="273"/>
      <c r="P433" s="273"/>
      <c r="Q433" s="273"/>
      <c r="R433" s="273"/>
      <c r="S433" s="273"/>
      <c r="T433" s="273"/>
      <c r="U433" s="273"/>
      <c r="V433" s="296"/>
      <c r="W433" s="273"/>
      <c r="X433" s="273"/>
      <c r="Y433" s="273"/>
      <c r="Z433" s="273"/>
      <c r="AA433" s="273"/>
      <c r="AB433" s="273"/>
      <c r="AC433" s="273"/>
      <c r="AD433" s="273"/>
      <c r="AE433" s="296"/>
      <c r="AF433" s="273"/>
      <c r="AG433" s="273"/>
      <c r="AH433" s="273"/>
      <c r="AI433" s="273"/>
      <c r="AJ433" s="273"/>
      <c r="AK433" s="273"/>
      <c r="AL433" s="273"/>
      <c r="AM433" s="296"/>
      <c r="AN433" s="296"/>
      <c r="AO433" s="296"/>
      <c r="AP433" s="273"/>
      <c r="AQ433" s="273"/>
      <c r="AR433" s="296"/>
      <c r="AS433" s="296"/>
      <c r="AT433" s="296"/>
      <c r="AU433" s="273"/>
      <c r="AV433" s="279"/>
    </row>
    <row r="434" spans="1:48" s="2" customFormat="1">
      <c r="A434" s="437"/>
      <c r="B434" s="437"/>
      <c r="C434" s="437"/>
      <c r="D434" s="437"/>
      <c r="E434" s="296"/>
      <c r="F434" s="645"/>
      <c r="G434" s="273"/>
      <c r="H434" s="178"/>
      <c r="I434" s="178"/>
      <c r="J434" s="296"/>
      <c r="K434" s="273"/>
      <c r="L434" s="273"/>
      <c r="M434" s="273"/>
      <c r="N434" s="296"/>
      <c r="O434" s="273"/>
      <c r="P434" s="273"/>
      <c r="Q434" s="273"/>
      <c r="R434" s="273"/>
      <c r="S434" s="273"/>
      <c r="T434" s="273"/>
      <c r="U434" s="273"/>
      <c r="V434" s="296"/>
      <c r="W434" s="273"/>
      <c r="X434" s="273"/>
      <c r="Y434" s="273"/>
      <c r="Z434" s="273"/>
      <c r="AA434" s="273"/>
      <c r="AB434" s="273"/>
      <c r="AC434" s="273"/>
      <c r="AD434" s="273"/>
      <c r="AE434" s="296"/>
      <c r="AF434" s="273"/>
      <c r="AG434" s="273"/>
      <c r="AH434" s="273"/>
      <c r="AI434" s="273"/>
      <c r="AJ434" s="273"/>
      <c r="AK434" s="273"/>
      <c r="AL434" s="273"/>
      <c r="AM434" s="296"/>
      <c r="AN434" s="296"/>
      <c r="AO434" s="296"/>
      <c r="AP434" s="273"/>
      <c r="AQ434" s="273"/>
      <c r="AR434" s="296"/>
      <c r="AS434" s="296"/>
      <c r="AT434" s="296"/>
      <c r="AU434" s="273"/>
      <c r="AV434" s="279"/>
    </row>
    <row r="435" spans="1:48" s="2" customFormat="1">
      <c r="A435" s="437"/>
      <c r="B435" s="437"/>
      <c r="C435" s="437"/>
      <c r="D435" s="437"/>
      <c r="E435" s="296"/>
      <c r="F435" s="645"/>
      <c r="G435" s="273"/>
      <c r="H435" s="178"/>
      <c r="I435" s="178"/>
      <c r="J435" s="296"/>
      <c r="K435" s="273"/>
      <c r="L435" s="273"/>
      <c r="M435" s="273"/>
      <c r="N435" s="296"/>
      <c r="O435" s="273"/>
      <c r="P435" s="273"/>
      <c r="Q435" s="273"/>
      <c r="R435" s="273"/>
      <c r="S435" s="273"/>
      <c r="T435" s="273"/>
      <c r="U435" s="273"/>
      <c r="V435" s="296"/>
      <c r="W435" s="273"/>
      <c r="X435" s="273"/>
      <c r="Y435" s="273"/>
      <c r="Z435" s="273"/>
      <c r="AA435" s="273"/>
      <c r="AB435" s="273"/>
      <c r="AC435" s="273"/>
      <c r="AD435" s="273"/>
      <c r="AE435" s="296"/>
      <c r="AF435" s="273"/>
      <c r="AG435" s="273"/>
      <c r="AH435" s="273"/>
      <c r="AI435" s="273"/>
      <c r="AJ435" s="273"/>
      <c r="AK435" s="273"/>
      <c r="AL435" s="273"/>
      <c r="AM435" s="296"/>
      <c r="AN435" s="296"/>
      <c r="AO435" s="296"/>
      <c r="AP435" s="273"/>
      <c r="AQ435" s="273"/>
      <c r="AR435" s="296"/>
      <c r="AS435" s="296"/>
      <c r="AT435" s="296"/>
      <c r="AU435" s="273"/>
      <c r="AV435" s="279"/>
    </row>
    <row r="436" spans="1:48" s="2" customFormat="1">
      <c r="A436" s="437"/>
      <c r="B436" s="437"/>
      <c r="C436" s="437"/>
      <c r="D436" s="437"/>
      <c r="E436" s="296"/>
      <c r="F436" s="645"/>
      <c r="G436" s="273"/>
      <c r="H436" s="178"/>
      <c r="I436" s="178"/>
      <c r="J436" s="296"/>
      <c r="K436" s="273"/>
      <c r="L436" s="273"/>
      <c r="M436" s="273"/>
      <c r="N436" s="296"/>
      <c r="O436" s="273"/>
      <c r="P436" s="273"/>
      <c r="Q436" s="273"/>
      <c r="R436" s="273"/>
      <c r="S436" s="273"/>
      <c r="T436" s="273"/>
      <c r="U436" s="273"/>
      <c r="V436" s="296"/>
      <c r="W436" s="273"/>
      <c r="X436" s="273"/>
      <c r="Y436" s="273"/>
      <c r="Z436" s="273"/>
      <c r="AA436" s="273"/>
      <c r="AB436" s="273"/>
      <c r="AC436" s="273"/>
      <c r="AD436" s="273"/>
      <c r="AE436" s="296"/>
      <c r="AF436" s="273"/>
      <c r="AG436" s="273"/>
      <c r="AH436" s="273"/>
      <c r="AI436" s="273"/>
      <c r="AJ436" s="273"/>
      <c r="AK436" s="273"/>
      <c r="AL436" s="273"/>
      <c r="AM436" s="296"/>
      <c r="AN436" s="296"/>
      <c r="AO436" s="296"/>
      <c r="AP436" s="273"/>
      <c r="AQ436" s="273"/>
      <c r="AR436" s="296"/>
      <c r="AS436" s="296"/>
      <c r="AT436" s="296"/>
      <c r="AU436" s="273"/>
      <c r="AV436" s="279"/>
    </row>
    <row r="437" spans="1:48" s="2" customFormat="1">
      <c r="A437" s="437"/>
      <c r="B437" s="437"/>
      <c r="C437" s="437"/>
      <c r="D437" s="437"/>
      <c r="E437" s="296"/>
      <c r="F437" s="645"/>
      <c r="G437" s="273"/>
      <c r="H437" s="178"/>
      <c r="I437" s="178"/>
      <c r="J437" s="296"/>
      <c r="K437" s="273"/>
      <c r="L437" s="273"/>
      <c r="M437" s="273"/>
      <c r="N437" s="296"/>
      <c r="O437" s="273"/>
      <c r="P437" s="273"/>
      <c r="Q437" s="273"/>
      <c r="R437" s="273"/>
      <c r="S437" s="273"/>
      <c r="T437" s="273"/>
      <c r="U437" s="273"/>
      <c r="V437" s="296"/>
      <c r="W437" s="273"/>
      <c r="X437" s="273"/>
      <c r="Y437" s="273"/>
      <c r="Z437" s="273"/>
      <c r="AA437" s="273"/>
      <c r="AB437" s="273"/>
      <c r="AC437" s="273"/>
      <c r="AD437" s="273"/>
      <c r="AE437" s="296"/>
      <c r="AF437" s="273"/>
      <c r="AG437" s="273"/>
      <c r="AH437" s="273"/>
      <c r="AI437" s="273"/>
      <c r="AJ437" s="273"/>
      <c r="AK437" s="273"/>
      <c r="AL437" s="273"/>
      <c r="AM437" s="296"/>
      <c r="AN437" s="296"/>
      <c r="AO437" s="296"/>
      <c r="AP437" s="273"/>
      <c r="AQ437" s="273"/>
      <c r="AR437" s="296"/>
      <c r="AS437" s="296"/>
      <c r="AT437" s="296"/>
      <c r="AU437" s="273"/>
      <c r="AV437" s="279"/>
    </row>
    <row r="438" spans="1:48" s="2" customFormat="1">
      <c r="A438" s="437"/>
      <c r="B438" s="437"/>
      <c r="C438" s="437"/>
      <c r="D438" s="437"/>
      <c r="E438" s="296"/>
      <c r="F438" s="645"/>
      <c r="G438" s="273"/>
      <c r="H438" s="178"/>
      <c r="I438" s="178"/>
      <c r="J438" s="296"/>
      <c r="K438" s="273"/>
      <c r="L438" s="273"/>
      <c r="M438" s="273"/>
      <c r="N438" s="296"/>
      <c r="O438" s="273"/>
      <c r="P438" s="273"/>
      <c r="Q438" s="273"/>
      <c r="R438" s="273"/>
      <c r="S438" s="273"/>
      <c r="T438" s="273"/>
      <c r="U438" s="273"/>
      <c r="V438" s="296"/>
      <c r="W438" s="273"/>
      <c r="X438" s="273"/>
      <c r="Y438" s="273"/>
      <c r="Z438" s="273"/>
      <c r="AA438" s="273"/>
      <c r="AB438" s="273"/>
      <c r="AC438" s="273"/>
      <c r="AD438" s="273"/>
      <c r="AE438" s="296"/>
      <c r="AF438" s="273"/>
      <c r="AG438" s="273"/>
      <c r="AH438" s="273"/>
      <c r="AI438" s="273"/>
      <c r="AJ438" s="273"/>
      <c r="AK438" s="273"/>
      <c r="AL438" s="273"/>
      <c r="AM438" s="296"/>
      <c r="AN438" s="296"/>
      <c r="AO438" s="296"/>
      <c r="AP438" s="273"/>
      <c r="AQ438" s="273"/>
      <c r="AR438" s="296"/>
      <c r="AS438" s="296"/>
      <c r="AT438" s="296"/>
      <c r="AU438" s="273"/>
      <c r="AV438" s="279"/>
    </row>
    <row r="439" spans="1:48" s="2" customFormat="1">
      <c r="A439" s="437"/>
      <c r="B439" s="437"/>
      <c r="C439" s="437"/>
      <c r="D439" s="437"/>
      <c r="E439" s="296"/>
      <c r="F439" s="645"/>
      <c r="G439" s="273"/>
      <c r="H439" s="178"/>
      <c r="I439" s="178"/>
      <c r="J439" s="296"/>
      <c r="K439" s="273"/>
      <c r="L439" s="273"/>
      <c r="M439" s="273"/>
      <c r="N439" s="296"/>
      <c r="O439" s="273"/>
      <c r="P439" s="273"/>
      <c r="Q439" s="273"/>
      <c r="R439" s="273"/>
      <c r="S439" s="273"/>
      <c r="T439" s="273"/>
      <c r="U439" s="273"/>
      <c r="V439" s="296"/>
      <c r="W439" s="273"/>
      <c r="X439" s="273"/>
      <c r="Y439" s="273"/>
      <c r="Z439" s="273"/>
      <c r="AA439" s="273"/>
      <c r="AB439" s="273"/>
      <c r="AC439" s="273"/>
      <c r="AD439" s="273"/>
      <c r="AE439" s="296"/>
      <c r="AF439" s="273"/>
      <c r="AG439" s="273"/>
      <c r="AH439" s="273"/>
      <c r="AI439" s="273"/>
      <c r="AJ439" s="273"/>
      <c r="AK439" s="273"/>
      <c r="AL439" s="273"/>
      <c r="AM439" s="296"/>
      <c r="AN439" s="296"/>
      <c r="AO439" s="296"/>
      <c r="AP439" s="273"/>
      <c r="AQ439" s="273"/>
      <c r="AR439" s="296"/>
      <c r="AS439" s="296"/>
      <c r="AT439" s="296"/>
      <c r="AU439" s="273"/>
      <c r="AV439" s="279"/>
    </row>
    <row r="440" spans="1:48" s="2" customFormat="1">
      <c r="A440" s="437"/>
      <c r="B440" s="437"/>
      <c r="C440" s="437"/>
      <c r="D440" s="437"/>
      <c r="E440" s="296"/>
      <c r="F440" s="645"/>
      <c r="G440" s="273"/>
      <c r="H440" s="178"/>
      <c r="I440" s="178"/>
      <c r="J440" s="296"/>
      <c r="K440" s="273"/>
      <c r="L440" s="273"/>
      <c r="M440" s="273"/>
      <c r="N440" s="296"/>
      <c r="O440" s="273"/>
      <c r="P440" s="273"/>
      <c r="Q440" s="273"/>
      <c r="R440" s="273"/>
      <c r="S440" s="273"/>
      <c r="T440" s="273"/>
      <c r="U440" s="273"/>
      <c r="V440" s="296"/>
      <c r="W440" s="273"/>
      <c r="X440" s="273"/>
      <c r="Y440" s="273"/>
      <c r="Z440" s="273"/>
      <c r="AA440" s="273"/>
      <c r="AB440" s="273"/>
      <c r="AC440" s="273"/>
      <c r="AD440" s="273"/>
      <c r="AE440" s="296"/>
      <c r="AF440" s="273"/>
      <c r="AG440" s="273"/>
      <c r="AH440" s="273"/>
      <c r="AI440" s="273"/>
      <c r="AJ440" s="273"/>
      <c r="AK440" s="273"/>
      <c r="AL440" s="273"/>
      <c r="AM440" s="296"/>
      <c r="AN440" s="296"/>
      <c r="AO440" s="296"/>
      <c r="AP440" s="273"/>
      <c r="AQ440" s="273"/>
      <c r="AR440" s="296"/>
      <c r="AS440" s="296"/>
      <c r="AT440" s="296"/>
      <c r="AU440" s="273"/>
      <c r="AV440" s="279"/>
    </row>
    <row r="441" spans="1:48" s="2" customFormat="1">
      <c r="A441" s="437"/>
      <c r="B441" s="437"/>
      <c r="C441" s="437"/>
      <c r="D441" s="437"/>
      <c r="E441" s="296"/>
      <c r="F441" s="645"/>
      <c r="G441" s="273"/>
      <c r="H441" s="178"/>
      <c r="I441" s="178"/>
      <c r="J441" s="296"/>
      <c r="K441" s="273"/>
      <c r="L441" s="273"/>
      <c r="M441" s="273"/>
      <c r="N441" s="296"/>
      <c r="O441" s="273"/>
      <c r="P441" s="273"/>
      <c r="Q441" s="273"/>
      <c r="R441" s="273"/>
      <c r="S441" s="273"/>
      <c r="T441" s="273"/>
      <c r="U441" s="273"/>
      <c r="V441" s="296"/>
      <c r="W441" s="273"/>
      <c r="X441" s="273"/>
      <c r="Y441" s="273"/>
      <c r="Z441" s="273"/>
      <c r="AA441" s="273"/>
      <c r="AB441" s="273"/>
      <c r="AC441" s="273"/>
      <c r="AD441" s="273"/>
      <c r="AE441" s="296"/>
      <c r="AF441" s="273"/>
      <c r="AG441" s="273"/>
      <c r="AH441" s="273"/>
      <c r="AI441" s="273"/>
      <c r="AJ441" s="273"/>
      <c r="AK441" s="273"/>
      <c r="AL441" s="273"/>
      <c r="AM441" s="296"/>
      <c r="AN441" s="296"/>
      <c r="AO441" s="296"/>
      <c r="AP441" s="273"/>
      <c r="AQ441" s="273"/>
      <c r="AR441" s="296"/>
      <c r="AS441" s="296"/>
      <c r="AT441" s="296"/>
      <c r="AU441" s="273"/>
      <c r="AV441" s="279"/>
    </row>
    <row r="442" spans="1:48" s="2" customFormat="1">
      <c r="A442" s="437"/>
      <c r="B442" s="437"/>
      <c r="C442" s="437"/>
      <c r="D442" s="437"/>
      <c r="E442" s="296"/>
      <c r="F442" s="645"/>
      <c r="G442" s="273"/>
      <c r="H442" s="178"/>
      <c r="I442" s="178"/>
      <c r="J442" s="296"/>
      <c r="K442" s="273"/>
      <c r="L442" s="273"/>
      <c r="M442" s="273"/>
      <c r="N442" s="296"/>
      <c r="O442" s="273"/>
      <c r="P442" s="273"/>
      <c r="Q442" s="273"/>
      <c r="R442" s="273"/>
      <c r="S442" s="273"/>
      <c r="T442" s="273"/>
      <c r="U442" s="273"/>
      <c r="V442" s="296"/>
      <c r="W442" s="273"/>
      <c r="X442" s="273"/>
      <c r="Y442" s="273"/>
      <c r="Z442" s="273"/>
      <c r="AA442" s="273"/>
      <c r="AB442" s="273"/>
      <c r="AC442" s="273"/>
      <c r="AD442" s="273"/>
      <c r="AE442" s="296"/>
      <c r="AF442" s="273"/>
      <c r="AG442" s="273"/>
      <c r="AH442" s="273"/>
      <c r="AI442" s="273"/>
      <c r="AJ442" s="273"/>
      <c r="AK442" s="273"/>
      <c r="AL442" s="273"/>
      <c r="AM442" s="296"/>
      <c r="AN442" s="296"/>
      <c r="AO442" s="296"/>
      <c r="AP442" s="273"/>
      <c r="AQ442" s="273"/>
      <c r="AR442" s="296"/>
      <c r="AS442" s="296"/>
      <c r="AT442" s="296"/>
      <c r="AU442" s="273"/>
      <c r="AV442" s="279"/>
    </row>
    <row r="443" spans="1:48" s="2" customFormat="1">
      <c r="A443" s="437"/>
      <c r="B443" s="437"/>
      <c r="C443" s="437"/>
      <c r="D443" s="437"/>
      <c r="E443" s="296"/>
      <c r="F443" s="645"/>
      <c r="G443" s="273"/>
      <c r="H443" s="178"/>
      <c r="I443" s="178"/>
      <c r="J443" s="296"/>
      <c r="K443" s="273"/>
      <c r="L443" s="273"/>
      <c r="M443" s="273"/>
      <c r="N443" s="296"/>
      <c r="O443" s="273"/>
      <c r="P443" s="273"/>
      <c r="Q443" s="273"/>
      <c r="R443" s="273"/>
      <c r="S443" s="273"/>
      <c r="T443" s="273"/>
      <c r="U443" s="273"/>
      <c r="V443" s="296"/>
      <c r="W443" s="273"/>
      <c r="X443" s="273"/>
      <c r="Y443" s="273"/>
      <c r="Z443" s="273"/>
      <c r="AA443" s="273"/>
      <c r="AB443" s="273"/>
      <c r="AC443" s="273"/>
      <c r="AD443" s="273"/>
      <c r="AE443" s="296"/>
      <c r="AF443" s="273"/>
      <c r="AG443" s="273"/>
      <c r="AH443" s="273"/>
      <c r="AI443" s="273"/>
      <c r="AJ443" s="273"/>
      <c r="AK443" s="273"/>
      <c r="AL443" s="273"/>
      <c r="AM443" s="296"/>
      <c r="AN443" s="296"/>
      <c r="AO443" s="296"/>
      <c r="AP443" s="273"/>
      <c r="AQ443" s="273"/>
      <c r="AR443" s="296"/>
      <c r="AS443" s="296"/>
      <c r="AT443" s="296"/>
      <c r="AU443" s="273"/>
      <c r="AV443" s="279"/>
    </row>
    <row r="444" spans="1:48" s="2" customFormat="1">
      <c r="A444" s="437"/>
      <c r="B444" s="437"/>
      <c r="C444" s="437"/>
      <c r="D444" s="437"/>
      <c r="E444" s="296"/>
      <c r="F444" s="645"/>
      <c r="G444" s="273"/>
      <c r="H444" s="178"/>
      <c r="I444" s="178"/>
      <c r="J444" s="296"/>
      <c r="K444" s="273"/>
      <c r="L444" s="273"/>
      <c r="M444" s="273"/>
      <c r="N444" s="296"/>
      <c r="O444" s="273"/>
      <c r="P444" s="273"/>
      <c r="Q444" s="273"/>
      <c r="R444" s="273"/>
      <c r="S444" s="273"/>
      <c r="T444" s="273"/>
      <c r="U444" s="273"/>
      <c r="V444" s="296"/>
      <c r="W444" s="273"/>
      <c r="X444" s="273"/>
      <c r="Y444" s="273"/>
      <c r="Z444" s="273"/>
      <c r="AA444" s="273"/>
      <c r="AB444" s="273"/>
      <c r="AC444" s="273"/>
      <c r="AD444" s="273"/>
      <c r="AE444" s="296"/>
      <c r="AF444" s="273"/>
      <c r="AG444" s="273"/>
      <c r="AH444" s="273"/>
      <c r="AI444" s="273"/>
      <c r="AJ444" s="273"/>
      <c r="AK444" s="273"/>
      <c r="AL444" s="273"/>
      <c r="AM444" s="296"/>
      <c r="AN444" s="296"/>
      <c r="AO444" s="296"/>
      <c r="AP444" s="273"/>
      <c r="AQ444" s="273"/>
      <c r="AR444" s="296"/>
      <c r="AS444" s="296"/>
      <c r="AT444" s="296"/>
      <c r="AU444" s="273"/>
      <c r="AV444" s="279"/>
    </row>
    <row r="445" spans="1:48" s="2" customFormat="1">
      <c r="A445" s="437"/>
      <c r="B445" s="437"/>
      <c r="C445" s="437"/>
      <c r="D445" s="437"/>
      <c r="E445" s="296"/>
      <c r="F445" s="645"/>
      <c r="G445" s="273"/>
      <c r="H445" s="178"/>
      <c r="I445" s="178"/>
      <c r="J445" s="296"/>
      <c r="K445" s="273"/>
      <c r="L445" s="273"/>
      <c r="M445" s="273"/>
      <c r="N445" s="296"/>
      <c r="O445" s="273"/>
      <c r="P445" s="273"/>
      <c r="Q445" s="273"/>
      <c r="R445" s="273"/>
      <c r="S445" s="273"/>
      <c r="T445" s="273"/>
      <c r="U445" s="273"/>
      <c r="V445" s="296"/>
      <c r="W445" s="273"/>
      <c r="X445" s="273"/>
      <c r="Y445" s="273"/>
      <c r="Z445" s="273"/>
      <c r="AA445" s="273"/>
      <c r="AB445" s="273"/>
      <c r="AC445" s="273"/>
      <c r="AD445" s="273"/>
      <c r="AE445" s="296"/>
      <c r="AF445" s="273"/>
      <c r="AG445" s="273"/>
      <c r="AH445" s="273"/>
      <c r="AI445" s="273"/>
      <c r="AJ445" s="273"/>
      <c r="AK445" s="273"/>
      <c r="AL445" s="273"/>
      <c r="AM445" s="296"/>
      <c r="AN445" s="296"/>
      <c r="AO445" s="296"/>
      <c r="AP445" s="273"/>
      <c r="AQ445" s="273"/>
      <c r="AR445" s="296"/>
      <c r="AS445" s="296"/>
      <c r="AT445" s="296"/>
      <c r="AU445" s="273"/>
      <c r="AV445" s="279"/>
    </row>
    <row r="446" spans="1:48" s="2" customFormat="1">
      <c r="A446" s="437"/>
      <c r="B446" s="437"/>
      <c r="C446" s="437"/>
      <c r="D446" s="437"/>
      <c r="E446" s="296"/>
      <c r="F446" s="645"/>
      <c r="G446" s="273"/>
      <c r="H446" s="178"/>
      <c r="I446" s="178"/>
      <c r="J446" s="296"/>
      <c r="K446" s="273"/>
      <c r="L446" s="273"/>
      <c r="M446" s="273"/>
      <c r="N446" s="296"/>
      <c r="O446" s="273"/>
      <c r="P446" s="273"/>
      <c r="Q446" s="273"/>
      <c r="R446" s="273"/>
      <c r="S446" s="273"/>
      <c r="T446" s="273"/>
      <c r="U446" s="273"/>
      <c r="V446" s="296"/>
      <c r="W446" s="273"/>
      <c r="X446" s="273"/>
      <c r="Y446" s="273"/>
      <c r="Z446" s="273"/>
      <c r="AA446" s="273"/>
      <c r="AB446" s="273"/>
      <c r="AC446" s="273"/>
      <c r="AD446" s="273"/>
      <c r="AE446" s="296"/>
      <c r="AF446" s="273"/>
      <c r="AG446" s="273"/>
      <c r="AH446" s="273"/>
      <c r="AI446" s="273"/>
      <c r="AJ446" s="273"/>
      <c r="AK446" s="273"/>
      <c r="AL446" s="273"/>
      <c r="AM446" s="296"/>
      <c r="AN446" s="296"/>
      <c r="AO446" s="296"/>
      <c r="AP446" s="273"/>
      <c r="AQ446" s="273"/>
      <c r="AR446" s="296"/>
      <c r="AS446" s="296"/>
      <c r="AT446" s="296"/>
      <c r="AU446" s="273"/>
      <c r="AV446" s="279"/>
    </row>
    <row r="447" spans="1:48" s="2" customFormat="1">
      <c r="A447" s="437"/>
      <c r="B447" s="437"/>
      <c r="C447" s="437"/>
      <c r="D447" s="437"/>
      <c r="E447" s="296"/>
      <c r="F447" s="645"/>
      <c r="G447" s="273"/>
      <c r="H447" s="178"/>
      <c r="I447" s="178"/>
      <c r="J447" s="296"/>
      <c r="K447" s="273"/>
      <c r="L447" s="273"/>
      <c r="M447" s="273"/>
      <c r="N447" s="296"/>
      <c r="O447" s="273"/>
      <c r="P447" s="273"/>
      <c r="Q447" s="273"/>
      <c r="R447" s="273"/>
      <c r="S447" s="273"/>
      <c r="T447" s="273"/>
      <c r="U447" s="273"/>
      <c r="V447" s="296"/>
      <c r="W447" s="273"/>
      <c r="X447" s="273"/>
      <c r="Y447" s="273"/>
      <c r="Z447" s="273"/>
      <c r="AA447" s="273"/>
      <c r="AB447" s="273"/>
      <c r="AC447" s="273"/>
      <c r="AD447" s="273"/>
      <c r="AE447" s="296"/>
      <c r="AF447" s="273"/>
      <c r="AG447" s="273"/>
      <c r="AH447" s="273"/>
      <c r="AI447" s="273"/>
      <c r="AJ447" s="273"/>
      <c r="AK447" s="273"/>
      <c r="AL447" s="273"/>
      <c r="AM447" s="296"/>
      <c r="AN447" s="296"/>
      <c r="AO447" s="296"/>
      <c r="AP447" s="273"/>
      <c r="AQ447" s="273"/>
      <c r="AR447" s="296"/>
      <c r="AS447" s="296"/>
      <c r="AT447" s="296"/>
      <c r="AU447" s="273"/>
      <c r="AV447" s="279"/>
    </row>
    <row r="448" spans="1:48" s="2" customFormat="1">
      <c r="A448" s="437"/>
      <c r="B448" s="437"/>
      <c r="C448" s="437"/>
      <c r="D448" s="437"/>
      <c r="E448" s="296"/>
      <c r="F448" s="645"/>
      <c r="G448" s="273"/>
      <c r="H448" s="178"/>
      <c r="I448" s="178"/>
      <c r="J448" s="296"/>
      <c r="K448" s="273"/>
      <c r="L448" s="273"/>
      <c r="M448" s="273"/>
      <c r="N448" s="296"/>
      <c r="O448" s="273"/>
      <c r="P448" s="273"/>
      <c r="Q448" s="273"/>
      <c r="R448" s="273"/>
      <c r="S448" s="273"/>
      <c r="T448" s="273"/>
      <c r="U448" s="273"/>
      <c r="V448" s="296"/>
      <c r="W448" s="273"/>
      <c r="X448" s="273"/>
      <c r="Y448" s="273"/>
      <c r="Z448" s="273"/>
      <c r="AA448" s="273"/>
      <c r="AB448" s="273"/>
      <c r="AC448" s="273"/>
      <c r="AD448" s="273"/>
      <c r="AE448" s="296"/>
      <c r="AF448" s="273"/>
      <c r="AG448" s="273"/>
      <c r="AH448" s="273"/>
      <c r="AI448" s="273"/>
      <c r="AJ448" s="273"/>
      <c r="AK448" s="273"/>
      <c r="AL448" s="273"/>
      <c r="AM448" s="296"/>
      <c r="AN448" s="296"/>
      <c r="AO448" s="296"/>
      <c r="AP448" s="273"/>
      <c r="AQ448" s="273"/>
      <c r="AR448" s="296"/>
      <c r="AS448" s="296"/>
      <c r="AT448" s="296"/>
      <c r="AU448" s="273"/>
      <c r="AV448" s="279"/>
    </row>
    <row r="449" spans="1:48" s="2" customFormat="1">
      <c r="A449" s="437"/>
      <c r="B449" s="437"/>
      <c r="C449" s="437"/>
      <c r="D449" s="437"/>
      <c r="E449" s="296"/>
      <c r="F449" s="645"/>
      <c r="G449" s="273"/>
      <c r="H449" s="178"/>
      <c r="I449" s="178"/>
      <c r="J449" s="296"/>
      <c r="K449" s="273"/>
      <c r="L449" s="273"/>
      <c r="M449" s="273"/>
      <c r="N449" s="296"/>
      <c r="O449" s="273"/>
      <c r="P449" s="273"/>
      <c r="Q449" s="273"/>
      <c r="R449" s="273"/>
      <c r="S449" s="273"/>
      <c r="T449" s="273"/>
      <c r="U449" s="273"/>
      <c r="V449" s="296"/>
      <c r="W449" s="273"/>
      <c r="X449" s="273"/>
      <c r="Y449" s="273"/>
      <c r="Z449" s="273"/>
      <c r="AA449" s="273"/>
      <c r="AB449" s="273"/>
      <c r="AC449" s="273"/>
      <c r="AD449" s="273"/>
      <c r="AE449" s="296"/>
      <c r="AF449" s="273"/>
      <c r="AG449" s="273"/>
      <c r="AH449" s="273"/>
      <c r="AI449" s="273"/>
      <c r="AJ449" s="273"/>
      <c r="AK449" s="273"/>
      <c r="AL449" s="273"/>
      <c r="AM449" s="296"/>
      <c r="AN449" s="296"/>
      <c r="AO449" s="296"/>
      <c r="AP449" s="273"/>
      <c r="AQ449" s="273"/>
      <c r="AR449" s="296"/>
      <c r="AS449" s="296"/>
      <c r="AT449" s="296"/>
      <c r="AU449" s="273"/>
      <c r="AV449" s="279"/>
    </row>
    <row r="450" spans="1:48" s="2" customFormat="1">
      <c r="A450" s="437"/>
      <c r="B450" s="437"/>
      <c r="C450" s="437"/>
      <c r="D450" s="437"/>
      <c r="E450" s="296"/>
      <c r="F450" s="645"/>
      <c r="G450" s="273"/>
      <c r="H450" s="178"/>
      <c r="I450" s="178"/>
      <c r="J450" s="296"/>
      <c r="K450" s="273"/>
      <c r="L450" s="273"/>
      <c r="M450" s="273"/>
      <c r="N450" s="296"/>
      <c r="O450" s="273"/>
      <c r="P450" s="273"/>
      <c r="Q450" s="273"/>
      <c r="R450" s="273"/>
      <c r="S450" s="273"/>
      <c r="T450" s="273"/>
      <c r="U450" s="273"/>
      <c r="V450" s="296"/>
      <c r="W450" s="273"/>
      <c r="X450" s="273"/>
      <c r="Y450" s="273"/>
      <c r="Z450" s="273"/>
      <c r="AA450" s="273"/>
      <c r="AB450" s="273"/>
      <c r="AC450" s="273"/>
      <c r="AD450" s="273"/>
      <c r="AE450" s="296"/>
      <c r="AF450" s="273"/>
      <c r="AG450" s="273"/>
      <c r="AH450" s="273"/>
      <c r="AI450" s="273"/>
      <c r="AJ450" s="273"/>
      <c r="AK450" s="273"/>
      <c r="AL450" s="273"/>
      <c r="AM450" s="296"/>
      <c r="AN450" s="296"/>
      <c r="AO450" s="296"/>
      <c r="AP450" s="273"/>
      <c r="AQ450" s="273"/>
      <c r="AR450" s="296"/>
      <c r="AS450" s="296"/>
      <c r="AT450" s="296"/>
      <c r="AU450" s="273"/>
      <c r="AV450" s="279"/>
    </row>
    <row r="451" spans="1:48" s="2" customFormat="1">
      <c r="A451" s="437"/>
      <c r="B451" s="437"/>
      <c r="C451" s="437"/>
      <c r="D451" s="437"/>
      <c r="E451" s="296"/>
      <c r="F451" s="645"/>
      <c r="G451" s="273"/>
      <c r="H451" s="178"/>
      <c r="I451" s="178"/>
      <c r="J451" s="296"/>
      <c r="K451" s="273"/>
      <c r="L451" s="273"/>
      <c r="M451" s="273"/>
      <c r="N451" s="296"/>
      <c r="O451" s="273"/>
      <c r="P451" s="273"/>
      <c r="Q451" s="273"/>
      <c r="R451" s="273"/>
      <c r="S451" s="273"/>
      <c r="T451" s="273"/>
      <c r="U451" s="273"/>
      <c r="V451" s="296"/>
      <c r="W451" s="273"/>
      <c r="X451" s="273"/>
      <c r="Y451" s="273"/>
      <c r="Z451" s="273"/>
      <c r="AA451" s="273"/>
      <c r="AB451" s="273"/>
      <c r="AC451" s="273"/>
      <c r="AD451" s="273"/>
      <c r="AE451" s="296"/>
      <c r="AF451" s="273"/>
      <c r="AG451" s="273"/>
      <c r="AH451" s="273"/>
      <c r="AI451" s="273"/>
      <c r="AJ451" s="273"/>
      <c r="AK451" s="273"/>
      <c r="AL451" s="273"/>
      <c r="AM451" s="296"/>
      <c r="AN451" s="296"/>
      <c r="AO451" s="296"/>
      <c r="AP451" s="273"/>
      <c r="AQ451" s="273"/>
      <c r="AR451" s="296"/>
      <c r="AS451" s="296"/>
      <c r="AT451" s="296"/>
      <c r="AU451" s="273"/>
      <c r="AV451" s="279"/>
    </row>
    <row r="452" spans="1:48" s="2" customFormat="1">
      <c r="A452" s="437"/>
      <c r="B452" s="437"/>
      <c r="C452" s="437"/>
      <c r="D452" s="437"/>
      <c r="E452" s="296"/>
      <c r="F452" s="645"/>
      <c r="G452" s="273"/>
      <c r="H452" s="178"/>
      <c r="I452" s="178"/>
      <c r="J452" s="296"/>
      <c r="K452" s="273"/>
      <c r="L452" s="273"/>
      <c r="M452" s="273"/>
      <c r="N452" s="296"/>
      <c r="O452" s="273"/>
      <c r="P452" s="273"/>
      <c r="Q452" s="273"/>
      <c r="R452" s="273"/>
      <c r="S452" s="273"/>
      <c r="T452" s="273"/>
      <c r="U452" s="273"/>
      <c r="V452" s="296"/>
      <c r="W452" s="273"/>
      <c r="X452" s="273"/>
      <c r="Y452" s="273"/>
      <c r="Z452" s="273"/>
      <c r="AA452" s="273"/>
      <c r="AB452" s="273"/>
      <c r="AC452" s="273"/>
      <c r="AD452" s="273"/>
      <c r="AE452" s="296"/>
      <c r="AF452" s="273"/>
      <c r="AG452" s="273"/>
      <c r="AH452" s="273"/>
      <c r="AI452" s="273"/>
      <c r="AJ452" s="273"/>
      <c r="AK452" s="273"/>
      <c r="AL452" s="273"/>
      <c r="AM452" s="296"/>
      <c r="AN452" s="296"/>
      <c r="AO452" s="296"/>
      <c r="AP452" s="273"/>
      <c r="AQ452" s="273"/>
      <c r="AR452" s="296"/>
      <c r="AS452" s="296"/>
      <c r="AT452" s="296"/>
      <c r="AU452" s="273"/>
      <c r="AV452" s="279"/>
    </row>
    <row r="453" spans="1:48" s="2" customFormat="1">
      <c r="A453" s="437"/>
      <c r="B453" s="437"/>
      <c r="C453" s="437"/>
      <c r="D453" s="437"/>
      <c r="E453" s="296"/>
      <c r="F453" s="645"/>
      <c r="G453" s="273"/>
      <c r="H453" s="178"/>
      <c r="I453" s="178"/>
      <c r="J453" s="296"/>
      <c r="K453" s="273"/>
      <c r="L453" s="273"/>
      <c r="M453" s="273"/>
      <c r="N453" s="296"/>
      <c r="O453" s="273"/>
      <c r="P453" s="273"/>
      <c r="Q453" s="273"/>
      <c r="R453" s="273"/>
      <c r="S453" s="273"/>
      <c r="T453" s="273"/>
      <c r="U453" s="273"/>
      <c r="V453" s="296"/>
      <c r="W453" s="273"/>
      <c r="X453" s="273"/>
      <c r="Y453" s="273"/>
      <c r="Z453" s="273"/>
      <c r="AA453" s="273"/>
      <c r="AB453" s="273"/>
      <c r="AC453" s="273"/>
      <c r="AD453" s="273"/>
      <c r="AE453" s="296"/>
      <c r="AF453" s="273"/>
      <c r="AG453" s="273"/>
      <c r="AH453" s="273"/>
      <c r="AI453" s="273"/>
      <c r="AJ453" s="273"/>
      <c r="AK453" s="273"/>
      <c r="AL453" s="273"/>
      <c r="AM453" s="296"/>
      <c r="AN453" s="296"/>
      <c r="AO453" s="296"/>
      <c r="AP453" s="273"/>
      <c r="AQ453" s="273"/>
      <c r="AR453" s="296"/>
      <c r="AS453" s="296"/>
      <c r="AT453" s="296"/>
      <c r="AU453" s="273"/>
      <c r="AV453" s="279"/>
    </row>
    <row r="454" spans="1:48" s="2" customFormat="1">
      <c r="A454" s="437"/>
      <c r="B454" s="437"/>
      <c r="C454" s="437"/>
      <c r="D454" s="437"/>
      <c r="E454" s="296"/>
      <c r="F454" s="645"/>
      <c r="G454" s="273"/>
      <c r="H454" s="178"/>
      <c r="I454" s="178"/>
      <c r="J454" s="296"/>
      <c r="K454" s="273"/>
      <c r="L454" s="273"/>
      <c r="M454" s="273"/>
      <c r="N454" s="296"/>
      <c r="O454" s="273"/>
      <c r="P454" s="273"/>
      <c r="Q454" s="273"/>
      <c r="R454" s="273"/>
      <c r="S454" s="273"/>
      <c r="T454" s="273"/>
      <c r="U454" s="273"/>
      <c r="V454" s="296"/>
      <c r="W454" s="273"/>
      <c r="X454" s="273"/>
      <c r="Y454" s="273"/>
      <c r="Z454" s="273"/>
      <c r="AA454" s="273"/>
      <c r="AB454" s="273"/>
      <c r="AC454" s="273"/>
      <c r="AD454" s="273"/>
      <c r="AE454" s="296"/>
      <c r="AF454" s="273"/>
      <c r="AG454" s="273"/>
      <c r="AH454" s="273"/>
      <c r="AI454" s="273"/>
      <c r="AJ454" s="273"/>
      <c r="AK454" s="273"/>
      <c r="AL454" s="273"/>
      <c r="AM454" s="296"/>
      <c r="AN454" s="296"/>
      <c r="AO454" s="296"/>
      <c r="AP454" s="273"/>
      <c r="AQ454" s="273"/>
      <c r="AR454" s="296"/>
      <c r="AS454" s="296"/>
      <c r="AT454" s="296"/>
      <c r="AU454" s="273"/>
      <c r="AV454" s="279"/>
    </row>
    <row r="455" spans="1:48" s="2" customFormat="1">
      <c r="A455" s="437"/>
      <c r="B455" s="437"/>
      <c r="C455" s="437"/>
      <c r="D455" s="437"/>
      <c r="E455" s="296"/>
      <c r="F455" s="645"/>
      <c r="G455" s="273"/>
      <c r="H455" s="178"/>
      <c r="I455" s="178"/>
      <c r="J455" s="296"/>
      <c r="K455" s="273"/>
      <c r="L455" s="273"/>
      <c r="M455" s="273"/>
      <c r="N455" s="296"/>
      <c r="O455" s="273"/>
      <c r="P455" s="273"/>
      <c r="Q455" s="273"/>
      <c r="R455" s="273"/>
      <c r="S455" s="273"/>
      <c r="T455" s="273"/>
      <c r="U455" s="273"/>
      <c r="V455" s="296"/>
      <c r="W455" s="273"/>
      <c r="X455" s="273"/>
      <c r="Y455" s="273"/>
      <c r="Z455" s="273"/>
      <c r="AA455" s="273"/>
      <c r="AB455" s="273"/>
      <c r="AC455" s="273"/>
      <c r="AD455" s="273"/>
      <c r="AE455" s="296"/>
      <c r="AF455" s="273"/>
      <c r="AG455" s="273"/>
      <c r="AH455" s="273"/>
      <c r="AI455" s="273"/>
      <c r="AJ455" s="273"/>
      <c r="AK455" s="273"/>
      <c r="AL455" s="273"/>
      <c r="AM455" s="296"/>
      <c r="AN455" s="296"/>
      <c r="AO455" s="296"/>
      <c r="AP455" s="273"/>
      <c r="AQ455" s="273"/>
      <c r="AR455" s="296"/>
      <c r="AS455" s="296"/>
      <c r="AT455" s="296"/>
      <c r="AU455" s="273"/>
      <c r="AV455" s="279"/>
    </row>
    <row r="456" spans="1:48" s="2" customFormat="1">
      <c r="A456" s="437"/>
      <c r="B456" s="437"/>
      <c r="C456" s="437"/>
      <c r="D456" s="437"/>
      <c r="E456" s="296"/>
      <c r="F456" s="645"/>
      <c r="G456" s="273"/>
      <c r="H456" s="178"/>
      <c r="I456" s="178"/>
      <c r="J456" s="296"/>
      <c r="K456" s="273"/>
      <c r="L456" s="273"/>
      <c r="M456" s="273"/>
      <c r="N456" s="296"/>
      <c r="O456" s="273"/>
      <c r="P456" s="273"/>
      <c r="Q456" s="273"/>
      <c r="R456" s="273"/>
      <c r="S456" s="273"/>
      <c r="T456" s="273"/>
      <c r="U456" s="273"/>
      <c r="V456" s="296"/>
      <c r="W456" s="273"/>
      <c r="X456" s="273"/>
      <c r="Y456" s="273"/>
      <c r="Z456" s="273"/>
      <c r="AA456" s="273"/>
      <c r="AB456" s="273"/>
      <c r="AC456" s="273"/>
      <c r="AD456" s="273"/>
      <c r="AE456" s="296"/>
      <c r="AF456" s="273"/>
      <c r="AG456" s="273"/>
      <c r="AH456" s="273"/>
      <c r="AI456" s="273"/>
      <c r="AJ456" s="273"/>
      <c r="AK456" s="273"/>
      <c r="AL456" s="273"/>
      <c r="AM456" s="296"/>
      <c r="AN456" s="296"/>
      <c r="AO456" s="296"/>
      <c r="AP456" s="273"/>
      <c r="AQ456" s="273"/>
      <c r="AR456" s="296"/>
      <c r="AS456" s="296"/>
      <c r="AT456" s="296"/>
      <c r="AU456" s="273"/>
      <c r="AV456" s="279"/>
    </row>
    <row r="457" spans="1:48" s="2" customFormat="1">
      <c r="A457" s="437"/>
      <c r="B457" s="437"/>
      <c r="C457" s="437"/>
      <c r="D457" s="437"/>
      <c r="E457" s="296"/>
      <c r="F457" s="645"/>
      <c r="G457" s="273"/>
      <c r="H457" s="178"/>
      <c r="I457" s="178"/>
      <c r="J457" s="296"/>
      <c r="K457" s="273"/>
      <c r="L457" s="273"/>
      <c r="M457" s="273"/>
      <c r="N457" s="296"/>
      <c r="O457" s="273"/>
      <c r="P457" s="273"/>
      <c r="Q457" s="273"/>
      <c r="R457" s="273"/>
      <c r="S457" s="273"/>
      <c r="T457" s="273"/>
      <c r="U457" s="273"/>
      <c r="V457" s="296"/>
      <c r="W457" s="273"/>
      <c r="X457" s="273"/>
      <c r="Y457" s="273"/>
      <c r="Z457" s="273"/>
      <c r="AA457" s="273"/>
      <c r="AB457" s="273"/>
      <c r="AC457" s="273"/>
      <c r="AD457" s="273"/>
      <c r="AE457" s="296"/>
      <c r="AF457" s="273"/>
      <c r="AG457" s="273"/>
      <c r="AH457" s="273"/>
      <c r="AI457" s="273"/>
      <c r="AJ457" s="273"/>
      <c r="AK457" s="273"/>
      <c r="AL457" s="273"/>
      <c r="AM457" s="296"/>
      <c r="AN457" s="296"/>
      <c r="AO457" s="296"/>
      <c r="AP457" s="273"/>
      <c r="AQ457" s="273"/>
      <c r="AR457" s="296"/>
      <c r="AS457" s="296"/>
      <c r="AT457" s="296"/>
      <c r="AU457" s="273"/>
      <c r="AV457" s="279"/>
    </row>
    <row r="458" spans="1:48" s="2" customFormat="1">
      <c r="A458" s="437"/>
      <c r="B458" s="437"/>
      <c r="C458" s="437"/>
      <c r="D458" s="437"/>
      <c r="E458" s="296"/>
      <c r="F458" s="645"/>
      <c r="G458" s="273"/>
      <c r="H458" s="178"/>
      <c r="I458" s="178"/>
      <c r="J458" s="296"/>
      <c r="K458" s="273"/>
      <c r="L458" s="273"/>
      <c r="M458" s="273"/>
      <c r="N458" s="296"/>
      <c r="O458" s="273"/>
      <c r="P458" s="273"/>
      <c r="Q458" s="273"/>
      <c r="R458" s="273"/>
      <c r="S458" s="273"/>
      <c r="T458" s="273"/>
      <c r="U458" s="273"/>
      <c r="V458" s="296"/>
      <c r="W458" s="273"/>
      <c r="X458" s="273"/>
      <c r="Y458" s="273"/>
      <c r="Z458" s="273"/>
      <c r="AA458" s="273"/>
      <c r="AB458" s="273"/>
      <c r="AC458" s="273"/>
      <c r="AD458" s="273"/>
      <c r="AE458" s="296"/>
      <c r="AF458" s="273"/>
      <c r="AG458" s="273"/>
      <c r="AH458" s="273"/>
      <c r="AI458" s="273"/>
      <c r="AJ458" s="273"/>
      <c r="AK458" s="273"/>
      <c r="AL458" s="273"/>
      <c r="AM458" s="296"/>
      <c r="AN458" s="296"/>
      <c r="AO458" s="296"/>
      <c r="AP458" s="273"/>
      <c r="AQ458" s="273"/>
      <c r="AR458" s="296"/>
      <c r="AS458" s="296"/>
      <c r="AT458" s="296"/>
      <c r="AU458" s="273"/>
      <c r="AV458" s="279"/>
    </row>
    <row r="459" spans="1:48" s="2" customFormat="1">
      <c r="A459" s="437"/>
      <c r="B459" s="437"/>
      <c r="C459" s="437"/>
      <c r="D459" s="437"/>
      <c r="E459" s="296"/>
      <c r="F459" s="645"/>
      <c r="G459" s="273"/>
      <c r="H459" s="178"/>
      <c r="I459" s="178"/>
      <c r="J459" s="296"/>
      <c r="K459" s="273"/>
      <c r="L459" s="273"/>
      <c r="M459" s="273"/>
      <c r="N459" s="296"/>
      <c r="O459" s="273"/>
      <c r="P459" s="273"/>
      <c r="Q459" s="273"/>
      <c r="R459" s="273"/>
      <c r="S459" s="273"/>
      <c r="T459" s="273"/>
      <c r="U459" s="273"/>
      <c r="V459" s="296"/>
      <c r="W459" s="273"/>
      <c r="X459" s="273"/>
      <c r="Y459" s="273"/>
      <c r="Z459" s="273"/>
      <c r="AA459" s="273"/>
      <c r="AB459" s="273"/>
      <c r="AC459" s="273"/>
      <c r="AD459" s="273"/>
      <c r="AE459" s="296"/>
      <c r="AF459" s="273"/>
      <c r="AG459" s="273"/>
      <c r="AH459" s="273"/>
      <c r="AI459" s="273"/>
      <c r="AJ459" s="273"/>
      <c r="AK459" s="273"/>
      <c r="AL459" s="273"/>
      <c r="AM459" s="296"/>
      <c r="AN459" s="296"/>
      <c r="AO459" s="296"/>
      <c r="AP459" s="273"/>
      <c r="AQ459" s="273"/>
      <c r="AR459" s="296"/>
      <c r="AS459" s="296"/>
      <c r="AT459" s="296"/>
      <c r="AU459" s="273"/>
      <c r="AV459" s="279"/>
    </row>
    <row r="460" spans="1:48" s="2" customFormat="1">
      <c r="A460" s="437"/>
      <c r="B460" s="437"/>
      <c r="C460" s="437"/>
      <c r="D460" s="437"/>
      <c r="E460" s="296"/>
      <c r="F460" s="645"/>
      <c r="G460" s="273"/>
      <c r="H460" s="178"/>
      <c r="I460" s="178"/>
      <c r="J460" s="296"/>
      <c r="K460" s="273"/>
      <c r="L460" s="273"/>
      <c r="M460" s="273"/>
      <c r="N460" s="296"/>
      <c r="O460" s="273"/>
      <c r="P460" s="273"/>
      <c r="Q460" s="273"/>
      <c r="R460" s="273"/>
      <c r="S460" s="273"/>
      <c r="T460" s="273"/>
      <c r="U460" s="273"/>
      <c r="V460" s="296"/>
      <c r="W460" s="273"/>
      <c r="X460" s="273"/>
      <c r="Y460" s="273"/>
      <c r="Z460" s="273"/>
      <c r="AA460" s="273"/>
      <c r="AB460" s="273"/>
      <c r="AC460" s="273"/>
      <c r="AD460" s="273"/>
      <c r="AE460" s="296"/>
      <c r="AF460" s="273"/>
      <c r="AG460" s="273"/>
      <c r="AH460" s="273"/>
      <c r="AI460" s="273"/>
      <c r="AJ460" s="273"/>
      <c r="AK460" s="273"/>
      <c r="AL460" s="273"/>
      <c r="AM460" s="296"/>
      <c r="AN460" s="296"/>
      <c r="AO460" s="296"/>
      <c r="AP460" s="273"/>
      <c r="AQ460" s="273"/>
      <c r="AR460" s="296"/>
      <c r="AS460" s="296"/>
      <c r="AT460" s="296"/>
      <c r="AU460" s="273"/>
      <c r="AV460" s="279"/>
    </row>
    <row r="461" spans="1:48" s="2" customFormat="1">
      <c r="A461" s="437"/>
      <c r="B461" s="437"/>
      <c r="C461" s="437"/>
      <c r="D461" s="437"/>
      <c r="E461" s="296"/>
      <c r="F461" s="645"/>
      <c r="G461" s="273"/>
      <c r="H461" s="178"/>
      <c r="I461" s="178"/>
      <c r="J461" s="296"/>
      <c r="K461" s="273"/>
      <c r="L461" s="273"/>
      <c r="M461" s="273"/>
      <c r="N461" s="296"/>
      <c r="O461" s="273"/>
      <c r="P461" s="273"/>
      <c r="Q461" s="273"/>
      <c r="R461" s="273"/>
      <c r="S461" s="273"/>
      <c r="T461" s="273"/>
      <c r="U461" s="273"/>
      <c r="V461" s="296"/>
      <c r="W461" s="273"/>
      <c r="X461" s="273"/>
      <c r="Y461" s="273"/>
      <c r="Z461" s="273"/>
      <c r="AA461" s="273"/>
      <c r="AB461" s="273"/>
      <c r="AC461" s="273"/>
      <c r="AD461" s="273"/>
      <c r="AE461" s="296"/>
      <c r="AF461" s="273"/>
      <c r="AG461" s="273"/>
      <c r="AH461" s="273"/>
      <c r="AI461" s="273"/>
      <c r="AJ461" s="273"/>
      <c r="AK461" s="273"/>
      <c r="AL461" s="273"/>
      <c r="AM461" s="296"/>
      <c r="AN461" s="296"/>
      <c r="AO461" s="296"/>
      <c r="AP461" s="273"/>
      <c r="AQ461" s="273"/>
      <c r="AR461" s="296"/>
      <c r="AS461" s="296"/>
      <c r="AT461" s="296"/>
      <c r="AU461" s="273"/>
      <c r="AV461" s="279"/>
    </row>
    <row r="462" spans="1:48" s="2" customFormat="1">
      <c r="A462" s="437"/>
      <c r="B462" s="437"/>
      <c r="C462" s="437"/>
      <c r="D462" s="437"/>
      <c r="E462" s="296"/>
      <c r="F462" s="645"/>
      <c r="G462" s="273"/>
      <c r="H462" s="178"/>
      <c r="I462" s="178"/>
      <c r="J462" s="296"/>
      <c r="K462" s="273"/>
      <c r="L462" s="273"/>
      <c r="M462" s="273"/>
      <c r="N462" s="296"/>
      <c r="O462" s="273"/>
      <c r="P462" s="273"/>
      <c r="Q462" s="273"/>
      <c r="R462" s="273"/>
      <c r="S462" s="273"/>
      <c r="T462" s="273"/>
      <c r="U462" s="273"/>
      <c r="V462" s="296"/>
      <c r="W462" s="273"/>
      <c r="X462" s="273"/>
      <c r="Y462" s="273"/>
      <c r="Z462" s="273"/>
      <c r="AA462" s="273"/>
      <c r="AB462" s="273"/>
      <c r="AC462" s="273"/>
      <c r="AD462" s="273"/>
      <c r="AE462" s="296"/>
      <c r="AF462" s="273"/>
      <c r="AG462" s="273"/>
      <c r="AH462" s="273"/>
      <c r="AI462" s="273"/>
      <c r="AJ462" s="273"/>
      <c r="AK462" s="273"/>
      <c r="AL462" s="273"/>
      <c r="AM462" s="296"/>
      <c r="AN462" s="296"/>
      <c r="AO462" s="296"/>
      <c r="AP462" s="273"/>
      <c r="AQ462" s="273"/>
      <c r="AR462" s="296"/>
      <c r="AS462" s="296"/>
      <c r="AT462" s="296"/>
      <c r="AU462" s="273"/>
      <c r="AV462" s="279"/>
    </row>
    <row r="463" spans="1:48" s="2" customFormat="1">
      <c r="A463" s="437"/>
      <c r="B463" s="437"/>
      <c r="C463" s="437"/>
      <c r="D463" s="437"/>
      <c r="E463" s="296"/>
      <c r="F463" s="645"/>
      <c r="G463" s="273"/>
      <c r="H463" s="178"/>
      <c r="I463" s="178"/>
      <c r="J463" s="296"/>
      <c r="K463" s="273"/>
      <c r="L463" s="273"/>
      <c r="M463" s="273"/>
      <c r="N463" s="296"/>
      <c r="O463" s="273"/>
      <c r="P463" s="273"/>
      <c r="Q463" s="273"/>
      <c r="R463" s="273"/>
      <c r="S463" s="273"/>
      <c r="T463" s="273"/>
      <c r="U463" s="273"/>
      <c r="V463" s="296"/>
      <c r="W463" s="273"/>
      <c r="X463" s="273"/>
      <c r="Y463" s="273"/>
      <c r="Z463" s="273"/>
      <c r="AA463" s="273"/>
      <c r="AB463" s="273"/>
      <c r="AC463" s="273"/>
      <c r="AD463" s="273"/>
      <c r="AE463" s="296"/>
      <c r="AF463" s="273"/>
      <c r="AG463" s="273"/>
      <c r="AH463" s="273"/>
      <c r="AI463" s="273"/>
      <c r="AJ463" s="273"/>
      <c r="AK463" s="273"/>
      <c r="AL463" s="273"/>
      <c r="AM463" s="296"/>
      <c r="AN463" s="296"/>
      <c r="AO463" s="296"/>
      <c r="AP463" s="273"/>
      <c r="AQ463" s="273"/>
      <c r="AR463" s="296"/>
      <c r="AS463" s="296"/>
      <c r="AT463" s="296"/>
      <c r="AU463" s="273"/>
      <c r="AV463" s="279"/>
    </row>
    <row r="464" spans="1:48" s="2" customFormat="1">
      <c r="A464" s="437"/>
      <c r="B464" s="437"/>
      <c r="C464" s="437"/>
      <c r="D464" s="437"/>
      <c r="E464" s="296"/>
      <c r="F464" s="645"/>
      <c r="G464" s="273"/>
      <c r="H464" s="178"/>
      <c r="I464" s="178"/>
      <c r="J464" s="296"/>
      <c r="K464" s="273"/>
      <c r="L464" s="273"/>
      <c r="M464" s="273"/>
      <c r="N464" s="296"/>
      <c r="O464" s="273"/>
      <c r="P464" s="273"/>
      <c r="Q464" s="273"/>
      <c r="R464" s="273"/>
      <c r="S464" s="273"/>
      <c r="T464" s="273"/>
      <c r="U464" s="273"/>
      <c r="V464" s="296"/>
      <c r="W464" s="273"/>
      <c r="X464" s="273"/>
      <c r="Y464" s="273"/>
      <c r="Z464" s="273"/>
      <c r="AA464" s="273"/>
      <c r="AB464" s="273"/>
      <c r="AC464" s="273"/>
      <c r="AD464" s="273"/>
      <c r="AE464" s="296"/>
      <c r="AF464" s="273"/>
      <c r="AG464" s="273"/>
      <c r="AH464" s="273"/>
      <c r="AI464" s="273"/>
      <c r="AJ464" s="273"/>
      <c r="AK464" s="273"/>
      <c r="AL464" s="273"/>
      <c r="AM464" s="296"/>
      <c r="AN464" s="296"/>
      <c r="AO464" s="296"/>
      <c r="AP464" s="273"/>
      <c r="AQ464" s="273"/>
      <c r="AR464" s="296"/>
      <c r="AS464" s="296"/>
      <c r="AT464" s="296"/>
      <c r="AU464" s="273"/>
      <c r="AV464" s="279"/>
    </row>
    <row r="465" spans="1:48" s="2" customFormat="1">
      <c r="A465" s="437"/>
      <c r="B465" s="437"/>
      <c r="C465" s="437"/>
      <c r="D465" s="437"/>
      <c r="E465" s="296"/>
      <c r="F465" s="645"/>
      <c r="G465" s="273"/>
      <c r="H465" s="178"/>
      <c r="I465" s="178"/>
      <c r="J465" s="296"/>
      <c r="K465" s="273"/>
      <c r="L465" s="273"/>
      <c r="M465" s="273"/>
      <c r="N465" s="296"/>
      <c r="O465" s="273"/>
      <c r="P465" s="273"/>
      <c r="Q465" s="273"/>
      <c r="R465" s="273"/>
      <c r="S465" s="273"/>
      <c r="T465" s="273"/>
      <c r="U465" s="273"/>
      <c r="V465" s="296"/>
      <c r="W465" s="273"/>
      <c r="X465" s="273"/>
      <c r="Y465" s="273"/>
      <c r="Z465" s="273"/>
      <c r="AA465" s="273"/>
      <c r="AB465" s="273"/>
      <c r="AC465" s="273"/>
      <c r="AD465" s="273"/>
      <c r="AE465" s="296"/>
      <c r="AF465" s="273"/>
      <c r="AG465" s="273"/>
      <c r="AH465" s="273"/>
      <c r="AI465" s="273"/>
      <c r="AJ465" s="273"/>
      <c r="AK465" s="273"/>
      <c r="AL465" s="273"/>
      <c r="AM465" s="296"/>
      <c r="AN465" s="296"/>
      <c r="AO465" s="296"/>
      <c r="AP465" s="273"/>
      <c r="AQ465" s="273"/>
      <c r="AR465" s="296"/>
      <c r="AS465" s="296"/>
      <c r="AT465" s="296"/>
      <c r="AU465" s="273"/>
      <c r="AV465" s="279"/>
    </row>
    <row r="466" spans="1:48" s="2" customFormat="1">
      <c r="A466" s="437"/>
      <c r="B466" s="437"/>
      <c r="C466" s="437"/>
      <c r="D466" s="437"/>
      <c r="E466" s="296"/>
      <c r="F466" s="645"/>
      <c r="G466" s="273"/>
      <c r="H466" s="178"/>
      <c r="I466" s="178"/>
      <c r="J466" s="296"/>
      <c r="K466" s="273"/>
      <c r="L466" s="273"/>
      <c r="M466" s="273"/>
      <c r="N466" s="296"/>
      <c r="O466" s="273"/>
      <c r="P466" s="273"/>
      <c r="Q466" s="273"/>
      <c r="R466" s="273"/>
      <c r="S466" s="273"/>
      <c r="T466" s="273"/>
      <c r="U466" s="273"/>
      <c r="V466" s="296"/>
      <c r="W466" s="273"/>
      <c r="X466" s="273"/>
      <c r="Y466" s="273"/>
      <c r="Z466" s="273"/>
      <c r="AA466" s="273"/>
      <c r="AB466" s="273"/>
      <c r="AC466" s="273"/>
      <c r="AD466" s="273"/>
      <c r="AE466" s="296"/>
      <c r="AF466" s="273"/>
      <c r="AG466" s="273"/>
      <c r="AH466" s="273"/>
      <c r="AI466" s="273"/>
      <c r="AJ466" s="273"/>
      <c r="AK466" s="273"/>
      <c r="AL466" s="273"/>
      <c r="AM466" s="296"/>
      <c r="AN466" s="296"/>
      <c r="AO466" s="296"/>
      <c r="AP466" s="273"/>
      <c r="AQ466" s="273"/>
      <c r="AR466" s="296"/>
      <c r="AS466" s="296"/>
      <c r="AT466" s="296"/>
      <c r="AU466" s="273"/>
      <c r="AV466" s="279"/>
    </row>
    <row r="467" spans="1:48" s="2" customFormat="1">
      <c r="A467" s="437"/>
      <c r="B467" s="437"/>
      <c r="C467" s="437"/>
      <c r="D467" s="437"/>
      <c r="E467" s="296"/>
      <c r="F467" s="645"/>
      <c r="G467" s="273"/>
      <c r="H467" s="178"/>
      <c r="I467" s="178"/>
      <c r="J467" s="296"/>
      <c r="K467" s="273"/>
      <c r="L467" s="273"/>
      <c r="M467" s="273"/>
      <c r="N467" s="296"/>
      <c r="O467" s="273"/>
      <c r="P467" s="273"/>
      <c r="Q467" s="273"/>
      <c r="R467" s="273"/>
      <c r="S467" s="273"/>
      <c r="T467" s="273"/>
      <c r="U467" s="273"/>
      <c r="V467" s="296"/>
      <c r="W467" s="273"/>
      <c r="X467" s="273"/>
      <c r="Y467" s="273"/>
      <c r="Z467" s="273"/>
      <c r="AA467" s="273"/>
      <c r="AB467" s="273"/>
      <c r="AC467" s="273"/>
      <c r="AD467" s="273"/>
      <c r="AE467" s="296"/>
      <c r="AF467" s="273"/>
      <c r="AG467" s="273"/>
      <c r="AH467" s="273"/>
      <c r="AI467" s="273"/>
      <c r="AJ467" s="273"/>
      <c r="AK467" s="273"/>
      <c r="AL467" s="273"/>
      <c r="AM467" s="296"/>
      <c r="AN467" s="296"/>
      <c r="AO467" s="296"/>
      <c r="AP467" s="273"/>
      <c r="AQ467" s="273"/>
      <c r="AR467" s="296"/>
      <c r="AS467" s="296"/>
      <c r="AT467" s="296"/>
      <c r="AU467" s="273"/>
      <c r="AV467" s="279"/>
    </row>
    <row r="468" spans="1:48" s="2" customFormat="1">
      <c r="A468" s="437"/>
      <c r="B468" s="437"/>
      <c r="C468" s="437"/>
      <c r="D468" s="437"/>
      <c r="E468" s="296"/>
      <c r="F468" s="645"/>
      <c r="G468" s="273"/>
      <c r="H468" s="178"/>
      <c r="I468" s="178"/>
      <c r="J468" s="296"/>
      <c r="K468" s="273"/>
      <c r="L468" s="273"/>
      <c r="M468" s="273"/>
      <c r="N468" s="296"/>
      <c r="O468" s="273"/>
      <c r="P468" s="273"/>
      <c r="Q468" s="273"/>
      <c r="R468" s="273"/>
      <c r="S468" s="273"/>
      <c r="T468" s="273"/>
      <c r="U468" s="273"/>
      <c r="V468" s="296"/>
      <c r="W468" s="273"/>
      <c r="X468" s="273"/>
      <c r="Y468" s="273"/>
      <c r="Z468" s="273"/>
      <c r="AA468" s="273"/>
      <c r="AB468" s="273"/>
      <c r="AC468" s="273"/>
      <c r="AD468" s="273"/>
      <c r="AE468" s="296"/>
      <c r="AF468" s="273"/>
      <c r="AG468" s="273"/>
      <c r="AH468" s="273"/>
      <c r="AI468" s="273"/>
      <c r="AJ468" s="273"/>
      <c r="AK468" s="273"/>
      <c r="AL468" s="273"/>
      <c r="AM468" s="296"/>
      <c r="AN468" s="296"/>
      <c r="AO468" s="296"/>
      <c r="AP468" s="273"/>
      <c r="AQ468" s="273"/>
      <c r="AR468" s="296"/>
      <c r="AS468" s="296"/>
      <c r="AT468" s="296"/>
      <c r="AU468" s="273"/>
      <c r="AV468" s="279"/>
    </row>
    <row r="469" spans="1:48" s="2" customFormat="1">
      <c r="A469" s="437"/>
      <c r="B469" s="437"/>
      <c r="C469" s="437"/>
      <c r="D469" s="437"/>
      <c r="E469" s="296"/>
      <c r="F469" s="645"/>
      <c r="G469" s="273"/>
      <c r="H469" s="178"/>
      <c r="I469" s="178"/>
      <c r="J469" s="296"/>
      <c r="K469" s="273"/>
      <c r="L469" s="273"/>
      <c r="M469" s="273"/>
      <c r="N469" s="296"/>
      <c r="O469" s="273"/>
      <c r="P469" s="273"/>
      <c r="Q469" s="273"/>
      <c r="R469" s="273"/>
      <c r="S469" s="273"/>
      <c r="T469" s="273"/>
      <c r="U469" s="273"/>
      <c r="V469" s="296"/>
      <c r="W469" s="273"/>
      <c r="X469" s="273"/>
      <c r="Y469" s="273"/>
      <c r="Z469" s="273"/>
      <c r="AA469" s="273"/>
      <c r="AB469" s="273"/>
      <c r="AC469" s="273"/>
      <c r="AD469" s="273"/>
      <c r="AE469" s="296"/>
      <c r="AF469" s="273"/>
      <c r="AG469" s="273"/>
      <c r="AH469" s="273"/>
      <c r="AI469" s="273"/>
      <c r="AJ469" s="273"/>
      <c r="AK469" s="273"/>
      <c r="AL469" s="273"/>
      <c r="AM469" s="296"/>
      <c r="AN469" s="296"/>
      <c r="AO469" s="296"/>
      <c r="AP469" s="273"/>
      <c r="AQ469" s="273"/>
      <c r="AR469" s="296"/>
      <c r="AS469" s="296"/>
      <c r="AT469" s="296"/>
      <c r="AU469" s="273"/>
      <c r="AV469" s="279"/>
    </row>
    <row r="470" spans="1:48" s="2" customFormat="1">
      <c r="A470" s="437"/>
      <c r="B470" s="437"/>
      <c r="C470" s="437"/>
      <c r="D470" s="437"/>
      <c r="E470" s="296"/>
      <c r="F470" s="645"/>
      <c r="G470" s="273"/>
      <c r="H470" s="178"/>
      <c r="I470" s="178"/>
      <c r="J470" s="296"/>
      <c r="K470" s="273"/>
      <c r="L470" s="273"/>
      <c r="M470" s="273"/>
      <c r="N470" s="296"/>
      <c r="O470" s="273"/>
      <c r="P470" s="273"/>
      <c r="Q470" s="273"/>
      <c r="R470" s="273"/>
      <c r="S470" s="273"/>
      <c r="T470" s="273"/>
      <c r="U470" s="273"/>
      <c r="V470" s="296"/>
      <c r="W470" s="273"/>
      <c r="X470" s="273"/>
      <c r="Y470" s="273"/>
      <c r="Z470" s="273"/>
      <c r="AA470" s="273"/>
      <c r="AB470" s="273"/>
      <c r="AC470" s="273"/>
      <c r="AD470" s="273"/>
      <c r="AE470" s="296"/>
      <c r="AF470" s="273"/>
      <c r="AG470" s="273"/>
      <c r="AH470" s="273"/>
      <c r="AI470" s="273"/>
      <c r="AJ470" s="273"/>
      <c r="AK470" s="273"/>
      <c r="AL470" s="273"/>
      <c r="AM470" s="296"/>
      <c r="AN470" s="296"/>
      <c r="AO470" s="296"/>
      <c r="AP470" s="273"/>
      <c r="AQ470" s="273"/>
      <c r="AR470" s="296"/>
      <c r="AS470" s="296"/>
      <c r="AT470" s="296"/>
      <c r="AU470" s="273"/>
      <c r="AV470" s="279"/>
    </row>
    <row r="471" spans="1:48" s="2" customFormat="1">
      <c r="A471" s="437"/>
      <c r="B471" s="437"/>
      <c r="C471" s="437"/>
      <c r="D471" s="437"/>
      <c r="E471" s="296"/>
      <c r="F471" s="645"/>
      <c r="G471" s="273"/>
      <c r="H471" s="178"/>
      <c r="I471" s="178"/>
      <c r="J471" s="296"/>
      <c r="K471" s="273"/>
      <c r="L471" s="273"/>
      <c r="M471" s="273"/>
      <c r="N471" s="296"/>
      <c r="O471" s="273"/>
      <c r="P471" s="273"/>
      <c r="Q471" s="273"/>
      <c r="R471" s="273"/>
      <c r="S471" s="273"/>
      <c r="T471" s="273"/>
      <c r="U471" s="273"/>
      <c r="V471" s="296"/>
      <c r="W471" s="273"/>
      <c r="X471" s="273"/>
      <c r="Y471" s="273"/>
      <c r="Z471" s="273"/>
      <c r="AA471" s="273"/>
      <c r="AB471" s="273"/>
      <c r="AC471" s="273"/>
      <c r="AD471" s="273"/>
      <c r="AE471" s="296"/>
      <c r="AF471" s="273"/>
      <c r="AG471" s="273"/>
      <c r="AH471" s="273"/>
      <c r="AI471" s="273"/>
      <c r="AJ471" s="273"/>
      <c r="AK471" s="273"/>
      <c r="AL471" s="273"/>
      <c r="AM471" s="296"/>
      <c r="AN471" s="296"/>
      <c r="AO471" s="296"/>
      <c r="AP471" s="273"/>
      <c r="AQ471" s="273"/>
      <c r="AR471" s="296"/>
      <c r="AS471" s="296"/>
      <c r="AT471" s="296"/>
      <c r="AU471" s="273"/>
      <c r="AV471" s="279"/>
    </row>
    <row r="472" spans="1:48" s="2" customFormat="1">
      <c r="A472" s="437"/>
      <c r="B472" s="437"/>
      <c r="C472" s="437"/>
      <c r="D472" s="437"/>
      <c r="E472" s="296"/>
      <c r="F472" s="645"/>
      <c r="G472" s="273"/>
      <c r="H472" s="178"/>
      <c r="I472" s="178"/>
      <c r="J472" s="296"/>
      <c r="K472" s="273"/>
      <c r="L472" s="273"/>
      <c r="M472" s="273"/>
      <c r="N472" s="296"/>
      <c r="O472" s="273"/>
      <c r="P472" s="273"/>
      <c r="Q472" s="273"/>
      <c r="R472" s="273"/>
      <c r="S472" s="273"/>
      <c r="T472" s="273"/>
      <c r="U472" s="273"/>
      <c r="V472" s="296"/>
      <c r="W472" s="273"/>
      <c r="X472" s="273"/>
      <c r="Y472" s="273"/>
      <c r="Z472" s="273"/>
      <c r="AA472" s="273"/>
      <c r="AB472" s="273"/>
      <c r="AC472" s="273"/>
      <c r="AD472" s="273"/>
      <c r="AE472" s="296"/>
      <c r="AF472" s="273"/>
      <c r="AG472" s="273"/>
      <c r="AH472" s="273"/>
      <c r="AI472" s="273"/>
      <c r="AJ472" s="273"/>
      <c r="AK472" s="273"/>
      <c r="AL472" s="273"/>
      <c r="AM472" s="296"/>
      <c r="AN472" s="296"/>
      <c r="AO472" s="296"/>
      <c r="AP472" s="273"/>
      <c r="AQ472" s="273"/>
      <c r="AR472" s="296"/>
      <c r="AS472" s="296"/>
      <c r="AT472" s="296"/>
      <c r="AU472" s="273"/>
      <c r="AV472" s="279"/>
    </row>
    <row r="473" spans="1:48" s="2" customFormat="1">
      <c r="A473" s="437"/>
      <c r="B473" s="437"/>
      <c r="C473" s="437"/>
      <c r="D473" s="437"/>
      <c r="E473" s="296"/>
      <c r="F473" s="645"/>
      <c r="G473" s="273"/>
      <c r="H473" s="178"/>
      <c r="I473" s="178"/>
      <c r="J473" s="296"/>
      <c r="K473" s="273"/>
      <c r="L473" s="273"/>
      <c r="M473" s="273"/>
      <c r="N473" s="296"/>
      <c r="O473" s="273"/>
      <c r="P473" s="273"/>
      <c r="Q473" s="273"/>
      <c r="R473" s="273"/>
      <c r="S473" s="273"/>
      <c r="T473" s="273"/>
      <c r="U473" s="273"/>
      <c r="V473" s="296"/>
      <c r="W473" s="273"/>
      <c r="X473" s="273"/>
      <c r="Y473" s="273"/>
      <c r="Z473" s="273"/>
      <c r="AA473" s="273"/>
      <c r="AB473" s="273"/>
      <c r="AC473" s="273"/>
      <c r="AD473" s="273"/>
      <c r="AE473" s="296"/>
      <c r="AF473" s="273"/>
      <c r="AG473" s="273"/>
      <c r="AH473" s="273"/>
      <c r="AI473" s="273"/>
      <c r="AJ473" s="273"/>
      <c r="AK473" s="273"/>
      <c r="AL473" s="273"/>
      <c r="AM473" s="296"/>
      <c r="AN473" s="296"/>
      <c r="AO473" s="296"/>
      <c r="AP473" s="273"/>
      <c r="AQ473" s="273"/>
      <c r="AR473" s="296"/>
      <c r="AS473" s="296"/>
      <c r="AT473" s="296"/>
      <c r="AU473" s="273"/>
      <c r="AV473" s="279"/>
    </row>
    <row r="474" spans="1:48" s="2" customFormat="1">
      <c r="A474" s="437"/>
      <c r="B474" s="437"/>
      <c r="C474" s="437"/>
      <c r="D474" s="437"/>
      <c r="E474" s="296"/>
      <c r="F474" s="645"/>
      <c r="G474" s="273"/>
      <c r="H474" s="178"/>
      <c r="I474" s="178"/>
      <c r="J474" s="296"/>
      <c r="K474" s="273"/>
      <c r="L474" s="273"/>
      <c r="M474" s="273"/>
      <c r="N474" s="296"/>
      <c r="O474" s="273"/>
      <c r="P474" s="273"/>
      <c r="Q474" s="273"/>
      <c r="R474" s="273"/>
      <c r="S474" s="273"/>
      <c r="T474" s="273"/>
      <c r="U474" s="273"/>
      <c r="V474" s="296"/>
      <c r="W474" s="273"/>
      <c r="X474" s="273"/>
      <c r="Y474" s="273"/>
      <c r="Z474" s="273"/>
      <c r="AA474" s="273"/>
      <c r="AB474" s="273"/>
      <c r="AC474" s="273"/>
      <c r="AD474" s="273"/>
      <c r="AE474" s="296"/>
      <c r="AF474" s="273"/>
      <c r="AG474" s="273"/>
      <c r="AH474" s="273"/>
      <c r="AI474" s="273"/>
      <c r="AJ474" s="273"/>
      <c r="AK474" s="273"/>
      <c r="AL474" s="273"/>
      <c r="AM474" s="296"/>
      <c r="AN474" s="296"/>
      <c r="AO474" s="296"/>
      <c r="AP474" s="273"/>
      <c r="AQ474" s="273"/>
      <c r="AR474" s="296"/>
      <c r="AS474" s="296"/>
      <c r="AT474" s="296"/>
      <c r="AU474" s="273"/>
      <c r="AV474" s="279"/>
    </row>
    <row r="475" spans="1:48" s="2" customFormat="1">
      <c r="A475" s="437"/>
      <c r="B475" s="437"/>
      <c r="C475" s="437"/>
      <c r="D475" s="437"/>
      <c r="E475" s="296"/>
      <c r="F475" s="645"/>
      <c r="G475" s="273"/>
      <c r="H475" s="178"/>
      <c r="I475" s="178"/>
      <c r="J475" s="296"/>
      <c r="K475" s="273"/>
      <c r="L475" s="273"/>
      <c r="M475" s="273"/>
      <c r="N475" s="296"/>
      <c r="O475" s="273"/>
      <c r="P475" s="273"/>
      <c r="Q475" s="273"/>
      <c r="R475" s="273"/>
      <c r="S475" s="273"/>
      <c r="T475" s="273"/>
      <c r="U475" s="273"/>
      <c r="V475" s="296"/>
      <c r="W475" s="273"/>
      <c r="X475" s="273"/>
      <c r="Y475" s="273"/>
      <c r="Z475" s="273"/>
      <c r="AA475" s="273"/>
      <c r="AB475" s="273"/>
      <c r="AC475" s="273"/>
      <c r="AD475" s="273"/>
      <c r="AE475" s="296"/>
      <c r="AF475" s="273"/>
      <c r="AG475" s="273"/>
      <c r="AH475" s="273"/>
      <c r="AI475" s="273"/>
      <c r="AJ475" s="273"/>
      <c r="AK475" s="273"/>
      <c r="AL475" s="273"/>
      <c r="AM475" s="296"/>
      <c r="AN475" s="296"/>
      <c r="AO475" s="296"/>
      <c r="AP475" s="273"/>
      <c r="AQ475" s="273"/>
      <c r="AR475" s="296"/>
      <c r="AS475" s="296"/>
      <c r="AT475" s="296"/>
      <c r="AU475" s="273"/>
      <c r="AV475" s="279"/>
    </row>
    <row r="476" spans="1:48" s="2" customFormat="1">
      <c r="A476" s="437"/>
      <c r="B476" s="437"/>
      <c r="C476" s="437"/>
      <c r="D476" s="437"/>
      <c r="E476" s="296"/>
      <c r="F476" s="645"/>
      <c r="G476" s="273"/>
      <c r="H476" s="178"/>
      <c r="I476" s="178"/>
      <c r="J476" s="296"/>
      <c r="K476" s="273"/>
      <c r="L476" s="273"/>
      <c r="M476" s="273"/>
      <c r="N476" s="296"/>
      <c r="O476" s="273"/>
      <c r="P476" s="273"/>
      <c r="Q476" s="273"/>
      <c r="R476" s="273"/>
      <c r="S476" s="273"/>
      <c r="T476" s="273"/>
      <c r="U476" s="273"/>
      <c r="V476" s="296"/>
      <c r="W476" s="273"/>
      <c r="X476" s="273"/>
      <c r="Y476" s="273"/>
      <c r="Z476" s="273"/>
      <c r="AA476" s="273"/>
      <c r="AB476" s="273"/>
      <c r="AC476" s="273"/>
      <c r="AD476" s="273"/>
      <c r="AE476" s="296"/>
      <c r="AF476" s="273"/>
      <c r="AG476" s="273"/>
      <c r="AH476" s="273"/>
      <c r="AI476" s="273"/>
      <c r="AJ476" s="273"/>
      <c r="AK476" s="273"/>
      <c r="AL476" s="273"/>
      <c r="AM476" s="296"/>
      <c r="AN476" s="296"/>
      <c r="AO476" s="296"/>
      <c r="AP476" s="273"/>
      <c r="AQ476" s="273"/>
      <c r="AR476" s="296"/>
      <c r="AS476" s="296"/>
      <c r="AT476" s="296"/>
      <c r="AU476" s="273"/>
      <c r="AV476" s="279"/>
    </row>
    <row r="477" spans="1:48" s="2" customFormat="1">
      <c r="A477" s="437"/>
      <c r="B477" s="437"/>
      <c r="C477" s="437"/>
      <c r="D477" s="437"/>
      <c r="E477" s="296"/>
      <c r="F477" s="645"/>
      <c r="G477" s="273"/>
      <c r="H477" s="178"/>
      <c r="I477" s="178"/>
      <c r="J477" s="296"/>
      <c r="K477" s="273"/>
      <c r="L477" s="273"/>
      <c r="M477" s="273"/>
      <c r="N477" s="296"/>
      <c r="O477" s="273"/>
      <c r="P477" s="273"/>
      <c r="Q477" s="273"/>
      <c r="R477" s="273"/>
      <c r="S477" s="273"/>
      <c r="T477" s="273"/>
      <c r="U477" s="273"/>
      <c r="V477" s="296"/>
      <c r="W477" s="273"/>
      <c r="X477" s="273"/>
      <c r="Y477" s="273"/>
      <c r="Z477" s="273"/>
      <c r="AA477" s="273"/>
      <c r="AB477" s="273"/>
      <c r="AC477" s="273"/>
      <c r="AD477" s="273"/>
      <c r="AE477" s="296"/>
      <c r="AF477" s="273"/>
      <c r="AG477" s="273"/>
      <c r="AH477" s="273"/>
      <c r="AI477" s="273"/>
      <c r="AJ477" s="273"/>
      <c r="AK477" s="273"/>
      <c r="AL477" s="273"/>
      <c r="AM477" s="296"/>
      <c r="AN477" s="296"/>
      <c r="AO477" s="296"/>
      <c r="AP477" s="273"/>
      <c r="AQ477" s="273"/>
      <c r="AR477" s="296"/>
      <c r="AS477" s="296"/>
      <c r="AT477" s="296"/>
      <c r="AU477" s="273"/>
      <c r="AV477" s="279"/>
    </row>
    <row r="478" spans="1:48" s="2" customFormat="1">
      <c r="A478" s="437"/>
      <c r="B478" s="437"/>
      <c r="C478" s="437"/>
      <c r="D478" s="437"/>
      <c r="E478" s="296"/>
      <c r="F478" s="645"/>
      <c r="G478" s="273"/>
      <c r="H478" s="178"/>
      <c r="I478" s="178"/>
      <c r="J478" s="296"/>
      <c r="K478" s="273"/>
      <c r="L478" s="273"/>
      <c r="M478" s="273"/>
      <c r="N478" s="296"/>
      <c r="O478" s="273"/>
      <c r="P478" s="273"/>
      <c r="Q478" s="273"/>
      <c r="R478" s="273"/>
      <c r="S478" s="273"/>
      <c r="T478" s="273"/>
      <c r="U478" s="273"/>
      <c r="V478" s="296"/>
      <c r="W478" s="273"/>
      <c r="X478" s="273"/>
      <c r="Y478" s="273"/>
      <c r="Z478" s="273"/>
      <c r="AA478" s="273"/>
      <c r="AB478" s="273"/>
      <c r="AC478" s="273"/>
      <c r="AD478" s="273"/>
      <c r="AE478" s="296"/>
      <c r="AF478" s="273"/>
      <c r="AG478" s="273"/>
      <c r="AH478" s="273"/>
      <c r="AI478" s="273"/>
      <c r="AJ478" s="273"/>
      <c r="AK478" s="273"/>
      <c r="AL478" s="273"/>
      <c r="AM478" s="296"/>
      <c r="AN478" s="296"/>
      <c r="AO478" s="296"/>
      <c r="AP478" s="273"/>
      <c r="AQ478" s="273"/>
      <c r="AR478" s="296"/>
      <c r="AS478" s="296"/>
      <c r="AT478" s="296"/>
      <c r="AU478" s="273"/>
      <c r="AV478" s="279"/>
    </row>
    <row r="479" spans="1:48" s="2" customFormat="1">
      <c r="A479" s="437"/>
      <c r="B479" s="437"/>
      <c r="C479" s="437"/>
      <c r="D479" s="437"/>
      <c r="E479" s="296"/>
      <c r="F479" s="645"/>
      <c r="G479" s="273"/>
      <c r="H479" s="178"/>
      <c r="I479" s="178"/>
      <c r="J479" s="296"/>
      <c r="K479" s="273"/>
      <c r="L479" s="273"/>
      <c r="M479" s="273"/>
      <c r="N479" s="296"/>
      <c r="O479" s="273"/>
      <c r="P479" s="273"/>
      <c r="Q479" s="273"/>
      <c r="R479" s="273"/>
      <c r="S479" s="273"/>
      <c r="T479" s="273"/>
      <c r="U479" s="273"/>
      <c r="V479" s="296"/>
      <c r="W479" s="273"/>
      <c r="X479" s="273"/>
      <c r="Y479" s="273"/>
      <c r="Z479" s="273"/>
      <c r="AA479" s="273"/>
      <c r="AB479" s="273"/>
      <c r="AC479" s="273"/>
      <c r="AD479" s="273"/>
      <c r="AE479" s="296"/>
      <c r="AF479" s="273"/>
      <c r="AG479" s="273"/>
      <c r="AH479" s="273"/>
      <c r="AI479" s="273"/>
      <c r="AJ479" s="273"/>
      <c r="AK479" s="273"/>
      <c r="AL479" s="273"/>
      <c r="AM479" s="296"/>
      <c r="AN479" s="296"/>
      <c r="AO479" s="296"/>
      <c r="AP479" s="273"/>
      <c r="AQ479" s="273"/>
      <c r="AR479" s="296"/>
      <c r="AS479" s="296"/>
      <c r="AT479" s="296"/>
      <c r="AU479" s="273"/>
      <c r="AV479" s="279"/>
    </row>
    <row r="480" spans="1:48" s="2" customFormat="1">
      <c r="A480" s="437"/>
      <c r="B480" s="437"/>
      <c r="C480" s="437"/>
      <c r="D480" s="437"/>
      <c r="E480" s="296"/>
      <c r="F480" s="645"/>
      <c r="G480" s="273"/>
      <c r="H480" s="178"/>
      <c r="I480" s="178"/>
      <c r="J480" s="296"/>
      <c r="K480" s="273"/>
      <c r="L480" s="273"/>
      <c r="M480" s="273"/>
      <c r="N480" s="296"/>
      <c r="O480" s="273"/>
      <c r="P480" s="273"/>
      <c r="Q480" s="273"/>
      <c r="R480" s="273"/>
      <c r="S480" s="273"/>
      <c r="T480" s="273"/>
      <c r="U480" s="273"/>
      <c r="V480" s="296"/>
      <c r="W480" s="273"/>
      <c r="X480" s="273"/>
      <c r="Y480" s="273"/>
      <c r="Z480" s="273"/>
      <c r="AA480" s="273"/>
      <c r="AB480" s="273"/>
      <c r="AC480" s="273"/>
      <c r="AD480" s="273"/>
      <c r="AE480" s="296"/>
      <c r="AF480" s="273"/>
      <c r="AG480" s="273"/>
      <c r="AH480" s="273"/>
      <c r="AI480" s="273"/>
      <c r="AJ480" s="273"/>
      <c r="AK480" s="273"/>
      <c r="AL480" s="273"/>
      <c r="AM480" s="296"/>
      <c r="AN480" s="296"/>
      <c r="AO480" s="296"/>
      <c r="AP480" s="273"/>
      <c r="AQ480" s="273"/>
      <c r="AR480" s="296"/>
      <c r="AS480" s="296"/>
      <c r="AT480" s="296"/>
      <c r="AU480" s="273"/>
      <c r="AV480" s="279"/>
    </row>
    <row r="481" spans="1:48" s="2" customFormat="1">
      <c r="A481" s="437"/>
      <c r="B481" s="437"/>
      <c r="C481" s="437"/>
      <c r="D481" s="437"/>
      <c r="E481" s="296"/>
      <c r="F481" s="645"/>
      <c r="G481" s="273"/>
      <c r="H481" s="178"/>
      <c r="I481" s="178"/>
      <c r="J481" s="296"/>
      <c r="K481" s="273"/>
      <c r="L481" s="273"/>
      <c r="M481" s="273"/>
      <c r="N481" s="296"/>
      <c r="O481" s="273"/>
      <c r="P481" s="273"/>
      <c r="Q481" s="273"/>
      <c r="R481" s="273"/>
      <c r="S481" s="273"/>
      <c r="T481" s="273"/>
      <c r="U481" s="273"/>
      <c r="V481" s="296"/>
      <c r="W481" s="273"/>
      <c r="X481" s="273"/>
      <c r="Y481" s="273"/>
      <c r="Z481" s="273"/>
      <c r="AA481" s="273"/>
      <c r="AB481" s="273"/>
      <c r="AC481" s="273"/>
      <c r="AD481" s="273"/>
      <c r="AE481" s="296"/>
      <c r="AF481" s="273"/>
      <c r="AG481" s="273"/>
      <c r="AH481" s="273"/>
      <c r="AI481" s="273"/>
      <c r="AJ481" s="273"/>
      <c r="AK481" s="273"/>
      <c r="AL481" s="273"/>
      <c r="AM481" s="296"/>
      <c r="AN481" s="296"/>
      <c r="AO481" s="296"/>
      <c r="AP481" s="273"/>
      <c r="AQ481" s="273"/>
      <c r="AR481" s="296"/>
      <c r="AS481" s="296"/>
      <c r="AT481" s="296"/>
      <c r="AU481" s="273"/>
      <c r="AV481" s="279"/>
    </row>
    <row r="482" spans="1:48" s="2" customFormat="1">
      <c r="A482" s="437"/>
      <c r="B482" s="437"/>
      <c r="C482" s="437"/>
      <c r="D482" s="437"/>
      <c r="E482" s="296"/>
      <c r="F482" s="645"/>
      <c r="G482" s="273"/>
      <c r="H482" s="178"/>
      <c r="I482" s="178"/>
      <c r="J482" s="296"/>
      <c r="K482" s="273"/>
      <c r="L482" s="273"/>
      <c r="M482" s="273"/>
      <c r="N482" s="296"/>
      <c r="O482" s="273"/>
      <c r="P482" s="273"/>
      <c r="Q482" s="273"/>
      <c r="R482" s="273"/>
      <c r="S482" s="273"/>
      <c r="T482" s="273"/>
      <c r="U482" s="273"/>
      <c r="V482" s="296"/>
      <c r="W482" s="273"/>
      <c r="X482" s="273"/>
      <c r="Y482" s="273"/>
      <c r="Z482" s="273"/>
      <c r="AA482" s="273"/>
      <c r="AB482" s="273"/>
      <c r="AC482" s="273"/>
      <c r="AD482" s="273"/>
      <c r="AE482" s="296"/>
      <c r="AF482" s="273"/>
      <c r="AG482" s="273"/>
      <c r="AH482" s="273"/>
      <c r="AI482" s="273"/>
      <c r="AJ482" s="273"/>
      <c r="AK482" s="273"/>
      <c r="AL482" s="273"/>
      <c r="AM482" s="296"/>
      <c r="AN482" s="296"/>
      <c r="AO482" s="296"/>
      <c r="AP482" s="273"/>
      <c r="AQ482" s="273"/>
      <c r="AR482" s="296"/>
      <c r="AS482" s="296"/>
      <c r="AT482" s="296"/>
      <c r="AU482" s="273"/>
      <c r="AV482" s="279"/>
    </row>
    <row r="483" spans="1:48" s="2" customFormat="1">
      <c r="A483" s="437"/>
      <c r="B483" s="437"/>
      <c r="C483" s="437"/>
      <c r="D483" s="437"/>
      <c r="E483" s="296"/>
      <c r="F483" s="645"/>
      <c r="G483" s="273"/>
      <c r="H483" s="178"/>
      <c r="I483" s="178"/>
      <c r="J483" s="296"/>
      <c r="K483" s="273"/>
      <c r="L483" s="273"/>
      <c r="M483" s="273"/>
      <c r="N483" s="296"/>
      <c r="O483" s="273"/>
      <c r="P483" s="273"/>
      <c r="Q483" s="273"/>
      <c r="R483" s="273"/>
      <c r="S483" s="273"/>
      <c r="T483" s="273"/>
      <c r="U483" s="273"/>
      <c r="V483" s="296"/>
      <c r="W483" s="273"/>
      <c r="X483" s="273"/>
      <c r="Y483" s="273"/>
      <c r="Z483" s="273"/>
      <c r="AA483" s="273"/>
      <c r="AB483" s="273"/>
      <c r="AC483" s="273"/>
      <c r="AD483" s="273"/>
      <c r="AE483" s="296"/>
      <c r="AF483" s="273"/>
      <c r="AG483" s="273"/>
      <c r="AH483" s="273"/>
      <c r="AI483" s="273"/>
      <c r="AJ483" s="273"/>
      <c r="AK483" s="273"/>
      <c r="AL483" s="273"/>
      <c r="AM483" s="296"/>
      <c r="AN483" s="296"/>
      <c r="AO483" s="296"/>
      <c r="AP483" s="273"/>
      <c r="AQ483" s="273"/>
      <c r="AR483" s="296"/>
      <c r="AS483" s="296"/>
      <c r="AT483" s="296"/>
      <c r="AU483" s="273"/>
      <c r="AV483" s="279"/>
    </row>
    <row r="484" spans="1:48" s="2" customFormat="1">
      <c r="A484" s="437"/>
      <c r="B484" s="437"/>
      <c r="C484" s="437"/>
      <c r="D484" s="437"/>
      <c r="E484" s="296"/>
      <c r="F484" s="645"/>
      <c r="G484" s="273"/>
      <c r="H484" s="178"/>
      <c r="I484" s="178"/>
      <c r="J484" s="296"/>
      <c r="K484" s="273"/>
      <c r="L484" s="273"/>
      <c r="M484" s="273"/>
      <c r="N484" s="296"/>
      <c r="O484" s="273"/>
      <c r="P484" s="273"/>
      <c r="Q484" s="273"/>
      <c r="R484" s="273"/>
      <c r="S484" s="273"/>
      <c r="T484" s="273"/>
      <c r="U484" s="273"/>
      <c r="V484" s="296"/>
      <c r="W484" s="273"/>
      <c r="X484" s="273"/>
      <c r="Y484" s="273"/>
      <c r="Z484" s="273"/>
      <c r="AA484" s="273"/>
      <c r="AB484" s="273"/>
      <c r="AC484" s="273"/>
      <c r="AD484" s="273"/>
      <c r="AE484" s="296"/>
      <c r="AF484" s="273"/>
      <c r="AG484" s="273"/>
      <c r="AH484" s="273"/>
      <c r="AI484" s="273"/>
      <c r="AJ484" s="273"/>
      <c r="AK484" s="273"/>
      <c r="AL484" s="273"/>
      <c r="AM484" s="296"/>
      <c r="AN484" s="296"/>
      <c r="AO484" s="296"/>
      <c r="AP484" s="273"/>
      <c r="AQ484" s="273"/>
      <c r="AR484" s="296"/>
      <c r="AS484" s="296"/>
      <c r="AT484" s="296"/>
      <c r="AU484" s="273"/>
      <c r="AV484" s="279"/>
    </row>
    <row r="485" spans="1:48" s="2" customFormat="1">
      <c r="A485" s="437"/>
      <c r="B485" s="437"/>
      <c r="C485" s="437"/>
      <c r="D485" s="437"/>
      <c r="E485" s="296"/>
      <c r="F485" s="645"/>
      <c r="G485" s="273"/>
      <c r="H485" s="178"/>
      <c r="I485" s="178"/>
      <c r="J485" s="296"/>
      <c r="K485" s="273"/>
      <c r="L485" s="273"/>
      <c r="M485" s="273"/>
      <c r="N485" s="296"/>
      <c r="O485" s="273"/>
      <c r="P485" s="273"/>
      <c r="Q485" s="273"/>
      <c r="R485" s="273"/>
      <c r="S485" s="273"/>
      <c r="T485" s="273"/>
      <c r="U485" s="273"/>
      <c r="V485" s="296"/>
      <c r="W485" s="273"/>
      <c r="X485" s="273"/>
      <c r="Y485" s="273"/>
      <c r="Z485" s="273"/>
      <c r="AA485" s="273"/>
      <c r="AB485" s="273"/>
      <c r="AC485" s="273"/>
      <c r="AD485" s="273"/>
      <c r="AE485" s="296"/>
      <c r="AF485" s="273"/>
      <c r="AG485" s="273"/>
      <c r="AH485" s="273"/>
      <c r="AI485" s="273"/>
      <c r="AJ485" s="273"/>
      <c r="AK485" s="273"/>
      <c r="AL485" s="273"/>
      <c r="AM485" s="296"/>
      <c r="AN485" s="296"/>
      <c r="AO485" s="296"/>
      <c r="AP485" s="273"/>
      <c r="AQ485" s="273"/>
      <c r="AR485" s="296"/>
      <c r="AS485" s="296"/>
      <c r="AT485" s="296"/>
      <c r="AU485" s="273"/>
      <c r="AV485" s="279"/>
    </row>
    <row r="486" spans="1:48" s="2" customFormat="1">
      <c r="A486" s="437"/>
      <c r="B486" s="437"/>
      <c r="C486" s="437"/>
      <c r="D486" s="437"/>
      <c r="E486" s="296"/>
      <c r="F486" s="645"/>
      <c r="G486" s="273"/>
      <c r="H486" s="178"/>
      <c r="I486" s="178"/>
      <c r="J486" s="296"/>
      <c r="K486" s="273"/>
      <c r="L486" s="273"/>
      <c r="M486" s="273"/>
      <c r="N486" s="296"/>
      <c r="O486" s="273"/>
      <c r="P486" s="273"/>
      <c r="Q486" s="273"/>
      <c r="R486" s="273"/>
      <c r="S486" s="273"/>
      <c r="T486" s="273"/>
      <c r="U486" s="273"/>
      <c r="V486" s="296"/>
      <c r="W486" s="273"/>
      <c r="X486" s="273"/>
      <c r="Y486" s="273"/>
      <c r="Z486" s="273"/>
      <c r="AA486" s="273"/>
      <c r="AB486" s="273"/>
      <c r="AC486" s="273"/>
      <c r="AD486" s="273"/>
      <c r="AE486" s="296"/>
      <c r="AF486" s="273"/>
      <c r="AG486" s="273"/>
      <c r="AH486" s="273"/>
      <c r="AI486" s="273"/>
      <c r="AJ486" s="273"/>
      <c r="AK486" s="273"/>
      <c r="AL486" s="273"/>
      <c r="AM486" s="296"/>
      <c r="AN486" s="296"/>
      <c r="AO486" s="296"/>
      <c r="AP486" s="273"/>
      <c r="AQ486" s="273"/>
      <c r="AR486" s="296"/>
      <c r="AS486" s="296"/>
      <c r="AT486" s="296"/>
      <c r="AU486" s="273"/>
      <c r="AV486" s="279"/>
    </row>
    <row r="487" spans="1:48" s="2" customFormat="1">
      <c r="A487" s="437"/>
      <c r="B487" s="437"/>
      <c r="C487" s="437"/>
      <c r="D487" s="437"/>
      <c r="E487" s="296"/>
      <c r="F487" s="645"/>
      <c r="G487" s="273"/>
      <c r="H487" s="178"/>
      <c r="I487" s="178"/>
      <c r="J487" s="296"/>
      <c r="K487" s="273"/>
      <c r="L487" s="273"/>
      <c r="M487" s="273"/>
      <c r="N487" s="296"/>
      <c r="O487" s="273"/>
      <c r="P487" s="273"/>
      <c r="Q487" s="273"/>
      <c r="R487" s="273"/>
      <c r="S487" s="273"/>
      <c r="T487" s="273"/>
      <c r="U487" s="273"/>
      <c r="V487" s="296"/>
      <c r="W487" s="273"/>
      <c r="X487" s="273"/>
      <c r="Y487" s="273"/>
      <c r="Z487" s="273"/>
      <c r="AA487" s="273"/>
      <c r="AB487" s="273"/>
      <c r="AC487" s="273"/>
      <c r="AD487" s="273"/>
      <c r="AE487" s="296"/>
      <c r="AF487" s="273"/>
      <c r="AG487" s="273"/>
      <c r="AH487" s="273"/>
      <c r="AI487" s="273"/>
      <c r="AJ487" s="273"/>
      <c r="AK487" s="273"/>
      <c r="AL487" s="273"/>
      <c r="AM487" s="296"/>
      <c r="AN487" s="296"/>
      <c r="AO487" s="296"/>
      <c r="AP487" s="273"/>
      <c r="AQ487" s="273"/>
      <c r="AR487" s="296"/>
      <c r="AS487" s="296"/>
      <c r="AT487" s="296"/>
      <c r="AU487" s="273"/>
      <c r="AV487" s="279"/>
    </row>
    <row r="488" spans="1:48" s="2" customFormat="1">
      <c r="A488" s="437"/>
      <c r="B488" s="437"/>
      <c r="C488" s="437"/>
      <c r="D488" s="437"/>
      <c r="E488" s="296"/>
      <c r="F488" s="645"/>
      <c r="G488" s="273"/>
      <c r="H488" s="178"/>
      <c r="I488" s="178"/>
      <c r="J488" s="296"/>
      <c r="K488" s="273"/>
      <c r="L488" s="273"/>
      <c r="M488" s="273"/>
      <c r="N488" s="296"/>
      <c r="O488" s="273"/>
      <c r="P488" s="273"/>
      <c r="Q488" s="273"/>
      <c r="R488" s="273"/>
      <c r="S488" s="273"/>
      <c r="T488" s="273"/>
      <c r="U488" s="273"/>
      <c r="V488" s="296"/>
      <c r="W488" s="273"/>
      <c r="X488" s="273"/>
      <c r="Y488" s="273"/>
      <c r="Z488" s="273"/>
      <c r="AA488" s="273"/>
      <c r="AB488" s="273"/>
      <c r="AC488" s="273"/>
      <c r="AD488" s="273"/>
      <c r="AE488" s="296"/>
      <c r="AF488" s="273"/>
      <c r="AG488" s="273"/>
      <c r="AH488" s="273"/>
      <c r="AI488" s="273"/>
      <c r="AJ488" s="273"/>
      <c r="AK488" s="273"/>
      <c r="AL488" s="273"/>
      <c r="AM488" s="296"/>
      <c r="AN488" s="296"/>
      <c r="AO488" s="296"/>
      <c r="AP488" s="273"/>
      <c r="AQ488" s="273"/>
      <c r="AR488" s="296"/>
      <c r="AS488" s="296"/>
      <c r="AT488" s="296"/>
      <c r="AU488" s="273"/>
      <c r="AV488" s="279"/>
    </row>
    <row r="489" spans="1:48" s="2" customFormat="1">
      <c r="A489" s="437"/>
      <c r="B489" s="437"/>
      <c r="C489" s="437"/>
      <c r="D489" s="437"/>
      <c r="E489" s="296"/>
      <c r="F489" s="645"/>
      <c r="G489" s="273"/>
      <c r="H489" s="178"/>
      <c r="I489" s="178"/>
      <c r="J489" s="296"/>
      <c r="K489" s="273"/>
      <c r="L489" s="273"/>
      <c r="M489" s="273"/>
      <c r="N489" s="296"/>
      <c r="O489" s="273"/>
      <c r="P489" s="273"/>
      <c r="Q489" s="273"/>
      <c r="R489" s="273"/>
      <c r="S489" s="273"/>
      <c r="T489" s="273"/>
      <c r="U489" s="273"/>
      <c r="V489" s="296"/>
      <c r="W489" s="273"/>
      <c r="X489" s="273"/>
      <c r="Y489" s="273"/>
      <c r="Z489" s="273"/>
      <c r="AA489" s="273"/>
      <c r="AB489" s="273"/>
      <c r="AC489" s="273"/>
      <c r="AD489" s="273"/>
      <c r="AE489" s="296"/>
      <c r="AF489" s="273"/>
      <c r="AG489" s="273"/>
      <c r="AH489" s="273"/>
      <c r="AI489" s="273"/>
      <c r="AJ489" s="273"/>
      <c r="AK489" s="273"/>
      <c r="AL489" s="273"/>
      <c r="AM489" s="296"/>
      <c r="AN489" s="296"/>
      <c r="AO489" s="296"/>
      <c r="AP489" s="273"/>
      <c r="AQ489" s="273"/>
      <c r="AR489" s="296"/>
      <c r="AS489" s="296"/>
      <c r="AT489" s="296"/>
      <c r="AU489" s="273"/>
      <c r="AV489" s="279"/>
    </row>
    <row r="490" spans="1:48" s="2" customFormat="1">
      <c r="A490" s="437"/>
      <c r="B490" s="437"/>
      <c r="C490" s="437"/>
      <c r="D490" s="437"/>
      <c r="E490" s="296"/>
      <c r="F490" s="645"/>
      <c r="G490" s="273"/>
      <c r="H490" s="178"/>
      <c r="I490" s="178"/>
      <c r="J490" s="296"/>
      <c r="K490" s="273"/>
      <c r="L490" s="273"/>
      <c r="M490" s="273"/>
      <c r="N490" s="296"/>
      <c r="O490" s="273"/>
      <c r="P490" s="273"/>
      <c r="Q490" s="273"/>
      <c r="R490" s="273"/>
      <c r="S490" s="273"/>
      <c r="T490" s="273"/>
      <c r="U490" s="273"/>
      <c r="V490" s="296"/>
      <c r="W490" s="273"/>
      <c r="X490" s="273"/>
      <c r="Y490" s="273"/>
      <c r="Z490" s="273"/>
      <c r="AA490" s="273"/>
      <c r="AB490" s="273"/>
      <c r="AC490" s="273"/>
      <c r="AD490" s="273"/>
      <c r="AE490" s="296"/>
      <c r="AF490" s="273"/>
      <c r="AG490" s="273"/>
      <c r="AH490" s="273"/>
      <c r="AI490" s="273"/>
      <c r="AJ490" s="273"/>
      <c r="AK490" s="273"/>
      <c r="AL490" s="273"/>
      <c r="AM490" s="296"/>
      <c r="AN490" s="296"/>
      <c r="AO490" s="296"/>
      <c r="AP490" s="273"/>
      <c r="AQ490" s="273"/>
      <c r="AR490" s="296"/>
      <c r="AS490" s="296"/>
      <c r="AT490" s="296"/>
      <c r="AU490" s="273"/>
      <c r="AV490" s="279"/>
    </row>
    <row r="491" spans="1:48" s="2" customFormat="1">
      <c r="A491" s="437"/>
      <c r="B491" s="437"/>
      <c r="C491" s="437"/>
      <c r="D491" s="437"/>
      <c r="E491" s="296"/>
      <c r="F491" s="645"/>
      <c r="G491" s="273"/>
      <c r="H491" s="178"/>
      <c r="I491" s="178"/>
      <c r="J491" s="296"/>
      <c r="K491" s="273"/>
      <c r="L491" s="273"/>
      <c r="M491" s="273"/>
      <c r="N491" s="296"/>
      <c r="O491" s="273"/>
      <c r="P491" s="273"/>
      <c r="Q491" s="273"/>
      <c r="R491" s="273"/>
      <c r="S491" s="273"/>
      <c r="T491" s="273"/>
      <c r="U491" s="273"/>
      <c r="V491" s="296"/>
      <c r="W491" s="273"/>
      <c r="X491" s="273"/>
      <c r="Y491" s="273"/>
      <c r="Z491" s="273"/>
      <c r="AA491" s="273"/>
      <c r="AB491" s="273"/>
      <c r="AC491" s="273"/>
      <c r="AD491" s="273"/>
      <c r="AE491" s="296"/>
      <c r="AF491" s="273"/>
      <c r="AG491" s="273"/>
      <c r="AH491" s="273"/>
      <c r="AI491" s="273"/>
      <c r="AJ491" s="273"/>
      <c r="AK491" s="273"/>
      <c r="AL491" s="273"/>
      <c r="AM491" s="296"/>
      <c r="AN491" s="296"/>
      <c r="AO491" s="296"/>
      <c r="AP491" s="273"/>
      <c r="AQ491" s="273"/>
      <c r="AR491" s="296"/>
      <c r="AS491" s="296"/>
      <c r="AT491" s="296"/>
      <c r="AU491" s="273"/>
      <c r="AV491" s="279"/>
    </row>
    <row r="492" spans="1:48" s="2" customFormat="1">
      <c r="A492" s="437"/>
      <c r="B492" s="437"/>
      <c r="C492" s="437"/>
      <c r="D492" s="437"/>
      <c r="E492" s="296"/>
      <c r="F492" s="645"/>
      <c r="G492" s="273"/>
      <c r="H492" s="178"/>
      <c r="I492" s="178"/>
      <c r="J492" s="296"/>
      <c r="K492" s="273"/>
      <c r="L492" s="273"/>
      <c r="M492" s="273"/>
      <c r="N492" s="296"/>
      <c r="O492" s="273"/>
      <c r="P492" s="273"/>
      <c r="Q492" s="273"/>
      <c r="R492" s="273"/>
      <c r="S492" s="273"/>
      <c r="T492" s="273"/>
      <c r="U492" s="273"/>
      <c r="V492" s="296"/>
      <c r="W492" s="273"/>
      <c r="X492" s="273"/>
      <c r="Y492" s="273"/>
      <c r="Z492" s="273"/>
      <c r="AA492" s="273"/>
      <c r="AB492" s="273"/>
      <c r="AC492" s="273"/>
      <c r="AD492" s="273"/>
      <c r="AE492" s="296"/>
      <c r="AF492" s="273"/>
      <c r="AG492" s="273"/>
      <c r="AH492" s="273"/>
      <c r="AI492" s="273"/>
      <c r="AJ492" s="273"/>
      <c r="AK492" s="273"/>
      <c r="AL492" s="273"/>
      <c r="AM492" s="296"/>
      <c r="AN492" s="296"/>
      <c r="AO492" s="296"/>
      <c r="AP492" s="273"/>
      <c r="AQ492" s="273"/>
      <c r="AR492" s="296"/>
      <c r="AS492" s="296"/>
      <c r="AT492" s="296"/>
      <c r="AU492" s="273"/>
      <c r="AV492" s="279"/>
    </row>
    <row r="493" spans="1:48" s="2" customFormat="1">
      <c r="A493" s="437"/>
      <c r="B493" s="437"/>
      <c r="C493" s="437"/>
      <c r="D493" s="437"/>
      <c r="E493" s="296"/>
      <c r="F493" s="645"/>
      <c r="G493" s="273"/>
      <c r="H493" s="178"/>
      <c r="I493" s="178"/>
      <c r="J493" s="296"/>
      <c r="K493" s="273"/>
      <c r="L493" s="273"/>
      <c r="M493" s="273"/>
      <c r="N493" s="296"/>
      <c r="O493" s="273"/>
      <c r="P493" s="273"/>
      <c r="Q493" s="273"/>
      <c r="R493" s="273"/>
      <c r="S493" s="273"/>
      <c r="T493" s="273"/>
      <c r="U493" s="273"/>
      <c r="V493" s="296"/>
      <c r="W493" s="273"/>
      <c r="X493" s="273"/>
      <c r="Y493" s="273"/>
      <c r="Z493" s="273"/>
      <c r="AA493" s="273"/>
      <c r="AB493" s="273"/>
      <c r="AC493" s="273"/>
      <c r="AD493" s="273"/>
      <c r="AE493" s="296"/>
      <c r="AF493" s="273"/>
      <c r="AG493" s="273"/>
      <c r="AH493" s="273"/>
      <c r="AI493" s="273"/>
      <c r="AJ493" s="273"/>
      <c r="AK493" s="273"/>
      <c r="AL493" s="273"/>
      <c r="AM493" s="296"/>
      <c r="AN493" s="296"/>
      <c r="AO493" s="296"/>
      <c r="AP493" s="273"/>
      <c r="AQ493" s="273"/>
      <c r="AR493" s="296"/>
      <c r="AS493" s="296"/>
      <c r="AT493" s="296"/>
      <c r="AU493" s="273"/>
      <c r="AV493" s="279"/>
    </row>
    <row r="494" spans="1:48" s="2" customFormat="1">
      <c r="A494" s="437"/>
      <c r="B494" s="437"/>
      <c r="C494" s="437"/>
      <c r="D494" s="437"/>
      <c r="E494" s="296"/>
      <c r="F494" s="645"/>
      <c r="G494" s="273"/>
      <c r="H494" s="178"/>
      <c r="I494" s="178"/>
      <c r="J494" s="296"/>
      <c r="K494" s="273"/>
      <c r="L494" s="273"/>
      <c r="M494" s="273"/>
      <c r="N494" s="296"/>
      <c r="O494" s="273"/>
      <c r="P494" s="273"/>
      <c r="Q494" s="273"/>
      <c r="R494" s="273"/>
      <c r="S494" s="273"/>
      <c r="T494" s="273"/>
      <c r="U494" s="273"/>
      <c r="V494" s="296"/>
      <c r="W494" s="273"/>
      <c r="X494" s="273"/>
      <c r="Y494" s="273"/>
      <c r="Z494" s="273"/>
      <c r="AA494" s="273"/>
      <c r="AB494" s="273"/>
      <c r="AC494" s="273"/>
      <c r="AD494" s="273"/>
      <c r="AE494" s="296"/>
      <c r="AF494" s="273"/>
      <c r="AG494" s="273"/>
      <c r="AH494" s="273"/>
      <c r="AI494" s="273"/>
      <c r="AJ494" s="273"/>
      <c r="AK494" s="273"/>
      <c r="AL494" s="273"/>
      <c r="AM494" s="296"/>
      <c r="AN494" s="296"/>
      <c r="AO494" s="296"/>
      <c r="AP494" s="273"/>
      <c r="AQ494" s="273"/>
      <c r="AR494" s="296"/>
      <c r="AS494" s="296"/>
      <c r="AT494" s="296"/>
      <c r="AU494" s="273"/>
      <c r="AV494" s="279"/>
    </row>
    <row r="495" spans="1:48" s="2" customFormat="1">
      <c r="A495" s="437"/>
      <c r="B495" s="437"/>
      <c r="C495" s="437"/>
      <c r="D495" s="437"/>
      <c r="E495" s="296"/>
      <c r="F495" s="645"/>
      <c r="G495" s="273"/>
      <c r="H495" s="178"/>
      <c r="I495" s="178"/>
      <c r="J495" s="296"/>
      <c r="K495" s="273"/>
      <c r="L495" s="273"/>
      <c r="M495" s="273"/>
      <c r="N495" s="296"/>
      <c r="O495" s="273"/>
      <c r="P495" s="273"/>
      <c r="Q495" s="273"/>
      <c r="R495" s="273"/>
      <c r="S495" s="273"/>
      <c r="T495" s="273"/>
      <c r="U495" s="273"/>
      <c r="V495" s="296"/>
      <c r="W495" s="273"/>
      <c r="X495" s="273"/>
      <c r="Y495" s="273"/>
      <c r="Z495" s="273"/>
      <c r="AA495" s="273"/>
      <c r="AB495" s="273"/>
      <c r="AC495" s="273"/>
      <c r="AD495" s="273"/>
      <c r="AE495" s="296"/>
      <c r="AF495" s="273"/>
      <c r="AG495" s="273"/>
      <c r="AH495" s="273"/>
      <c r="AI495" s="273"/>
      <c r="AJ495" s="273"/>
      <c r="AK495" s="273"/>
      <c r="AL495" s="273"/>
      <c r="AM495" s="296"/>
      <c r="AN495" s="296"/>
      <c r="AO495" s="296"/>
      <c r="AP495" s="273"/>
      <c r="AQ495" s="273"/>
      <c r="AR495" s="296"/>
      <c r="AS495" s="296"/>
      <c r="AT495" s="296"/>
      <c r="AU495" s="273"/>
      <c r="AV495" s="279"/>
    </row>
    <row r="496" spans="1:48" s="2" customFormat="1">
      <c r="A496" s="437"/>
      <c r="B496" s="437"/>
      <c r="C496" s="437"/>
      <c r="D496" s="437"/>
      <c r="E496" s="296"/>
      <c r="F496" s="645"/>
      <c r="G496" s="273"/>
      <c r="H496" s="178"/>
      <c r="I496" s="178"/>
      <c r="J496" s="296"/>
      <c r="K496" s="273"/>
      <c r="L496" s="273"/>
      <c r="M496" s="273"/>
      <c r="N496" s="296"/>
      <c r="O496" s="273"/>
      <c r="P496" s="273"/>
      <c r="Q496" s="273"/>
      <c r="R496" s="273"/>
      <c r="S496" s="273"/>
      <c r="T496" s="273"/>
      <c r="U496" s="273"/>
      <c r="V496" s="296"/>
      <c r="W496" s="273"/>
      <c r="X496" s="273"/>
      <c r="Y496" s="273"/>
      <c r="Z496" s="273"/>
      <c r="AA496" s="273"/>
      <c r="AB496" s="273"/>
      <c r="AC496" s="273"/>
      <c r="AD496" s="273"/>
      <c r="AE496" s="296"/>
      <c r="AF496" s="273"/>
      <c r="AG496" s="273"/>
      <c r="AH496" s="273"/>
      <c r="AI496" s="273"/>
      <c r="AJ496" s="273"/>
      <c r="AK496" s="273"/>
      <c r="AL496" s="273"/>
      <c r="AM496" s="296"/>
      <c r="AN496" s="296"/>
      <c r="AO496" s="296"/>
      <c r="AP496" s="273"/>
      <c r="AQ496" s="273"/>
      <c r="AR496" s="296"/>
      <c r="AS496" s="296"/>
      <c r="AT496" s="296"/>
      <c r="AU496" s="273"/>
      <c r="AV496" s="279"/>
    </row>
    <row r="497" spans="1:48" s="2" customFormat="1">
      <c r="A497" s="437"/>
      <c r="B497" s="437"/>
      <c r="C497" s="437"/>
      <c r="D497" s="437"/>
      <c r="E497" s="296"/>
      <c r="F497" s="645"/>
      <c r="G497" s="273"/>
      <c r="H497" s="178"/>
      <c r="I497" s="178"/>
      <c r="J497" s="296"/>
      <c r="K497" s="273"/>
      <c r="L497" s="273"/>
      <c r="M497" s="273"/>
      <c r="N497" s="296"/>
      <c r="O497" s="273"/>
      <c r="P497" s="273"/>
      <c r="Q497" s="273"/>
      <c r="R497" s="273"/>
      <c r="S497" s="273"/>
      <c r="T497" s="273"/>
      <c r="U497" s="273"/>
      <c r="V497" s="296"/>
      <c r="W497" s="273"/>
      <c r="X497" s="273"/>
      <c r="Y497" s="273"/>
      <c r="Z497" s="273"/>
      <c r="AA497" s="273"/>
      <c r="AB497" s="273"/>
      <c r="AC497" s="273"/>
      <c r="AD497" s="273"/>
      <c r="AE497" s="296"/>
      <c r="AF497" s="273"/>
      <c r="AG497" s="273"/>
      <c r="AH497" s="273"/>
      <c r="AI497" s="273"/>
      <c r="AJ497" s="273"/>
      <c r="AK497" s="273"/>
      <c r="AL497" s="273"/>
      <c r="AM497" s="296"/>
      <c r="AN497" s="296"/>
      <c r="AO497" s="296"/>
      <c r="AP497" s="273"/>
      <c r="AQ497" s="273"/>
      <c r="AR497" s="296"/>
      <c r="AS497" s="296"/>
      <c r="AT497" s="296"/>
      <c r="AU497" s="273"/>
      <c r="AV497" s="279"/>
    </row>
    <row r="498" spans="1:48" s="2" customFormat="1">
      <c r="A498" s="437"/>
      <c r="B498" s="437"/>
      <c r="C498" s="437"/>
      <c r="D498" s="437"/>
      <c r="E498" s="296"/>
      <c r="F498" s="645"/>
      <c r="G498" s="273"/>
      <c r="H498" s="178"/>
      <c r="I498" s="178"/>
      <c r="J498" s="296"/>
      <c r="K498" s="273"/>
      <c r="L498" s="273"/>
      <c r="M498" s="273"/>
      <c r="N498" s="296"/>
      <c r="O498" s="273"/>
      <c r="P498" s="273"/>
      <c r="Q498" s="273"/>
      <c r="R498" s="273"/>
      <c r="S498" s="273"/>
      <c r="T498" s="273"/>
      <c r="U498" s="273"/>
      <c r="V498" s="296"/>
      <c r="W498" s="273"/>
      <c r="X498" s="273"/>
      <c r="Y498" s="273"/>
      <c r="Z498" s="273"/>
      <c r="AA498" s="273"/>
      <c r="AB498" s="273"/>
      <c r="AC498" s="273"/>
      <c r="AD498" s="273"/>
      <c r="AE498" s="296"/>
      <c r="AF498" s="273"/>
      <c r="AG498" s="273"/>
      <c r="AH498" s="273"/>
      <c r="AI498" s="273"/>
      <c r="AJ498" s="273"/>
      <c r="AK498" s="273"/>
      <c r="AL498" s="273"/>
      <c r="AM498" s="296"/>
      <c r="AN498" s="296"/>
      <c r="AO498" s="296"/>
      <c r="AP498" s="273"/>
      <c r="AQ498" s="273"/>
      <c r="AR498" s="296"/>
      <c r="AS498" s="296"/>
      <c r="AT498" s="296"/>
      <c r="AU498" s="273"/>
      <c r="AV498" s="279"/>
    </row>
    <row r="499" spans="1:48" s="2" customFormat="1">
      <c r="A499" s="437"/>
      <c r="B499" s="437"/>
      <c r="C499" s="437"/>
      <c r="D499" s="437"/>
      <c r="E499" s="296"/>
      <c r="F499" s="645"/>
      <c r="G499" s="273"/>
      <c r="H499" s="178"/>
      <c r="I499" s="178"/>
      <c r="J499" s="296"/>
      <c r="K499" s="273"/>
      <c r="L499" s="273"/>
      <c r="M499" s="273"/>
      <c r="N499" s="296"/>
      <c r="O499" s="273"/>
      <c r="P499" s="273"/>
      <c r="Q499" s="273"/>
      <c r="R499" s="273"/>
      <c r="S499" s="273"/>
      <c r="T499" s="273"/>
      <c r="U499" s="273"/>
      <c r="V499" s="296"/>
      <c r="W499" s="273"/>
      <c r="X499" s="273"/>
      <c r="Y499" s="273"/>
      <c r="Z499" s="273"/>
      <c r="AA499" s="273"/>
      <c r="AB499" s="273"/>
      <c r="AC499" s="273"/>
      <c r="AD499" s="273"/>
      <c r="AE499" s="296"/>
      <c r="AF499" s="273"/>
      <c r="AG499" s="273"/>
      <c r="AH499" s="273"/>
      <c r="AI499" s="273"/>
      <c r="AJ499" s="273"/>
      <c r="AK499" s="273"/>
      <c r="AL499" s="273"/>
      <c r="AM499" s="296"/>
      <c r="AN499" s="296"/>
      <c r="AO499" s="296"/>
      <c r="AP499" s="273"/>
      <c r="AQ499" s="273"/>
      <c r="AR499" s="296"/>
      <c r="AS499" s="296"/>
      <c r="AT499" s="296"/>
      <c r="AU499" s="273"/>
      <c r="AV499" s="279"/>
    </row>
    <row r="500" spans="1:48" s="2" customFormat="1">
      <c r="A500" s="437"/>
      <c r="B500" s="437"/>
      <c r="C500" s="437"/>
      <c r="D500" s="437"/>
      <c r="E500" s="296"/>
      <c r="F500" s="645"/>
      <c r="G500" s="273"/>
      <c r="H500" s="178"/>
      <c r="I500" s="178"/>
      <c r="J500" s="296"/>
      <c r="K500" s="273"/>
      <c r="L500" s="273"/>
      <c r="M500" s="273"/>
      <c r="N500" s="296"/>
      <c r="O500" s="273"/>
      <c r="P500" s="273"/>
      <c r="Q500" s="273"/>
      <c r="R500" s="273"/>
      <c r="S500" s="273"/>
      <c r="T500" s="273"/>
      <c r="U500" s="273"/>
      <c r="V500" s="296"/>
      <c r="W500" s="273"/>
      <c r="X500" s="273"/>
      <c r="Y500" s="273"/>
      <c r="Z500" s="273"/>
      <c r="AA500" s="273"/>
      <c r="AB500" s="273"/>
      <c r="AC500" s="273"/>
      <c r="AD500" s="273"/>
      <c r="AE500" s="296"/>
      <c r="AF500" s="273"/>
      <c r="AG500" s="273"/>
      <c r="AH500" s="273"/>
      <c r="AI500" s="273"/>
      <c r="AJ500" s="273"/>
      <c r="AK500" s="273"/>
      <c r="AL500" s="273"/>
      <c r="AM500" s="296"/>
      <c r="AN500" s="296"/>
      <c r="AO500" s="296"/>
      <c r="AP500" s="273"/>
      <c r="AQ500" s="273"/>
      <c r="AR500" s="296"/>
      <c r="AS500" s="296"/>
      <c r="AT500" s="296"/>
      <c r="AU500" s="273"/>
      <c r="AV500" s="279"/>
    </row>
    <row r="501" spans="1:48" s="2" customFormat="1">
      <c r="A501" s="437"/>
      <c r="B501" s="437"/>
      <c r="C501" s="437"/>
      <c r="D501" s="437"/>
      <c r="E501" s="296"/>
      <c r="F501" s="645"/>
      <c r="G501" s="273"/>
      <c r="H501" s="178"/>
      <c r="I501" s="178"/>
      <c r="J501" s="296"/>
      <c r="K501" s="273"/>
      <c r="L501" s="273"/>
      <c r="M501" s="273"/>
      <c r="N501" s="296"/>
      <c r="O501" s="273"/>
      <c r="P501" s="273"/>
      <c r="Q501" s="273"/>
      <c r="R501" s="273"/>
      <c r="S501" s="273"/>
      <c r="T501" s="273"/>
      <c r="U501" s="273"/>
      <c r="V501" s="296"/>
      <c r="W501" s="273"/>
      <c r="X501" s="273"/>
      <c r="Y501" s="273"/>
      <c r="Z501" s="273"/>
      <c r="AA501" s="273"/>
      <c r="AB501" s="273"/>
      <c r="AC501" s="273"/>
      <c r="AD501" s="273"/>
      <c r="AE501" s="296"/>
      <c r="AF501" s="273"/>
      <c r="AG501" s="273"/>
      <c r="AH501" s="273"/>
      <c r="AI501" s="273"/>
      <c r="AJ501" s="273"/>
      <c r="AK501" s="273"/>
      <c r="AL501" s="273"/>
      <c r="AM501" s="296"/>
      <c r="AN501" s="296"/>
      <c r="AO501" s="296"/>
      <c r="AP501" s="273"/>
      <c r="AQ501" s="273"/>
      <c r="AR501" s="296"/>
      <c r="AS501" s="296"/>
      <c r="AT501" s="296"/>
      <c r="AU501" s="273"/>
      <c r="AV501" s="279"/>
    </row>
    <row r="502" spans="1:48" s="2" customFormat="1">
      <c r="A502" s="437"/>
      <c r="B502" s="437"/>
      <c r="C502" s="437"/>
      <c r="D502" s="437"/>
      <c r="E502" s="296"/>
      <c r="F502" s="645"/>
      <c r="G502" s="273"/>
      <c r="H502" s="178"/>
      <c r="I502" s="178"/>
      <c r="J502" s="296"/>
      <c r="K502" s="273"/>
      <c r="L502" s="273"/>
      <c r="M502" s="273"/>
      <c r="N502" s="296"/>
      <c r="O502" s="273"/>
      <c r="P502" s="273"/>
      <c r="Q502" s="273"/>
      <c r="R502" s="273"/>
      <c r="S502" s="273"/>
      <c r="T502" s="273"/>
      <c r="U502" s="273"/>
      <c r="V502" s="296"/>
      <c r="W502" s="273"/>
      <c r="X502" s="273"/>
      <c r="Y502" s="273"/>
      <c r="Z502" s="273"/>
      <c r="AA502" s="273"/>
      <c r="AB502" s="273"/>
      <c r="AC502" s="273"/>
      <c r="AD502" s="273"/>
      <c r="AE502" s="296"/>
      <c r="AF502" s="273"/>
      <c r="AG502" s="273"/>
      <c r="AH502" s="273"/>
      <c r="AI502" s="273"/>
      <c r="AJ502" s="273"/>
      <c r="AK502" s="273"/>
      <c r="AL502" s="273"/>
      <c r="AM502" s="296"/>
      <c r="AN502" s="296"/>
      <c r="AO502" s="296"/>
      <c r="AP502" s="273"/>
      <c r="AQ502" s="273"/>
      <c r="AR502" s="296"/>
      <c r="AS502" s="296"/>
      <c r="AT502" s="296"/>
      <c r="AU502" s="273"/>
      <c r="AV502" s="279"/>
    </row>
    <row r="503" spans="1:48" s="2" customFormat="1">
      <c r="A503" s="437"/>
      <c r="B503" s="437"/>
      <c r="C503" s="437"/>
      <c r="D503" s="437"/>
      <c r="E503" s="296"/>
      <c r="F503" s="645"/>
      <c r="G503" s="273"/>
      <c r="H503" s="178"/>
      <c r="I503" s="178"/>
      <c r="J503" s="296"/>
      <c r="K503" s="273"/>
      <c r="L503" s="273"/>
      <c r="M503" s="273"/>
      <c r="N503" s="296"/>
      <c r="O503" s="273"/>
      <c r="P503" s="273"/>
      <c r="Q503" s="273"/>
      <c r="R503" s="273"/>
      <c r="S503" s="273"/>
      <c r="T503" s="273"/>
      <c r="U503" s="273"/>
      <c r="V503" s="296"/>
      <c r="W503" s="273"/>
      <c r="X503" s="273"/>
      <c r="Y503" s="273"/>
      <c r="Z503" s="273"/>
      <c r="AA503" s="273"/>
      <c r="AB503" s="273"/>
      <c r="AC503" s="273"/>
      <c r="AD503" s="273"/>
      <c r="AE503" s="296"/>
      <c r="AF503" s="273"/>
      <c r="AG503" s="273"/>
      <c r="AH503" s="273"/>
      <c r="AI503" s="273"/>
      <c r="AJ503" s="273"/>
      <c r="AK503" s="273"/>
      <c r="AL503" s="273"/>
      <c r="AM503" s="296"/>
      <c r="AN503" s="296"/>
      <c r="AO503" s="296"/>
      <c r="AP503" s="273"/>
      <c r="AQ503" s="273"/>
      <c r="AR503" s="296"/>
      <c r="AS503" s="296"/>
      <c r="AT503" s="296"/>
      <c r="AU503" s="273"/>
      <c r="AV503" s="279"/>
    </row>
    <row r="504" spans="1:48" s="2" customFormat="1">
      <c r="A504" s="437"/>
      <c r="B504" s="437"/>
      <c r="C504" s="437"/>
      <c r="D504" s="437"/>
      <c r="E504" s="296"/>
      <c r="F504" s="645"/>
      <c r="G504" s="273"/>
      <c r="H504" s="178"/>
      <c r="I504" s="178"/>
      <c r="J504" s="296"/>
      <c r="K504" s="273"/>
      <c r="L504" s="273"/>
      <c r="M504" s="273"/>
      <c r="N504" s="296"/>
      <c r="O504" s="273"/>
      <c r="P504" s="273"/>
      <c r="Q504" s="273"/>
      <c r="R504" s="273"/>
      <c r="S504" s="273"/>
      <c r="T504" s="273"/>
      <c r="U504" s="273"/>
      <c r="V504" s="296"/>
      <c r="W504" s="273"/>
      <c r="X504" s="273"/>
      <c r="Y504" s="273"/>
      <c r="Z504" s="273"/>
      <c r="AA504" s="273"/>
      <c r="AB504" s="273"/>
      <c r="AC504" s="273"/>
      <c r="AD504" s="273"/>
      <c r="AE504" s="296"/>
      <c r="AF504" s="273"/>
      <c r="AG504" s="273"/>
      <c r="AH504" s="273"/>
      <c r="AI504" s="273"/>
      <c r="AJ504" s="273"/>
      <c r="AK504" s="273"/>
      <c r="AL504" s="273"/>
      <c r="AM504" s="296"/>
      <c r="AN504" s="296"/>
      <c r="AO504" s="296"/>
      <c r="AP504" s="273"/>
      <c r="AQ504" s="273"/>
      <c r="AR504" s="296"/>
      <c r="AS504" s="296"/>
      <c r="AT504" s="296"/>
      <c r="AU504" s="273"/>
      <c r="AV504" s="279"/>
    </row>
    <row r="505" spans="1:48" s="2" customFormat="1">
      <c r="A505" s="437"/>
      <c r="B505" s="437"/>
      <c r="C505" s="437"/>
      <c r="D505" s="437"/>
      <c r="E505" s="296"/>
      <c r="F505" s="645"/>
      <c r="G505" s="273"/>
      <c r="H505" s="178"/>
      <c r="I505" s="178"/>
      <c r="J505" s="296"/>
      <c r="K505" s="273"/>
      <c r="L505" s="273"/>
      <c r="M505" s="273"/>
      <c r="N505" s="296"/>
      <c r="O505" s="273"/>
      <c r="P505" s="273"/>
      <c r="Q505" s="273"/>
      <c r="R505" s="273"/>
      <c r="S505" s="273"/>
      <c r="T505" s="273"/>
      <c r="U505" s="273"/>
      <c r="V505" s="296"/>
      <c r="W505" s="273"/>
      <c r="X505" s="273"/>
      <c r="Y505" s="273"/>
      <c r="Z505" s="273"/>
      <c r="AA505" s="273"/>
      <c r="AB505" s="273"/>
      <c r="AC505" s="273"/>
      <c r="AD505" s="273"/>
      <c r="AE505" s="296"/>
      <c r="AF505" s="273"/>
      <c r="AG505" s="273"/>
      <c r="AH505" s="273"/>
      <c r="AI505" s="273"/>
      <c r="AJ505" s="273"/>
      <c r="AK505" s="273"/>
      <c r="AL505" s="273"/>
      <c r="AM505" s="296"/>
      <c r="AN505" s="296"/>
      <c r="AO505" s="296"/>
      <c r="AP505" s="273"/>
      <c r="AQ505" s="273"/>
      <c r="AR505" s="296"/>
      <c r="AS505" s="296"/>
      <c r="AT505" s="296"/>
      <c r="AU505" s="273"/>
      <c r="AV505" s="279"/>
    </row>
    <row r="506" spans="1:48" s="2" customFormat="1">
      <c r="A506" s="437"/>
      <c r="B506" s="437"/>
      <c r="C506" s="437"/>
      <c r="D506" s="437"/>
      <c r="E506" s="296"/>
      <c r="F506" s="645"/>
      <c r="G506" s="273"/>
      <c r="H506" s="178"/>
      <c r="I506" s="178"/>
      <c r="J506" s="296"/>
      <c r="K506" s="273"/>
      <c r="L506" s="273"/>
      <c r="M506" s="273"/>
      <c r="N506" s="296"/>
      <c r="O506" s="273"/>
      <c r="P506" s="273"/>
      <c r="Q506" s="273"/>
      <c r="R506" s="273"/>
      <c r="S506" s="273"/>
      <c r="T506" s="273"/>
      <c r="U506" s="273"/>
      <c r="V506" s="296"/>
      <c r="W506" s="273"/>
      <c r="X506" s="273"/>
      <c r="Y506" s="273"/>
      <c r="Z506" s="273"/>
      <c r="AA506" s="273"/>
      <c r="AB506" s="273"/>
      <c r="AC506" s="273"/>
      <c r="AD506" s="273"/>
      <c r="AE506" s="296"/>
      <c r="AF506" s="273"/>
      <c r="AG506" s="273"/>
      <c r="AH506" s="273"/>
      <c r="AI506" s="273"/>
      <c r="AJ506" s="273"/>
      <c r="AK506" s="273"/>
      <c r="AL506" s="273"/>
      <c r="AM506" s="296"/>
      <c r="AN506" s="296"/>
      <c r="AO506" s="296"/>
      <c r="AP506" s="273"/>
      <c r="AQ506" s="273"/>
      <c r="AR506" s="296"/>
      <c r="AS506" s="296"/>
      <c r="AT506" s="296"/>
      <c r="AU506" s="273"/>
      <c r="AV506" s="279"/>
    </row>
    <row r="507" spans="1:48" s="2" customFormat="1">
      <c r="A507" s="437"/>
      <c r="B507" s="437"/>
      <c r="C507" s="437"/>
      <c r="D507" s="437"/>
      <c r="E507" s="296"/>
      <c r="F507" s="645"/>
      <c r="G507" s="273"/>
      <c r="H507" s="178"/>
      <c r="I507" s="178"/>
      <c r="J507" s="296"/>
      <c r="K507" s="273"/>
      <c r="L507" s="273"/>
      <c r="M507" s="273"/>
      <c r="N507" s="296"/>
      <c r="O507" s="273"/>
      <c r="P507" s="273"/>
      <c r="Q507" s="273"/>
      <c r="R507" s="273"/>
      <c r="S507" s="273"/>
      <c r="T507" s="273"/>
      <c r="U507" s="273"/>
      <c r="V507" s="296"/>
      <c r="W507" s="273"/>
      <c r="X507" s="273"/>
      <c r="Y507" s="273"/>
      <c r="Z507" s="273"/>
      <c r="AA507" s="273"/>
      <c r="AB507" s="273"/>
      <c r="AC507" s="273"/>
      <c r="AD507" s="273"/>
      <c r="AE507" s="296"/>
      <c r="AF507" s="273"/>
      <c r="AG507" s="273"/>
      <c r="AH507" s="273"/>
      <c r="AI507" s="273"/>
      <c r="AJ507" s="273"/>
      <c r="AK507" s="273"/>
      <c r="AL507" s="273"/>
      <c r="AM507" s="296"/>
      <c r="AN507" s="296"/>
      <c r="AO507" s="296"/>
      <c r="AP507" s="273"/>
      <c r="AQ507" s="273"/>
      <c r="AR507" s="296"/>
      <c r="AS507" s="296"/>
      <c r="AT507" s="296"/>
      <c r="AU507" s="273"/>
      <c r="AV507" s="279"/>
    </row>
    <row r="508" spans="1:48" s="2" customFormat="1">
      <c r="A508" s="437"/>
      <c r="B508" s="437"/>
      <c r="C508" s="437"/>
      <c r="D508" s="437"/>
      <c r="E508" s="296"/>
      <c r="F508" s="645"/>
      <c r="G508" s="273"/>
      <c r="H508" s="178"/>
      <c r="I508" s="178"/>
      <c r="J508" s="296"/>
      <c r="K508" s="273"/>
      <c r="L508" s="273"/>
      <c r="M508" s="273"/>
      <c r="N508" s="296"/>
      <c r="O508" s="273"/>
      <c r="P508" s="273"/>
      <c r="Q508" s="273"/>
      <c r="R508" s="273"/>
      <c r="S508" s="273"/>
      <c r="T508" s="273"/>
      <c r="U508" s="273"/>
      <c r="V508" s="296"/>
      <c r="W508" s="273"/>
      <c r="X508" s="273"/>
      <c r="Y508" s="273"/>
      <c r="Z508" s="273"/>
      <c r="AA508" s="273"/>
      <c r="AB508" s="273"/>
      <c r="AC508" s="273"/>
      <c r="AD508" s="273"/>
      <c r="AE508" s="296"/>
      <c r="AF508" s="273"/>
      <c r="AG508" s="273"/>
      <c r="AH508" s="273"/>
      <c r="AI508" s="273"/>
      <c r="AJ508" s="273"/>
      <c r="AK508" s="273"/>
      <c r="AL508" s="273"/>
      <c r="AM508" s="296"/>
      <c r="AN508" s="296"/>
      <c r="AO508" s="296"/>
      <c r="AP508" s="273"/>
      <c r="AQ508" s="273"/>
      <c r="AR508" s="296"/>
      <c r="AS508" s="296"/>
      <c r="AT508" s="296"/>
      <c r="AU508" s="273"/>
      <c r="AV508" s="279"/>
    </row>
    <row r="509" spans="1:48" s="2" customFormat="1">
      <c r="A509" s="437"/>
      <c r="B509" s="437"/>
      <c r="C509" s="437"/>
      <c r="D509" s="437"/>
      <c r="E509" s="296"/>
      <c r="F509" s="645"/>
      <c r="G509" s="273"/>
      <c r="H509" s="178"/>
      <c r="I509" s="178"/>
      <c r="J509" s="296"/>
      <c r="K509" s="273"/>
      <c r="L509" s="273"/>
      <c r="M509" s="273"/>
      <c r="N509" s="296"/>
      <c r="O509" s="273"/>
      <c r="P509" s="273"/>
      <c r="Q509" s="273"/>
      <c r="R509" s="273"/>
      <c r="S509" s="273"/>
      <c r="T509" s="273"/>
      <c r="U509" s="273"/>
      <c r="V509" s="296"/>
      <c r="W509" s="273"/>
      <c r="X509" s="273"/>
      <c r="Y509" s="273"/>
      <c r="Z509" s="273"/>
      <c r="AA509" s="273"/>
      <c r="AB509" s="273"/>
      <c r="AC509" s="273"/>
      <c r="AD509" s="273"/>
      <c r="AE509" s="296"/>
      <c r="AF509" s="273"/>
      <c r="AG509" s="273"/>
      <c r="AH509" s="273"/>
      <c r="AI509" s="273"/>
      <c r="AJ509" s="273"/>
      <c r="AK509" s="273"/>
      <c r="AL509" s="273"/>
      <c r="AM509" s="296"/>
      <c r="AN509" s="296"/>
      <c r="AO509" s="296"/>
      <c r="AP509" s="273"/>
      <c r="AQ509" s="273"/>
      <c r="AR509" s="296"/>
      <c r="AS509" s="296"/>
      <c r="AT509" s="296"/>
      <c r="AU509" s="273"/>
      <c r="AV509" s="279"/>
    </row>
    <row r="510" spans="1:48" s="2" customFormat="1">
      <c r="A510" s="437"/>
      <c r="B510" s="437"/>
      <c r="C510" s="437"/>
      <c r="D510" s="437"/>
      <c r="E510" s="296"/>
      <c r="F510" s="645"/>
      <c r="G510" s="273"/>
      <c r="H510" s="178"/>
      <c r="I510" s="178"/>
      <c r="J510" s="296"/>
      <c r="K510" s="273"/>
      <c r="L510" s="273"/>
      <c r="M510" s="273"/>
      <c r="N510" s="296"/>
      <c r="O510" s="273"/>
      <c r="P510" s="273"/>
      <c r="Q510" s="273"/>
      <c r="R510" s="273"/>
      <c r="S510" s="273"/>
      <c r="T510" s="273"/>
      <c r="U510" s="273"/>
      <c r="V510" s="296"/>
      <c r="W510" s="273"/>
      <c r="X510" s="273"/>
      <c r="Y510" s="273"/>
      <c r="Z510" s="273"/>
      <c r="AA510" s="273"/>
      <c r="AB510" s="273"/>
      <c r="AC510" s="273"/>
      <c r="AD510" s="273"/>
      <c r="AE510" s="296"/>
      <c r="AF510" s="273"/>
      <c r="AG510" s="273"/>
      <c r="AH510" s="273"/>
      <c r="AI510" s="273"/>
      <c r="AJ510" s="273"/>
      <c r="AK510" s="273"/>
      <c r="AL510" s="273"/>
      <c r="AM510" s="296"/>
      <c r="AN510" s="296"/>
      <c r="AO510" s="296"/>
      <c r="AP510" s="273"/>
      <c r="AQ510" s="273"/>
      <c r="AR510" s="296"/>
      <c r="AS510" s="296"/>
      <c r="AT510" s="296"/>
      <c r="AU510" s="273"/>
      <c r="AV510" s="279"/>
    </row>
    <row r="511" spans="1:48" s="2" customFormat="1">
      <c r="A511" s="437"/>
      <c r="B511" s="437"/>
      <c r="C511" s="437"/>
      <c r="D511" s="437"/>
      <c r="E511" s="296"/>
      <c r="F511" s="645"/>
      <c r="G511" s="273"/>
      <c r="H511" s="178"/>
      <c r="I511" s="178"/>
      <c r="J511" s="296"/>
      <c r="K511" s="273"/>
      <c r="L511" s="273"/>
      <c r="M511" s="273"/>
      <c r="N511" s="296"/>
      <c r="O511" s="273"/>
      <c r="P511" s="273"/>
      <c r="Q511" s="273"/>
      <c r="R511" s="273"/>
      <c r="S511" s="273"/>
      <c r="T511" s="273"/>
      <c r="U511" s="273"/>
      <c r="V511" s="296"/>
      <c r="W511" s="273"/>
      <c r="X511" s="273"/>
      <c r="Y511" s="273"/>
      <c r="Z511" s="273"/>
      <c r="AA511" s="273"/>
      <c r="AB511" s="273"/>
      <c r="AC511" s="273"/>
      <c r="AD511" s="273"/>
      <c r="AE511" s="296"/>
      <c r="AF511" s="273"/>
      <c r="AG511" s="273"/>
      <c r="AH511" s="273"/>
      <c r="AI511" s="273"/>
      <c r="AJ511" s="273"/>
      <c r="AK511" s="273"/>
      <c r="AL511" s="273"/>
      <c r="AM511" s="296"/>
      <c r="AN511" s="296"/>
      <c r="AO511" s="296"/>
      <c r="AP511" s="273"/>
      <c r="AQ511" s="273"/>
      <c r="AR511" s="296"/>
      <c r="AS511" s="296"/>
      <c r="AT511" s="296"/>
      <c r="AU511" s="273"/>
      <c r="AV511" s="279"/>
    </row>
    <row r="512" spans="1:48" s="2" customFormat="1">
      <c r="A512" s="437"/>
      <c r="B512" s="437"/>
      <c r="C512" s="437"/>
      <c r="D512" s="437"/>
      <c r="E512" s="296"/>
      <c r="F512" s="645"/>
      <c r="G512" s="273"/>
      <c r="H512" s="178"/>
      <c r="I512" s="178"/>
      <c r="J512" s="296"/>
      <c r="K512" s="273"/>
      <c r="L512" s="273"/>
      <c r="M512" s="273"/>
      <c r="N512" s="296"/>
      <c r="O512" s="273"/>
      <c r="P512" s="273"/>
      <c r="Q512" s="273"/>
      <c r="R512" s="273"/>
      <c r="S512" s="273"/>
      <c r="T512" s="273"/>
      <c r="U512" s="273"/>
      <c r="V512" s="296"/>
      <c r="W512" s="273"/>
      <c r="X512" s="273"/>
      <c r="Y512" s="273"/>
      <c r="Z512" s="273"/>
      <c r="AA512" s="273"/>
      <c r="AB512" s="273"/>
      <c r="AC512" s="273"/>
      <c r="AD512" s="273"/>
      <c r="AE512" s="296"/>
      <c r="AF512" s="273"/>
      <c r="AG512" s="273"/>
      <c r="AH512" s="273"/>
      <c r="AI512" s="273"/>
      <c r="AJ512" s="273"/>
      <c r="AK512" s="273"/>
      <c r="AL512" s="273"/>
      <c r="AM512" s="296"/>
      <c r="AN512" s="296"/>
      <c r="AO512" s="296"/>
      <c r="AP512" s="273"/>
      <c r="AQ512" s="273"/>
      <c r="AR512" s="296"/>
      <c r="AS512" s="296"/>
      <c r="AT512" s="296"/>
      <c r="AU512" s="273"/>
      <c r="AV512" s="279"/>
    </row>
    <row r="513" spans="1:48" s="2" customFormat="1">
      <c r="A513" s="437"/>
      <c r="B513" s="437"/>
      <c r="C513" s="437"/>
      <c r="D513" s="437"/>
      <c r="E513" s="296"/>
      <c r="F513" s="645"/>
      <c r="G513" s="273"/>
      <c r="H513" s="178"/>
      <c r="I513" s="178"/>
      <c r="J513" s="296"/>
      <c r="K513" s="273"/>
      <c r="L513" s="273"/>
      <c r="M513" s="273"/>
      <c r="N513" s="296"/>
      <c r="O513" s="273"/>
      <c r="P513" s="273"/>
      <c r="Q513" s="273"/>
      <c r="R513" s="273"/>
      <c r="S513" s="273"/>
      <c r="T513" s="273"/>
      <c r="U513" s="273"/>
      <c r="V513" s="296"/>
      <c r="W513" s="273"/>
      <c r="X513" s="273"/>
      <c r="Y513" s="273"/>
      <c r="Z513" s="273"/>
      <c r="AA513" s="273"/>
      <c r="AB513" s="273"/>
      <c r="AC513" s="273"/>
      <c r="AD513" s="273"/>
      <c r="AE513" s="296"/>
      <c r="AF513" s="273"/>
      <c r="AG513" s="273"/>
      <c r="AH513" s="273"/>
      <c r="AI513" s="273"/>
      <c r="AJ513" s="273"/>
      <c r="AK513" s="273"/>
      <c r="AL513" s="273"/>
      <c r="AM513" s="296"/>
      <c r="AN513" s="296"/>
      <c r="AO513" s="296"/>
      <c r="AP513" s="273"/>
      <c r="AQ513" s="273"/>
      <c r="AR513" s="296"/>
      <c r="AS513" s="296"/>
      <c r="AT513" s="296"/>
      <c r="AU513" s="273"/>
      <c r="AV513" s="279"/>
    </row>
    <row r="514" spans="1:48" s="2" customFormat="1">
      <c r="A514" s="437"/>
      <c r="B514" s="437"/>
      <c r="C514" s="437"/>
      <c r="D514" s="437"/>
      <c r="E514" s="296"/>
      <c r="F514" s="645"/>
      <c r="G514" s="273"/>
      <c r="H514" s="178"/>
      <c r="I514" s="178"/>
      <c r="J514" s="296"/>
      <c r="K514" s="273"/>
      <c r="L514" s="273"/>
      <c r="M514" s="273"/>
      <c r="N514" s="296"/>
      <c r="O514" s="273"/>
      <c r="P514" s="273"/>
      <c r="Q514" s="273"/>
      <c r="R514" s="273"/>
      <c r="S514" s="273"/>
      <c r="T514" s="273"/>
      <c r="U514" s="273"/>
      <c r="V514" s="296"/>
      <c r="W514" s="273"/>
      <c r="X514" s="273"/>
      <c r="Y514" s="273"/>
      <c r="Z514" s="273"/>
      <c r="AA514" s="273"/>
      <c r="AB514" s="273"/>
      <c r="AC514" s="273"/>
      <c r="AD514" s="273"/>
      <c r="AE514" s="296"/>
      <c r="AF514" s="273"/>
      <c r="AG514" s="273"/>
      <c r="AH514" s="273"/>
      <c r="AI514" s="273"/>
      <c r="AJ514" s="273"/>
      <c r="AK514" s="273"/>
      <c r="AL514" s="273"/>
      <c r="AM514" s="296"/>
      <c r="AN514" s="296"/>
      <c r="AO514" s="296"/>
      <c r="AP514" s="273"/>
      <c r="AQ514" s="273"/>
      <c r="AR514" s="296"/>
      <c r="AS514" s="296"/>
      <c r="AT514" s="296"/>
      <c r="AU514" s="273"/>
      <c r="AV514" s="279"/>
    </row>
    <row r="515" spans="1:48" s="2" customFormat="1">
      <c r="A515" s="437"/>
      <c r="B515" s="437"/>
      <c r="C515" s="437"/>
      <c r="D515" s="437"/>
      <c r="E515" s="296"/>
      <c r="F515" s="645"/>
      <c r="G515" s="273"/>
      <c r="H515" s="178"/>
      <c r="I515" s="178"/>
      <c r="J515" s="296"/>
      <c r="K515" s="273"/>
      <c r="L515" s="273"/>
      <c r="M515" s="273"/>
      <c r="N515" s="296"/>
      <c r="O515" s="273"/>
      <c r="P515" s="273"/>
      <c r="Q515" s="273"/>
      <c r="R515" s="273"/>
      <c r="S515" s="273"/>
      <c r="T515" s="273"/>
      <c r="U515" s="273"/>
      <c r="V515" s="296"/>
      <c r="W515" s="273"/>
      <c r="X515" s="273"/>
      <c r="Y515" s="273"/>
      <c r="Z515" s="273"/>
      <c r="AA515" s="273"/>
      <c r="AB515" s="273"/>
      <c r="AC515" s="273"/>
      <c r="AD515" s="273"/>
      <c r="AE515" s="296"/>
      <c r="AF515" s="273"/>
      <c r="AG515" s="273"/>
      <c r="AH515" s="273"/>
      <c r="AI515" s="273"/>
      <c r="AJ515" s="273"/>
      <c r="AK515" s="273"/>
      <c r="AL515" s="273"/>
      <c r="AM515" s="296"/>
      <c r="AN515" s="296"/>
      <c r="AO515" s="296"/>
      <c r="AP515" s="273"/>
      <c r="AQ515" s="273"/>
      <c r="AR515" s="296"/>
      <c r="AS515" s="296"/>
      <c r="AT515" s="296"/>
      <c r="AU515" s="273"/>
      <c r="AV515" s="279"/>
    </row>
    <row r="516" spans="1:48" s="2" customFormat="1">
      <c r="A516" s="437"/>
      <c r="B516" s="437"/>
      <c r="C516" s="437"/>
      <c r="D516" s="437"/>
      <c r="E516" s="296"/>
      <c r="F516" s="645"/>
      <c r="G516" s="273"/>
      <c r="H516" s="178"/>
      <c r="I516" s="178"/>
      <c r="J516" s="296"/>
      <c r="K516" s="273"/>
      <c r="L516" s="273"/>
      <c r="M516" s="273"/>
      <c r="N516" s="296"/>
      <c r="O516" s="273"/>
      <c r="P516" s="273"/>
      <c r="Q516" s="273"/>
      <c r="R516" s="273"/>
      <c r="S516" s="273"/>
      <c r="T516" s="273"/>
      <c r="U516" s="273"/>
      <c r="V516" s="296"/>
      <c r="W516" s="273"/>
      <c r="X516" s="273"/>
      <c r="Y516" s="273"/>
      <c r="Z516" s="273"/>
      <c r="AA516" s="273"/>
      <c r="AB516" s="273"/>
      <c r="AC516" s="273"/>
      <c r="AD516" s="273"/>
      <c r="AE516" s="296"/>
      <c r="AF516" s="273"/>
      <c r="AG516" s="273"/>
      <c r="AH516" s="273"/>
      <c r="AI516" s="273"/>
      <c r="AJ516" s="273"/>
      <c r="AK516" s="273"/>
      <c r="AL516" s="273"/>
      <c r="AM516" s="296"/>
      <c r="AN516" s="296"/>
      <c r="AO516" s="296"/>
      <c r="AP516" s="273"/>
      <c r="AQ516" s="273"/>
      <c r="AR516" s="296"/>
      <c r="AS516" s="296"/>
      <c r="AT516" s="296"/>
      <c r="AU516" s="273"/>
      <c r="AV516" s="279"/>
    </row>
    <row r="517" spans="1:48" s="2" customFormat="1">
      <c r="A517" s="437"/>
      <c r="B517" s="437"/>
      <c r="C517" s="437"/>
      <c r="D517" s="437"/>
      <c r="E517" s="296"/>
      <c r="F517" s="645"/>
      <c r="G517" s="273"/>
      <c r="H517" s="178"/>
      <c r="I517" s="178"/>
      <c r="J517" s="296"/>
      <c r="K517" s="273"/>
      <c r="L517" s="273"/>
      <c r="M517" s="273"/>
      <c r="N517" s="296"/>
      <c r="O517" s="273"/>
      <c r="P517" s="273"/>
      <c r="Q517" s="273"/>
      <c r="R517" s="273"/>
      <c r="S517" s="273"/>
      <c r="T517" s="273"/>
      <c r="U517" s="273"/>
      <c r="V517" s="296"/>
      <c r="W517" s="273"/>
      <c r="X517" s="273"/>
      <c r="Y517" s="273"/>
      <c r="Z517" s="273"/>
      <c r="AA517" s="273"/>
      <c r="AB517" s="273"/>
      <c r="AC517" s="273"/>
      <c r="AD517" s="273"/>
      <c r="AE517" s="296"/>
      <c r="AF517" s="273"/>
      <c r="AG517" s="273"/>
      <c r="AH517" s="273"/>
      <c r="AI517" s="273"/>
      <c r="AJ517" s="273"/>
      <c r="AK517" s="273"/>
      <c r="AL517" s="273"/>
      <c r="AM517" s="296"/>
      <c r="AN517" s="296"/>
      <c r="AO517" s="296"/>
      <c r="AP517" s="273"/>
      <c r="AQ517" s="273"/>
      <c r="AR517" s="296"/>
      <c r="AS517" s="296"/>
      <c r="AT517" s="296"/>
      <c r="AU517" s="273"/>
      <c r="AV517" s="279"/>
    </row>
    <row r="518" spans="1:48" s="2" customFormat="1">
      <c r="A518" s="437"/>
      <c r="B518" s="437"/>
      <c r="C518" s="437"/>
      <c r="D518" s="437"/>
      <c r="E518" s="296"/>
      <c r="F518" s="645"/>
      <c r="G518" s="273"/>
      <c r="H518" s="178"/>
      <c r="I518" s="178"/>
      <c r="J518" s="296"/>
      <c r="K518" s="273"/>
      <c r="L518" s="273"/>
      <c r="M518" s="273"/>
      <c r="N518" s="296"/>
      <c r="O518" s="273"/>
      <c r="P518" s="273"/>
      <c r="Q518" s="273"/>
      <c r="R518" s="273"/>
      <c r="S518" s="273"/>
      <c r="T518" s="273"/>
      <c r="U518" s="273"/>
      <c r="V518" s="296"/>
      <c r="W518" s="273"/>
      <c r="X518" s="273"/>
      <c r="Y518" s="273"/>
      <c r="Z518" s="273"/>
      <c r="AA518" s="273"/>
      <c r="AB518" s="273"/>
      <c r="AC518" s="273"/>
      <c r="AD518" s="273"/>
      <c r="AE518" s="296"/>
      <c r="AF518" s="273"/>
      <c r="AG518" s="273"/>
      <c r="AH518" s="273"/>
      <c r="AI518" s="273"/>
      <c r="AJ518" s="273"/>
      <c r="AK518" s="273"/>
      <c r="AL518" s="273"/>
      <c r="AM518" s="296"/>
      <c r="AN518" s="296"/>
      <c r="AO518" s="296"/>
      <c r="AP518" s="273"/>
      <c r="AQ518" s="273"/>
      <c r="AR518" s="296"/>
      <c r="AS518" s="296"/>
      <c r="AT518" s="296"/>
      <c r="AU518" s="273"/>
      <c r="AV518" s="279"/>
    </row>
    <row r="519" spans="1:48" s="2" customFormat="1">
      <c r="A519" s="437"/>
      <c r="B519" s="437"/>
      <c r="C519" s="437"/>
      <c r="D519" s="437"/>
      <c r="E519" s="296"/>
      <c r="F519" s="645"/>
      <c r="G519" s="273"/>
      <c r="H519" s="178"/>
      <c r="I519" s="178"/>
      <c r="J519" s="296"/>
      <c r="K519" s="273"/>
      <c r="L519" s="273"/>
      <c r="M519" s="273"/>
      <c r="N519" s="296"/>
      <c r="O519" s="273"/>
      <c r="P519" s="273"/>
      <c r="Q519" s="273"/>
      <c r="R519" s="273"/>
      <c r="S519" s="273"/>
      <c r="T519" s="273"/>
      <c r="U519" s="273"/>
      <c r="V519" s="296"/>
      <c r="W519" s="273"/>
      <c r="X519" s="273"/>
      <c r="Y519" s="273"/>
      <c r="Z519" s="273"/>
      <c r="AA519" s="273"/>
      <c r="AB519" s="273"/>
      <c r="AC519" s="273"/>
      <c r="AD519" s="273"/>
      <c r="AE519" s="296"/>
      <c r="AF519" s="273"/>
      <c r="AG519" s="273"/>
      <c r="AH519" s="273"/>
      <c r="AI519" s="273"/>
      <c r="AJ519" s="273"/>
      <c r="AK519" s="273"/>
      <c r="AL519" s="273"/>
      <c r="AM519" s="296"/>
      <c r="AN519" s="296"/>
      <c r="AO519" s="296"/>
      <c r="AP519" s="273"/>
      <c r="AQ519" s="273"/>
      <c r="AR519" s="296"/>
      <c r="AS519" s="296"/>
      <c r="AT519" s="296"/>
      <c r="AU519" s="273"/>
      <c r="AV519" s="279"/>
    </row>
    <row r="520" spans="1:48" s="2" customFormat="1">
      <c r="A520" s="437"/>
      <c r="B520" s="437"/>
      <c r="C520" s="437"/>
      <c r="D520" s="437"/>
      <c r="E520" s="296"/>
      <c r="F520" s="645"/>
      <c r="G520" s="273"/>
      <c r="H520" s="178"/>
      <c r="I520" s="178"/>
      <c r="J520" s="296"/>
      <c r="K520" s="273"/>
      <c r="L520" s="273"/>
      <c r="M520" s="273"/>
      <c r="N520" s="296"/>
      <c r="O520" s="273"/>
      <c r="P520" s="273"/>
      <c r="Q520" s="273"/>
      <c r="R520" s="273"/>
      <c r="S520" s="273"/>
      <c r="T520" s="273"/>
      <c r="U520" s="273"/>
      <c r="V520" s="296"/>
      <c r="W520" s="273"/>
      <c r="X520" s="273"/>
      <c r="Y520" s="273"/>
      <c r="Z520" s="273"/>
      <c r="AA520" s="273"/>
      <c r="AB520" s="273"/>
      <c r="AC520" s="273"/>
      <c r="AD520" s="273"/>
      <c r="AE520" s="296"/>
      <c r="AF520" s="273"/>
      <c r="AG520" s="273"/>
      <c r="AH520" s="273"/>
      <c r="AI520" s="273"/>
      <c r="AJ520" s="273"/>
      <c r="AK520" s="273"/>
      <c r="AL520" s="273"/>
      <c r="AM520" s="296"/>
      <c r="AN520" s="296"/>
      <c r="AO520" s="296"/>
      <c r="AP520" s="273"/>
      <c r="AQ520" s="273"/>
      <c r="AR520" s="296"/>
      <c r="AS520" s="296"/>
      <c r="AT520" s="296"/>
      <c r="AU520" s="273"/>
      <c r="AV520" s="279"/>
    </row>
    <row r="521" spans="1:48" s="2" customFormat="1">
      <c r="A521" s="437"/>
      <c r="B521" s="437"/>
      <c r="C521" s="437"/>
      <c r="D521" s="437"/>
      <c r="E521" s="296"/>
      <c r="F521" s="645"/>
      <c r="G521" s="273"/>
      <c r="H521" s="178"/>
      <c r="I521" s="178"/>
      <c r="J521" s="296"/>
      <c r="K521" s="273"/>
      <c r="L521" s="273"/>
      <c r="M521" s="273"/>
      <c r="N521" s="296"/>
      <c r="O521" s="273"/>
      <c r="P521" s="273"/>
      <c r="Q521" s="273"/>
      <c r="R521" s="273"/>
      <c r="S521" s="273"/>
      <c r="T521" s="273"/>
      <c r="U521" s="273"/>
      <c r="V521" s="296"/>
      <c r="W521" s="273"/>
      <c r="X521" s="273"/>
      <c r="Y521" s="273"/>
      <c r="Z521" s="273"/>
      <c r="AA521" s="273"/>
      <c r="AB521" s="273"/>
      <c r="AC521" s="273"/>
      <c r="AD521" s="273"/>
      <c r="AE521" s="296"/>
      <c r="AF521" s="273"/>
      <c r="AG521" s="273"/>
      <c r="AH521" s="273"/>
      <c r="AI521" s="273"/>
      <c r="AJ521" s="273"/>
      <c r="AK521" s="273"/>
      <c r="AL521" s="273"/>
      <c r="AM521" s="296"/>
      <c r="AN521" s="296"/>
      <c r="AO521" s="296"/>
      <c r="AP521" s="273"/>
      <c r="AQ521" s="273"/>
      <c r="AR521" s="296"/>
      <c r="AS521" s="296"/>
      <c r="AT521" s="296"/>
      <c r="AU521" s="273"/>
      <c r="AV521" s="279"/>
    </row>
    <row r="522" spans="1:48" s="2" customFormat="1">
      <c r="A522" s="437"/>
      <c r="B522" s="437"/>
      <c r="C522" s="437"/>
      <c r="D522" s="437"/>
      <c r="E522" s="296"/>
      <c r="F522" s="645"/>
      <c r="G522" s="273"/>
      <c r="H522" s="178"/>
      <c r="I522" s="178"/>
      <c r="J522" s="296"/>
      <c r="K522" s="273"/>
      <c r="L522" s="273"/>
      <c r="M522" s="273"/>
      <c r="N522" s="296"/>
      <c r="O522" s="273"/>
      <c r="P522" s="273"/>
      <c r="Q522" s="273"/>
      <c r="R522" s="273"/>
      <c r="S522" s="273"/>
      <c r="T522" s="273"/>
      <c r="U522" s="273"/>
      <c r="V522" s="296"/>
      <c r="W522" s="273"/>
      <c r="X522" s="273"/>
      <c r="Y522" s="273"/>
      <c r="Z522" s="273"/>
      <c r="AA522" s="273"/>
      <c r="AB522" s="273"/>
      <c r="AC522" s="273"/>
      <c r="AD522" s="273"/>
      <c r="AE522" s="296"/>
      <c r="AF522" s="273"/>
      <c r="AG522" s="273"/>
      <c r="AH522" s="273"/>
      <c r="AI522" s="273"/>
      <c r="AJ522" s="273"/>
      <c r="AK522" s="273"/>
      <c r="AL522" s="273"/>
      <c r="AM522" s="296"/>
      <c r="AN522" s="296"/>
      <c r="AO522" s="296"/>
      <c r="AP522" s="273"/>
      <c r="AQ522" s="273"/>
      <c r="AR522" s="296"/>
      <c r="AS522" s="296"/>
      <c r="AT522" s="296"/>
      <c r="AU522" s="273"/>
      <c r="AV522" s="279"/>
    </row>
    <row r="523" spans="1:48" s="2" customFormat="1">
      <c r="A523" s="437"/>
      <c r="B523" s="437"/>
      <c r="C523" s="437"/>
      <c r="D523" s="437"/>
      <c r="E523" s="296"/>
      <c r="F523" s="645"/>
      <c r="G523" s="273"/>
      <c r="H523" s="178"/>
      <c r="I523" s="178"/>
      <c r="J523" s="296"/>
      <c r="K523" s="273"/>
      <c r="L523" s="273"/>
      <c r="M523" s="273"/>
      <c r="N523" s="296"/>
      <c r="O523" s="273"/>
      <c r="P523" s="273"/>
      <c r="Q523" s="273"/>
      <c r="R523" s="273"/>
      <c r="S523" s="273"/>
      <c r="T523" s="273"/>
      <c r="U523" s="273"/>
      <c r="V523" s="296"/>
      <c r="W523" s="273"/>
      <c r="X523" s="273"/>
      <c r="Y523" s="273"/>
      <c r="Z523" s="273"/>
      <c r="AA523" s="273"/>
      <c r="AB523" s="273"/>
      <c r="AC523" s="273"/>
      <c r="AD523" s="273"/>
      <c r="AE523" s="296"/>
      <c r="AF523" s="273"/>
      <c r="AG523" s="273"/>
      <c r="AH523" s="273"/>
      <c r="AI523" s="273"/>
      <c r="AJ523" s="273"/>
      <c r="AK523" s="273"/>
      <c r="AL523" s="273"/>
      <c r="AM523" s="296"/>
      <c r="AN523" s="296"/>
      <c r="AO523" s="296"/>
      <c r="AP523" s="273"/>
      <c r="AQ523" s="273"/>
      <c r="AR523" s="296"/>
      <c r="AS523" s="296"/>
      <c r="AT523" s="296"/>
      <c r="AU523" s="273"/>
      <c r="AV523" s="279"/>
    </row>
    <row r="524" spans="1:48" s="2" customFormat="1">
      <c r="A524" s="437"/>
      <c r="B524" s="437"/>
      <c r="C524" s="437"/>
      <c r="D524" s="437"/>
      <c r="E524" s="296"/>
      <c r="F524" s="645"/>
      <c r="G524" s="273"/>
      <c r="H524" s="178"/>
      <c r="I524" s="178"/>
      <c r="J524" s="296"/>
      <c r="K524" s="273"/>
      <c r="L524" s="273"/>
      <c r="M524" s="273"/>
      <c r="N524" s="296"/>
      <c r="O524" s="273"/>
      <c r="P524" s="273"/>
      <c r="Q524" s="273"/>
      <c r="R524" s="273"/>
      <c r="S524" s="273"/>
      <c r="T524" s="273"/>
      <c r="U524" s="273"/>
      <c r="V524" s="296"/>
      <c r="W524" s="273"/>
      <c r="X524" s="273"/>
      <c r="Y524" s="273"/>
      <c r="Z524" s="273"/>
      <c r="AA524" s="273"/>
      <c r="AB524" s="273"/>
      <c r="AC524" s="273"/>
      <c r="AD524" s="273"/>
      <c r="AE524" s="296"/>
      <c r="AF524" s="273"/>
      <c r="AG524" s="273"/>
      <c r="AH524" s="273"/>
      <c r="AI524" s="273"/>
      <c r="AJ524" s="273"/>
      <c r="AK524" s="273"/>
      <c r="AL524" s="273"/>
      <c r="AM524" s="296"/>
      <c r="AN524" s="296"/>
      <c r="AO524" s="296"/>
      <c r="AP524" s="273"/>
      <c r="AQ524" s="273"/>
      <c r="AR524" s="296"/>
      <c r="AS524" s="296"/>
      <c r="AT524" s="296"/>
      <c r="AU524" s="273"/>
      <c r="AV524" s="279"/>
    </row>
    <row r="525" spans="1:48" s="2" customFormat="1">
      <c r="A525" s="437"/>
      <c r="B525" s="437"/>
      <c r="C525" s="437"/>
      <c r="D525" s="437"/>
      <c r="E525" s="296"/>
      <c r="F525" s="645"/>
      <c r="G525" s="273"/>
      <c r="H525" s="178"/>
      <c r="I525" s="178"/>
      <c r="J525" s="296"/>
      <c r="K525" s="273"/>
      <c r="L525" s="273"/>
      <c r="M525" s="273"/>
      <c r="N525" s="296"/>
      <c r="O525" s="273"/>
      <c r="P525" s="273"/>
      <c r="Q525" s="273"/>
      <c r="R525" s="273"/>
      <c r="S525" s="273"/>
      <c r="T525" s="273"/>
      <c r="U525" s="273"/>
      <c r="V525" s="296"/>
      <c r="W525" s="273"/>
      <c r="X525" s="273"/>
      <c r="Y525" s="273"/>
      <c r="Z525" s="273"/>
      <c r="AA525" s="273"/>
      <c r="AB525" s="273"/>
      <c r="AC525" s="273"/>
      <c r="AD525" s="273"/>
      <c r="AE525" s="296"/>
      <c r="AF525" s="273"/>
      <c r="AG525" s="273"/>
      <c r="AH525" s="273"/>
      <c r="AI525" s="273"/>
      <c r="AJ525" s="273"/>
      <c r="AK525" s="273"/>
      <c r="AL525" s="273"/>
      <c r="AM525" s="296"/>
      <c r="AN525" s="296"/>
      <c r="AO525" s="296"/>
      <c r="AP525" s="273"/>
      <c r="AQ525" s="273"/>
      <c r="AR525" s="296"/>
      <c r="AS525" s="296"/>
      <c r="AT525" s="296"/>
      <c r="AU525" s="273"/>
      <c r="AV525" s="279"/>
    </row>
    <row r="526" spans="1:48" s="2" customFormat="1">
      <c r="A526" s="437"/>
      <c r="B526" s="437"/>
      <c r="C526" s="437"/>
      <c r="D526" s="437"/>
      <c r="E526" s="296"/>
      <c r="F526" s="645"/>
      <c r="G526" s="273"/>
      <c r="H526" s="178"/>
      <c r="I526" s="178"/>
      <c r="J526" s="296"/>
      <c r="K526" s="273"/>
      <c r="L526" s="273"/>
      <c r="M526" s="273"/>
      <c r="N526" s="296"/>
      <c r="O526" s="273"/>
      <c r="P526" s="273"/>
      <c r="Q526" s="273"/>
      <c r="R526" s="273"/>
      <c r="S526" s="273"/>
      <c r="T526" s="273"/>
      <c r="U526" s="273"/>
      <c r="V526" s="296"/>
      <c r="W526" s="273"/>
      <c r="X526" s="273"/>
      <c r="Y526" s="273"/>
      <c r="Z526" s="273"/>
      <c r="AA526" s="273"/>
      <c r="AB526" s="273"/>
      <c r="AC526" s="273"/>
      <c r="AD526" s="273"/>
      <c r="AE526" s="296"/>
      <c r="AF526" s="273"/>
      <c r="AG526" s="273"/>
      <c r="AH526" s="273"/>
      <c r="AI526" s="273"/>
      <c r="AJ526" s="273"/>
      <c r="AK526" s="273"/>
      <c r="AL526" s="273"/>
      <c r="AM526" s="296"/>
      <c r="AN526" s="296"/>
      <c r="AO526" s="296"/>
      <c r="AP526" s="273"/>
      <c r="AQ526" s="273"/>
      <c r="AR526" s="296"/>
      <c r="AS526" s="296"/>
      <c r="AT526" s="296"/>
      <c r="AU526" s="273"/>
      <c r="AV526" s="279"/>
    </row>
    <row r="527" spans="1:48" s="2" customFormat="1">
      <c r="A527" s="437"/>
      <c r="B527" s="437"/>
      <c r="C527" s="437"/>
      <c r="D527" s="437"/>
      <c r="E527" s="296"/>
      <c r="F527" s="645"/>
      <c r="G527" s="273"/>
      <c r="H527" s="178"/>
      <c r="I527" s="178"/>
      <c r="J527" s="296"/>
      <c r="K527" s="273"/>
      <c r="L527" s="273"/>
      <c r="M527" s="273"/>
      <c r="N527" s="296"/>
      <c r="O527" s="273"/>
      <c r="P527" s="273"/>
      <c r="Q527" s="273"/>
      <c r="R527" s="273"/>
      <c r="S527" s="273"/>
      <c r="T527" s="273"/>
      <c r="U527" s="273"/>
      <c r="V527" s="296"/>
      <c r="W527" s="273"/>
      <c r="X527" s="273"/>
      <c r="Y527" s="273"/>
      <c r="Z527" s="273"/>
      <c r="AA527" s="273"/>
      <c r="AB527" s="273"/>
      <c r="AC527" s="273"/>
      <c r="AD527" s="273"/>
      <c r="AE527" s="296"/>
      <c r="AF527" s="273"/>
      <c r="AG527" s="273"/>
      <c r="AH527" s="273"/>
      <c r="AI527" s="273"/>
      <c r="AJ527" s="273"/>
      <c r="AK527" s="273"/>
      <c r="AL527" s="273"/>
      <c r="AM527" s="296"/>
      <c r="AN527" s="296"/>
      <c r="AO527" s="296"/>
      <c r="AP527" s="273"/>
      <c r="AQ527" s="273"/>
      <c r="AR527" s="296"/>
      <c r="AS527" s="296"/>
      <c r="AT527" s="296"/>
      <c r="AU527" s="273"/>
      <c r="AV527" s="279"/>
    </row>
    <row r="528" spans="1:48" s="2" customFormat="1">
      <c r="A528" s="437"/>
      <c r="B528" s="437"/>
      <c r="C528" s="437"/>
      <c r="D528" s="437"/>
      <c r="E528" s="296"/>
      <c r="F528" s="645"/>
      <c r="G528" s="273"/>
      <c r="H528" s="178"/>
      <c r="I528" s="178"/>
      <c r="J528" s="296"/>
      <c r="K528" s="273"/>
      <c r="L528" s="273"/>
      <c r="M528" s="273"/>
      <c r="N528" s="296"/>
      <c r="O528" s="273"/>
      <c r="P528" s="273"/>
      <c r="Q528" s="273"/>
      <c r="R528" s="273"/>
      <c r="S528" s="273"/>
      <c r="T528" s="273"/>
      <c r="U528" s="273"/>
      <c r="V528" s="296"/>
      <c r="W528" s="273"/>
      <c r="X528" s="273"/>
      <c r="Y528" s="273"/>
      <c r="Z528" s="273"/>
      <c r="AA528" s="273"/>
      <c r="AB528" s="273"/>
      <c r="AC528" s="273"/>
      <c r="AD528" s="273"/>
      <c r="AE528" s="296"/>
      <c r="AF528" s="273"/>
      <c r="AG528" s="273"/>
      <c r="AH528" s="273"/>
      <c r="AI528" s="273"/>
      <c r="AJ528" s="273"/>
      <c r="AK528" s="273"/>
      <c r="AL528" s="273"/>
      <c r="AM528" s="296"/>
      <c r="AN528" s="296"/>
      <c r="AO528" s="296"/>
      <c r="AP528" s="273"/>
      <c r="AQ528" s="273"/>
      <c r="AR528" s="296"/>
      <c r="AS528" s="296"/>
      <c r="AT528" s="296"/>
      <c r="AU528" s="273"/>
      <c r="AV528" s="279"/>
    </row>
    <row r="529" spans="1:48" s="2" customFormat="1">
      <c r="A529" s="437"/>
      <c r="B529" s="437"/>
      <c r="C529" s="437"/>
      <c r="D529" s="437"/>
      <c r="E529" s="296"/>
      <c r="F529" s="645"/>
      <c r="G529" s="273"/>
      <c r="H529" s="178"/>
      <c r="I529" s="178"/>
      <c r="J529" s="296"/>
      <c r="K529" s="273"/>
      <c r="L529" s="273"/>
      <c r="M529" s="273"/>
      <c r="N529" s="296"/>
      <c r="O529" s="273"/>
      <c r="P529" s="273"/>
      <c r="Q529" s="273"/>
      <c r="R529" s="273"/>
      <c r="S529" s="273"/>
      <c r="T529" s="273"/>
      <c r="U529" s="273"/>
      <c r="V529" s="296"/>
      <c r="W529" s="273"/>
      <c r="X529" s="273"/>
      <c r="Y529" s="273"/>
      <c r="Z529" s="273"/>
      <c r="AA529" s="273"/>
      <c r="AB529" s="273"/>
      <c r="AC529" s="273"/>
      <c r="AD529" s="273"/>
      <c r="AE529" s="296"/>
      <c r="AF529" s="273"/>
      <c r="AG529" s="273"/>
      <c r="AH529" s="273"/>
      <c r="AI529" s="273"/>
      <c r="AJ529" s="273"/>
      <c r="AK529" s="273"/>
      <c r="AL529" s="273"/>
      <c r="AM529" s="296"/>
      <c r="AN529" s="296"/>
      <c r="AO529" s="296"/>
      <c r="AP529" s="273"/>
      <c r="AQ529" s="273"/>
      <c r="AR529" s="296"/>
      <c r="AS529" s="296"/>
      <c r="AT529" s="296"/>
      <c r="AU529" s="273"/>
      <c r="AV529" s="279"/>
    </row>
    <row r="530" spans="1:48" s="2" customFormat="1">
      <c r="A530" s="437"/>
      <c r="B530" s="437"/>
      <c r="C530" s="437"/>
      <c r="D530" s="437"/>
      <c r="E530" s="296"/>
      <c r="F530" s="645"/>
      <c r="G530" s="273"/>
      <c r="H530" s="178"/>
      <c r="I530" s="178"/>
      <c r="J530" s="296"/>
      <c r="K530" s="273"/>
      <c r="L530" s="273"/>
      <c r="M530" s="273"/>
      <c r="N530" s="296"/>
      <c r="O530" s="273"/>
      <c r="P530" s="273"/>
      <c r="Q530" s="273"/>
      <c r="R530" s="273"/>
      <c r="S530" s="273"/>
      <c r="T530" s="273"/>
      <c r="U530" s="273"/>
      <c r="V530" s="296"/>
      <c r="W530" s="273"/>
      <c r="X530" s="273"/>
      <c r="Y530" s="273"/>
      <c r="Z530" s="273"/>
      <c r="AA530" s="273"/>
      <c r="AB530" s="273"/>
      <c r="AC530" s="273"/>
      <c r="AD530" s="273"/>
      <c r="AE530" s="296"/>
      <c r="AF530" s="273"/>
      <c r="AG530" s="273"/>
      <c r="AH530" s="273"/>
      <c r="AI530" s="273"/>
      <c r="AJ530" s="273"/>
      <c r="AK530" s="273"/>
      <c r="AL530" s="273"/>
      <c r="AM530" s="296"/>
      <c r="AN530" s="296"/>
      <c r="AO530" s="296"/>
      <c r="AP530" s="273"/>
      <c r="AQ530" s="273"/>
      <c r="AR530" s="296"/>
      <c r="AS530" s="296"/>
      <c r="AT530" s="296"/>
      <c r="AU530" s="273"/>
      <c r="AV530" s="279"/>
    </row>
    <row r="531" spans="1:48" s="2" customFormat="1">
      <c r="A531" s="437"/>
      <c r="B531" s="437"/>
      <c r="C531" s="437"/>
      <c r="D531" s="437"/>
      <c r="E531" s="296"/>
      <c r="F531" s="645"/>
      <c r="G531" s="273"/>
      <c r="H531" s="178"/>
      <c r="I531" s="178"/>
      <c r="J531" s="296"/>
      <c r="K531" s="273"/>
      <c r="L531" s="273"/>
      <c r="M531" s="273"/>
      <c r="N531" s="296"/>
      <c r="O531" s="273"/>
      <c r="P531" s="273"/>
      <c r="Q531" s="273"/>
      <c r="R531" s="273"/>
      <c r="S531" s="273"/>
      <c r="T531" s="273"/>
      <c r="U531" s="273"/>
      <c r="V531" s="296"/>
      <c r="W531" s="273"/>
      <c r="X531" s="273"/>
      <c r="Y531" s="273"/>
      <c r="Z531" s="273"/>
      <c r="AA531" s="273"/>
      <c r="AB531" s="273"/>
      <c r="AC531" s="273"/>
      <c r="AD531" s="273"/>
      <c r="AE531" s="296"/>
      <c r="AF531" s="273"/>
      <c r="AG531" s="273"/>
      <c r="AH531" s="273"/>
      <c r="AI531" s="273"/>
      <c r="AJ531" s="273"/>
      <c r="AK531" s="273"/>
      <c r="AL531" s="273"/>
      <c r="AM531" s="296"/>
      <c r="AN531" s="296"/>
      <c r="AO531" s="296"/>
      <c r="AP531" s="273"/>
      <c r="AQ531" s="273"/>
      <c r="AR531" s="296"/>
      <c r="AS531" s="296"/>
      <c r="AT531" s="296"/>
      <c r="AU531" s="273"/>
      <c r="AV531" s="279"/>
    </row>
    <row r="532" spans="1:48" s="2" customFormat="1">
      <c r="A532" s="437"/>
      <c r="B532" s="437"/>
      <c r="C532" s="437"/>
      <c r="D532" s="437"/>
      <c r="E532" s="296"/>
      <c r="F532" s="645"/>
      <c r="G532" s="273"/>
      <c r="H532" s="178"/>
      <c r="I532" s="178"/>
      <c r="J532" s="296"/>
      <c r="K532" s="273"/>
      <c r="L532" s="273"/>
      <c r="M532" s="273"/>
      <c r="N532" s="296"/>
      <c r="O532" s="273"/>
      <c r="P532" s="273"/>
      <c r="Q532" s="273"/>
      <c r="R532" s="273"/>
      <c r="S532" s="273"/>
      <c r="T532" s="273"/>
      <c r="U532" s="273"/>
      <c r="V532" s="296"/>
      <c r="W532" s="273"/>
      <c r="X532" s="273"/>
      <c r="Y532" s="273"/>
      <c r="Z532" s="273"/>
      <c r="AA532" s="273"/>
      <c r="AB532" s="273"/>
      <c r="AC532" s="273"/>
      <c r="AD532" s="273"/>
      <c r="AE532" s="296"/>
      <c r="AF532" s="273"/>
      <c r="AG532" s="273"/>
      <c r="AH532" s="273"/>
      <c r="AI532" s="273"/>
      <c r="AJ532" s="273"/>
      <c r="AK532" s="273"/>
      <c r="AL532" s="273"/>
      <c r="AM532" s="296"/>
      <c r="AN532" s="296"/>
      <c r="AO532" s="296"/>
      <c r="AP532" s="273"/>
      <c r="AQ532" s="273"/>
      <c r="AR532" s="296"/>
      <c r="AS532" s="296"/>
      <c r="AT532" s="296"/>
      <c r="AU532" s="273"/>
      <c r="AV532" s="279"/>
    </row>
    <row r="533" spans="1:48" s="2" customFormat="1">
      <c r="A533" s="437"/>
      <c r="B533" s="437"/>
      <c r="C533" s="437"/>
      <c r="D533" s="437"/>
      <c r="E533" s="296"/>
      <c r="F533" s="645"/>
      <c r="G533" s="273"/>
      <c r="H533" s="178"/>
      <c r="I533" s="178"/>
      <c r="J533" s="296"/>
      <c r="K533" s="273"/>
      <c r="L533" s="273"/>
      <c r="M533" s="273"/>
      <c r="N533" s="296"/>
      <c r="O533" s="273"/>
      <c r="P533" s="273"/>
      <c r="Q533" s="273"/>
      <c r="R533" s="273"/>
      <c r="S533" s="273"/>
      <c r="T533" s="273"/>
      <c r="U533" s="273"/>
      <c r="V533" s="296"/>
      <c r="W533" s="273"/>
      <c r="X533" s="273"/>
      <c r="Y533" s="273"/>
      <c r="Z533" s="273"/>
      <c r="AA533" s="273"/>
      <c r="AB533" s="273"/>
      <c r="AC533" s="273"/>
      <c r="AD533" s="273"/>
      <c r="AE533" s="296"/>
      <c r="AF533" s="273"/>
      <c r="AG533" s="273"/>
      <c r="AH533" s="273"/>
      <c r="AI533" s="273"/>
      <c r="AJ533" s="273"/>
      <c r="AK533" s="273"/>
      <c r="AL533" s="273"/>
      <c r="AM533" s="296"/>
      <c r="AN533" s="296"/>
      <c r="AO533" s="296"/>
      <c r="AP533" s="273"/>
      <c r="AQ533" s="273"/>
      <c r="AR533" s="296"/>
      <c r="AS533" s="296"/>
      <c r="AT533" s="296"/>
      <c r="AU533" s="273"/>
      <c r="AV533" s="279"/>
    </row>
    <row r="534" spans="1:48" s="2" customFormat="1">
      <c r="A534" s="437"/>
      <c r="B534" s="437"/>
      <c r="C534" s="437"/>
      <c r="D534" s="437"/>
      <c r="E534" s="296"/>
      <c r="F534" s="645"/>
      <c r="G534" s="273"/>
      <c r="H534" s="178"/>
      <c r="I534" s="178"/>
      <c r="J534" s="296"/>
      <c r="K534" s="273"/>
      <c r="L534" s="273"/>
      <c r="M534" s="273"/>
      <c r="N534" s="296"/>
      <c r="O534" s="273"/>
      <c r="P534" s="273"/>
      <c r="Q534" s="273"/>
      <c r="R534" s="273"/>
      <c r="S534" s="273"/>
      <c r="T534" s="273"/>
      <c r="U534" s="273"/>
      <c r="V534" s="296"/>
      <c r="W534" s="273"/>
      <c r="X534" s="273"/>
      <c r="Y534" s="273"/>
      <c r="Z534" s="273"/>
      <c r="AA534" s="273"/>
      <c r="AB534" s="273"/>
      <c r="AC534" s="273"/>
      <c r="AD534" s="273"/>
      <c r="AE534" s="296"/>
      <c r="AF534" s="273"/>
      <c r="AG534" s="273"/>
      <c r="AH534" s="273"/>
      <c r="AI534" s="273"/>
      <c r="AJ534" s="273"/>
      <c r="AK534" s="273"/>
      <c r="AL534" s="273"/>
      <c r="AM534" s="296"/>
      <c r="AN534" s="296"/>
      <c r="AO534" s="296"/>
      <c r="AP534" s="273"/>
      <c r="AQ534" s="273"/>
      <c r="AR534" s="296"/>
      <c r="AS534" s="296"/>
      <c r="AT534" s="296"/>
      <c r="AU534" s="273"/>
      <c r="AV534" s="279"/>
    </row>
    <row r="535" spans="1:48" s="2" customFormat="1">
      <c r="A535" s="437"/>
      <c r="B535" s="437"/>
      <c r="C535" s="437"/>
      <c r="D535" s="437"/>
      <c r="E535" s="296"/>
      <c r="F535" s="645"/>
      <c r="G535" s="273"/>
      <c r="H535" s="178"/>
      <c r="I535" s="178"/>
      <c r="J535" s="296"/>
      <c r="K535" s="273"/>
      <c r="L535" s="273"/>
      <c r="M535" s="273"/>
      <c r="N535" s="296"/>
      <c r="O535" s="273"/>
      <c r="P535" s="273"/>
      <c r="Q535" s="273"/>
      <c r="R535" s="273"/>
      <c r="S535" s="273"/>
      <c r="T535" s="273"/>
      <c r="U535" s="273"/>
      <c r="V535" s="296"/>
      <c r="W535" s="273"/>
      <c r="X535" s="273"/>
      <c r="Y535" s="273"/>
      <c r="Z535" s="273"/>
      <c r="AA535" s="273"/>
      <c r="AB535" s="273"/>
      <c r="AC535" s="273"/>
      <c r="AD535" s="273"/>
      <c r="AE535" s="296"/>
      <c r="AF535" s="273"/>
      <c r="AG535" s="273"/>
      <c r="AH535" s="273"/>
      <c r="AI535" s="273"/>
      <c r="AJ535" s="273"/>
      <c r="AK535" s="273"/>
      <c r="AL535" s="273"/>
      <c r="AM535" s="296"/>
      <c r="AN535" s="296"/>
      <c r="AO535" s="296"/>
      <c r="AP535" s="273"/>
      <c r="AQ535" s="273"/>
      <c r="AR535" s="296"/>
      <c r="AS535" s="296"/>
      <c r="AT535" s="296"/>
      <c r="AU535" s="273"/>
      <c r="AV535" s="279"/>
    </row>
    <row r="536" spans="1:48" s="2" customFormat="1">
      <c r="A536" s="437"/>
      <c r="B536" s="437"/>
      <c r="C536" s="437"/>
      <c r="D536" s="437"/>
      <c r="E536" s="296"/>
      <c r="F536" s="645"/>
      <c r="G536" s="273"/>
      <c r="H536" s="178"/>
      <c r="I536" s="178"/>
      <c r="J536" s="296"/>
      <c r="K536" s="273"/>
      <c r="L536" s="273"/>
      <c r="M536" s="273"/>
      <c r="N536" s="296"/>
      <c r="O536" s="273"/>
      <c r="P536" s="273"/>
      <c r="Q536" s="273"/>
      <c r="R536" s="273"/>
      <c r="S536" s="273"/>
      <c r="T536" s="273"/>
      <c r="U536" s="273"/>
      <c r="V536" s="296"/>
      <c r="W536" s="273"/>
      <c r="X536" s="273"/>
      <c r="Y536" s="273"/>
      <c r="Z536" s="273"/>
      <c r="AA536" s="273"/>
      <c r="AB536" s="273"/>
      <c r="AC536" s="273"/>
      <c r="AD536" s="273"/>
      <c r="AE536" s="296"/>
      <c r="AF536" s="273"/>
      <c r="AG536" s="273"/>
      <c r="AH536" s="273"/>
      <c r="AI536" s="273"/>
      <c r="AJ536" s="273"/>
      <c r="AK536" s="273"/>
      <c r="AL536" s="273"/>
      <c r="AM536" s="296"/>
      <c r="AN536" s="296"/>
      <c r="AO536" s="296"/>
      <c r="AP536" s="273"/>
      <c r="AQ536" s="273"/>
      <c r="AR536" s="296"/>
      <c r="AS536" s="296"/>
      <c r="AT536" s="296"/>
      <c r="AU536" s="273"/>
      <c r="AV536" s="279"/>
    </row>
    <row r="537" spans="1:48" s="2" customFormat="1">
      <c r="A537" s="437"/>
      <c r="B537" s="437"/>
      <c r="C537" s="437"/>
      <c r="D537" s="437"/>
      <c r="E537" s="296"/>
      <c r="F537" s="645"/>
      <c r="G537" s="273"/>
      <c r="H537" s="178"/>
      <c r="I537" s="178"/>
      <c r="J537" s="296"/>
      <c r="K537" s="273"/>
      <c r="L537" s="273"/>
      <c r="M537" s="273"/>
      <c r="N537" s="296"/>
      <c r="O537" s="273"/>
      <c r="P537" s="273"/>
      <c r="Q537" s="273"/>
      <c r="R537" s="273"/>
      <c r="S537" s="273"/>
      <c r="T537" s="273"/>
      <c r="U537" s="273"/>
      <c r="V537" s="296"/>
      <c r="W537" s="273"/>
      <c r="X537" s="273"/>
      <c r="Y537" s="273"/>
      <c r="Z537" s="273"/>
      <c r="AA537" s="273"/>
      <c r="AB537" s="273"/>
      <c r="AC537" s="273"/>
      <c r="AD537" s="273"/>
      <c r="AE537" s="296"/>
      <c r="AF537" s="273"/>
      <c r="AG537" s="273"/>
      <c r="AH537" s="273"/>
      <c r="AI537" s="273"/>
      <c r="AJ537" s="273"/>
      <c r="AK537" s="273"/>
      <c r="AL537" s="273"/>
      <c r="AM537" s="296"/>
      <c r="AN537" s="296"/>
      <c r="AO537" s="296"/>
      <c r="AP537" s="273"/>
      <c r="AQ537" s="273"/>
      <c r="AR537" s="296"/>
      <c r="AS537" s="296"/>
      <c r="AT537" s="296"/>
      <c r="AU537" s="273"/>
      <c r="AV537" s="279"/>
    </row>
    <row r="538" spans="1:48" s="2" customFormat="1">
      <c r="A538" s="437"/>
      <c r="B538" s="437"/>
      <c r="C538" s="437"/>
      <c r="D538" s="437"/>
      <c r="E538" s="296"/>
      <c r="F538" s="645"/>
      <c r="G538" s="273"/>
      <c r="H538" s="178"/>
      <c r="I538" s="178"/>
      <c r="J538" s="296"/>
      <c r="K538" s="273"/>
      <c r="L538" s="273"/>
      <c r="M538" s="273"/>
      <c r="N538" s="296"/>
      <c r="O538" s="273"/>
      <c r="P538" s="273"/>
      <c r="Q538" s="273"/>
      <c r="R538" s="273"/>
      <c r="S538" s="273"/>
      <c r="T538" s="273"/>
      <c r="U538" s="273"/>
      <c r="V538" s="296"/>
      <c r="W538" s="273"/>
      <c r="X538" s="273"/>
      <c r="Y538" s="273"/>
      <c r="Z538" s="273"/>
      <c r="AA538" s="273"/>
      <c r="AB538" s="273"/>
      <c r="AC538" s="273"/>
      <c r="AD538" s="273"/>
      <c r="AE538" s="296"/>
      <c r="AF538" s="273"/>
      <c r="AG538" s="273"/>
      <c r="AH538" s="273"/>
      <c r="AI538" s="273"/>
      <c r="AJ538" s="273"/>
      <c r="AK538" s="273"/>
      <c r="AL538" s="273"/>
      <c r="AM538" s="296"/>
      <c r="AN538" s="296"/>
      <c r="AO538" s="296"/>
      <c r="AP538" s="273"/>
      <c r="AQ538" s="273"/>
      <c r="AR538" s="296"/>
      <c r="AS538" s="296"/>
      <c r="AT538" s="296"/>
      <c r="AU538" s="273"/>
      <c r="AV538" s="279"/>
    </row>
    <row r="539" spans="1:48" s="2" customFormat="1">
      <c r="A539" s="437"/>
      <c r="B539" s="437"/>
      <c r="C539" s="437"/>
      <c r="D539" s="437"/>
      <c r="E539" s="296"/>
      <c r="F539" s="645"/>
      <c r="G539" s="273"/>
      <c r="H539" s="178"/>
      <c r="I539" s="178"/>
      <c r="J539" s="296"/>
      <c r="K539" s="273"/>
      <c r="L539" s="273"/>
      <c r="M539" s="273"/>
      <c r="N539" s="296"/>
      <c r="O539" s="273"/>
      <c r="P539" s="273"/>
      <c r="Q539" s="273"/>
      <c r="R539" s="273"/>
      <c r="S539" s="273"/>
      <c r="T539" s="273"/>
      <c r="U539" s="273"/>
      <c r="V539" s="296"/>
      <c r="W539" s="273"/>
      <c r="X539" s="273"/>
      <c r="Y539" s="273"/>
      <c r="Z539" s="273"/>
      <c r="AA539" s="273"/>
      <c r="AB539" s="273"/>
      <c r="AC539" s="273"/>
      <c r="AD539" s="273"/>
      <c r="AE539" s="296"/>
      <c r="AF539" s="273"/>
      <c r="AG539" s="273"/>
      <c r="AH539" s="273"/>
      <c r="AI539" s="273"/>
      <c r="AJ539" s="273"/>
      <c r="AK539" s="273"/>
      <c r="AL539" s="273"/>
      <c r="AM539" s="296"/>
      <c r="AN539" s="296"/>
      <c r="AO539" s="296"/>
      <c r="AP539" s="273"/>
      <c r="AQ539" s="273"/>
      <c r="AR539" s="296"/>
      <c r="AS539" s="296"/>
      <c r="AT539" s="296"/>
      <c r="AU539" s="273"/>
      <c r="AV539" s="279"/>
    </row>
    <row r="540" spans="1:48" s="2" customFormat="1">
      <c r="A540" s="437"/>
      <c r="B540" s="437"/>
      <c r="C540" s="437"/>
      <c r="D540" s="437"/>
      <c r="E540" s="296"/>
      <c r="F540" s="645"/>
      <c r="G540" s="273"/>
      <c r="H540" s="178"/>
      <c r="I540" s="178"/>
      <c r="J540" s="296"/>
      <c r="K540" s="273"/>
      <c r="L540" s="273"/>
      <c r="M540" s="273"/>
      <c r="N540" s="296"/>
      <c r="O540" s="273"/>
      <c r="P540" s="273"/>
      <c r="Q540" s="273"/>
      <c r="R540" s="273"/>
      <c r="S540" s="273"/>
      <c r="T540" s="273"/>
      <c r="U540" s="273"/>
      <c r="V540" s="296"/>
      <c r="W540" s="273"/>
      <c r="X540" s="273"/>
      <c r="Y540" s="273"/>
      <c r="Z540" s="273"/>
      <c r="AA540" s="273"/>
      <c r="AB540" s="273"/>
      <c r="AC540" s="273"/>
      <c r="AD540" s="273"/>
      <c r="AE540" s="296"/>
      <c r="AF540" s="273"/>
      <c r="AG540" s="273"/>
      <c r="AH540" s="273"/>
      <c r="AI540" s="273"/>
      <c r="AJ540" s="273"/>
      <c r="AK540" s="273"/>
      <c r="AL540" s="273"/>
      <c r="AM540" s="296"/>
      <c r="AN540" s="296"/>
      <c r="AO540" s="296"/>
      <c r="AP540" s="273"/>
      <c r="AQ540" s="273"/>
      <c r="AR540" s="296"/>
      <c r="AS540" s="296"/>
      <c r="AT540" s="296"/>
      <c r="AU540" s="273"/>
      <c r="AV540" s="279"/>
    </row>
    <row r="541" spans="1:48" s="2" customFormat="1">
      <c r="A541" s="437"/>
      <c r="B541" s="437"/>
      <c r="C541" s="437"/>
      <c r="D541" s="437"/>
      <c r="E541" s="296"/>
      <c r="F541" s="645"/>
      <c r="G541" s="273"/>
      <c r="H541" s="178"/>
      <c r="I541" s="178"/>
      <c r="J541" s="296"/>
      <c r="K541" s="273"/>
      <c r="L541" s="273"/>
      <c r="M541" s="273"/>
      <c r="N541" s="296"/>
      <c r="O541" s="273"/>
      <c r="P541" s="273"/>
      <c r="Q541" s="273"/>
      <c r="R541" s="273"/>
      <c r="S541" s="273"/>
      <c r="T541" s="273"/>
      <c r="U541" s="273"/>
      <c r="V541" s="296"/>
      <c r="W541" s="273"/>
      <c r="X541" s="273"/>
      <c r="Y541" s="273"/>
      <c r="Z541" s="273"/>
      <c r="AA541" s="273"/>
      <c r="AB541" s="273"/>
      <c r="AC541" s="273"/>
      <c r="AD541" s="273"/>
      <c r="AE541" s="296"/>
      <c r="AF541" s="273"/>
      <c r="AG541" s="273"/>
      <c r="AH541" s="273"/>
      <c r="AI541" s="273"/>
      <c r="AJ541" s="273"/>
      <c r="AK541" s="273"/>
      <c r="AL541" s="273"/>
      <c r="AM541" s="296"/>
      <c r="AN541" s="296"/>
      <c r="AO541" s="296"/>
      <c r="AP541" s="273"/>
      <c r="AQ541" s="273"/>
      <c r="AR541" s="296"/>
      <c r="AS541" s="296"/>
      <c r="AT541" s="296"/>
      <c r="AU541" s="273"/>
      <c r="AV541" s="279"/>
    </row>
    <row r="542" spans="1:48" s="2" customFormat="1">
      <c r="A542" s="437"/>
      <c r="B542" s="437"/>
      <c r="C542" s="437"/>
      <c r="D542" s="437"/>
      <c r="E542" s="296"/>
      <c r="F542" s="645"/>
      <c r="G542" s="273"/>
      <c r="H542" s="178"/>
      <c r="I542" s="178"/>
      <c r="J542" s="296"/>
      <c r="K542" s="273"/>
      <c r="L542" s="273"/>
      <c r="M542" s="273"/>
      <c r="N542" s="296"/>
      <c r="O542" s="273"/>
      <c r="P542" s="273"/>
      <c r="Q542" s="273"/>
      <c r="R542" s="273"/>
      <c r="S542" s="273"/>
      <c r="T542" s="273"/>
      <c r="U542" s="273"/>
      <c r="V542" s="296"/>
      <c r="W542" s="273"/>
      <c r="X542" s="273"/>
      <c r="Y542" s="273"/>
      <c r="Z542" s="273"/>
      <c r="AA542" s="273"/>
      <c r="AB542" s="273"/>
      <c r="AC542" s="273"/>
      <c r="AD542" s="273"/>
      <c r="AE542" s="296"/>
      <c r="AF542" s="273"/>
      <c r="AG542" s="273"/>
      <c r="AH542" s="273"/>
      <c r="AI542" s="273"/>
      <c r="AJ542" s="273"/>
      <c r="AK542" s="273"/>
      <c r="AL542" s="273"/>
      <c r="AM542" s="296"/>
      <c r="AN542" s="296"/>
      <c r="AO542" s="296"/>
      <c r="AP542" s="273"/>
      <c r="AQ542" s="273"/>
      <c r="AR542" s="296"/>
      <c r="AS542" s="296"/>
      <c r="AT542" s="296"/>
      <c r="AU542" s="273"/>
      <c r="AV542" s="279"/>
    </row>
    <row r="543" spans="1:48" s="2" customFormat="1">
      <c r="A543" s="437"/>
      <c r="B543" s="437"/>
      <c r="C543" s="437"/>
      <c r="D543" s="437"/>
      <c r="E543" s="296"/>
      <c r="F543" s="645"/>
      <c r="G543" s="273"/>
      <c r="H543" s="178"/>
      <c r="I543" s="178"/>
      <c r="J543" s="296"/>
      <c r="K543" s="273"/>
      <c r="L543" s="273"/>
      <c r="M543" s="273"/>
      <c r="N543" s="296"/>
      <c r="O543" s="273"/>
      <c r="P543" s="273"/>
      <c r="Q543" s="273"/>
      <c r="R543" s="273"/>
      <c r="S543" s="273"/>
      <c r="T543" s="273"/>
      <c r="U543" s="273"/>
      <c r="V543" s="296"/>
      <c r="W543" s="273"/>
      <c r="X543" s="273"/>
      <c r="Y543" s="273"/>
      <c r="Z543" s="273"/>
      <c r="AA543" s="273"/>
      <c r="AB543" s="273"/>
      <c r="AC543" s="273"/>
      <c r="AD543" s="273"/>
      <c r="AE543" s="296"/>
      <c r="AF543" s="273"/>
      <c r="AG543" s="273"/>
      <c r="AH543" s="273"/>
      <c r="AI543" s="273"/>
      <c r="AJ543" s="273"/>
      <c r="AK543" s="273"/>
      <c r="AL543" s="273"/>
      <c r="AM543" s="296"/>
      <c r="AN543" s="296"/>
      <c r="AO543" s="296"/>
      <c r="AP543" s="273"/>
      <c r="AQ543" s="273"/>
      <c r="AR543" s="296"/>
      <c r="AS543" s="296"/>
      <c r="AT543" s="296"/>
      <c r="AU543" s="273"/>
      <c r="AV543" s="279"/>
    </row>
    <row r="544" spans="1:48" s="2" customFormat="1">
      <c r="A544" s="437"/>
      <c r="B544" s="437"/>
      <c r="C544" s="437"/>
      <c r="D544" s="437"/>
      <c r="E544" s="296"/>
      <c r="F544" s="645"/>
      <c r="G544" s="273"/>
      <c r="H544" s="178"/>
      <c r="I544" s="178"/>
      <c r="J544" s="296"/>
      <c r="K544" s="273"/>
      <c r="L544" s="273"/>
      <c r="M544" s="273"/>
      <c r="N544" s="296"/>
      <c r="O544" s="273"/>
      <c r="P544" s="273"/>
      <c r="Q544" s="273"/>
      <c r="R544" s="273"/>
      <c r="S544" s="273"/>
      <c r="T544" s="273"/>
      <c r="U544" s="273"/>
      <c r="V544" s="296"/>
      <c r="W544" s="273"/>
      <c r="X544" s="273"/>
      <c r="Y544" s="273"/>
      <c r="Z544" s="273"/>
      <c r="AA544" s="273"/>
      <c r="AB544" s="273"/>
      <c r="AC544" s="273"/>
      <c r="AD544" s="273"/>
      <c r="AE544" s="296"/>
      <c r="AF544" s="273"/>
      <c r="AG544" s="273"/>
      <c r="AH544" s="273"/>
      <c r="AI544" s="273"/>
      <c r="AJ544" s="273"/>
      <c r="AK544" s="273"/>
      <c r="AL544" s="273"/>
      <c r="AM544" s="296"/>
      <c r="AN544" s="296"/>
      <c r="AO544" s="296"/>
      <c r="AP544" s="273"/>
      <c r="AQ544" s="273"/>
      <c r="AR544" s="296"/>
      <c r="AS544" s="296"/>
      <c r="AT544" s="296"/>
      <c r="AU544" s="273"/>
      <c r="AV544" s="279"/>
    </row>
    <row r="545" spans="1:48" s="2" customFormat="1">
      <c r="A545" s="437"/>
      <c r="B545" s="437"/>
      <c r="C545" s="437"/>
      <c r="D545" s="437"/>
      <c r="E545" s="296"/>
      <c r="F545" s="645"/>
      <c r="G545" s="273"/>
      <c r="H545" s="178"/>
      <c r="I545" s="178"/>
      <c r="J545" s="296"/>
      <c r="K545" s="273"/>
      <c r="L545" s="273"/>
      <c r="M545" s="273"/>
      <c r="N545" s="296"/>
      <c r="O545" s="273"/>
      <c r="P545" s="273"/>
      <c r="Q545" s="273"/>
      <c r="R545" s="273"/>
      <c r="S545" s="273"/>
      <c r="T545" s="273"/>
      <c r="U545" s="273"/>
      <c r="V545" s="296"/>
      <c r="W545" s="273"/>
      <c r="X545" s="273"/>
      <c r="Y545" s="273"/>
      <c r="Z545" s="273"/>
      <c r="AA545" s="273"/>
      <c r="AB545" s="273"/>
      <c r="AC545" s="273"/>
      <c r="AD545" s="273"/>
      <c r="AE545" s="296"/>
      <c r="AF545" s="273"/>
      <c r="AG545" s="273"/>
      <c r="AH545" s="273"/>
      <c r="AI545" s="273"/>
      <c r="AJ545" s="273"/>
      <c r="AK545" s="273"/>
      <c r="AL545" s="273"/>
      <c r="AM545" s="296"/>
      <c r="AN545" s="296"/>
      <c r="AO545" s="296"/>
      <c r="AP545" s="273"/>
      <c r="AQ545" s="273"/>
      <c r="AR545" s="296"/>
      <c r="AS545" s="296"/>
      <c r="AT545" s="296"/>
      <c r="AU545" s="273"/>
      <c r="AV545" s="279"/>
    </row>
    <row r="546" spans="1:48" s="2" customFormat="1">
      <c r="A546" s="437"/>
      <c r="B546" s="437"/>
      <c r="C546" s="437"/>
      <c r="D546" s="437"/>
      <c r="E546" s="296"/>
      <c r="F546" s="645"/>
      <c r="G546" s="273"/>
      <c r="H546" s="178"/>
      <c r="I546" s="178"/>
      <c r="J546" s="296"/>
      <c r="K546" s="273"/>
      <c r="L546" s="273"/>
      <c r="M546" s="273"/>
      <c r="N546" s="296"/>
      <c r="O546" s="273"/>
      <c r="P546" s="273"/>
      <c r="Q546" s="273"/>
      <c r="R546" s="273"/>
      <c r="S546" s="273"/>
      <c r="T546" s="273"/>
      <c r="U546" s="273"/>
      <c r="V546" s="296"/>
      <c r="W546" s="273"/>
      <c r="X546" s="273"/>
      <c r="Y546" s="273"/>
      <c r="Z546" s="273"/>
      <c r="AA546" s="273"/>
      <c r="AB546" s="273"/>
      <c r="AC546" s="273"/>
      <c r="AD546" s="273"/>
      <c r="AE546" s="296"/>
      <c r="AF546" s="273"/>
      <c r="AG546" s="273"/>
      <c r="AH546" s="273"/>
      <c r="AI546" s="273"/>
      <c r="AJ546" s="273"/>
      <c r="AK546" s="273"/>
      <c r="AL546" s="273"/>
      <c r="AM546" s="296"/>
      <c r="AN546" s="296"/>
      <c r="AO546" s="296"/>
      <c r="AP546" s="273"/>
      <c r="AQ546" s="273"/>
      <c r="AR546" s="296"/>
      <c r="AS546" s="296"/>
      <c r="AT546" s="296"/>
      <c r="AU546" s="273"/>
      <c r="AV546" s="279"/>
    </row>
    <row r="547" spans="1:48" s="2" customFormat="1">
      <c r="A547" s="437"/>
      <c r="B547" s="437"/>
      <c r="C547" s="437"/>
      <c r="D547" s="437"/>
      <c r="E547" s="296"/>
      <c r="F547" s="645"/>
      <c r="G547" s="273"/>
      <c r="H547" s="178"/>
      <c r="I547" s="178"/>
      <c r="J547" s="296"/>
      <c r="K547" s="273"/>
      <c r="L547" s="273"/>
      <c r="M547" s="273"/>
      <c r="N547" s="296"/>
      <c r="O547" s="273"/>
      <c r="P547" s="273"/>
      <c r="Q547" s="273"/>
      <c r="R547" s="273"/>
      <c r="S547" s="273"/>
      <c r="T547" s="273"/>
      <c r="U547" s="273"/>
      <c r="V547" s="296"/>
      <c r="W547" s="273"/>
      <c r="X547" s="273"/>
      <c r="Y547" s="273"/>
      <c r="Z547" s="273"/>
      <c r="AA547" s="273"/>
      <c r="AB547" s="273"/>
      <c r="AC547" s="273"/>
      <c r="AD547" s="273"/>
      <c r="AE547" s="296"/>
      <c r="AF547" s="273"/>
      <c r="AG547" s="273"/>
      <c r="AH547" s="273"/>
      <c r="AI547" s="273"/>
      <c r="AJ547" s="273"/>
      <c r="AK547" s="273"/>
      <c r="AL547" s="273"/>
      <c r="AM547" s="296"/>
      <c r="AN547" s="296"/>
      <c r="AO547" s="296"/>
      <c r="AP547" s="273"/>
      <c r="AQ547" s="273"/>
      <c r="AR547" s="296"/>
      <c r="AS547" s="296"/>
      <c r="AT547" s="296"/>
      <c r="AU547" s="273"/>
      <c r="AV547" s="279"/>
    </row>
    <row r="548" spans="1:48" s="2" customFormat="1">
      <c r="A548" s="437"/>
      <c r="B548" s="437"/>
      <c r="C548" s="437"/>
      <c r="D548" s="437"/>
      <c r="E548" s="296"/>
      <c r="F548" s="645"/>
      <c r="G548" s="273"/>
      <c r="H548" s="178"/>
      <c r="I548" s="178"/>
      <c r="J548" s="296"/>
      <c r="K548" s="273"/>
      <c r="L548" s="273"/>
      <c r="M548" s="273"/>
      <c r="N548" s="296"/>
      <c r="O548" s="273"/>
      <c r="P548" s="273"/>
      <c r="Q548" s="273"/>
      <c r="R548" s="273"/>
      <c r="S548" s="273"/>
      <c r="T548" s="273"/>
      <c r="U548" s="273"/>
      <c r="V548" s="296"/>
      <c r="W548" s="273"/>
      <c r="X548" s="273"/>
      <c r="Y548" s="273"/>
      <c r="Z548" s="273"/>
      <c r="AA548" s="273"/>
      <c r="AB548" s="273"/>
      <c r="AC548" s="273"/>
      <c r="AD548" s="273"/>
      <c r="AE548" s="296"/>
      <c r="AF548" s="273"/>
      <c r="AG548" s="273"/>
      <c r="AH548" s="273"/>
      <c r="AI548" s="273"/>
      <c r="AJ548" s="273"/>
      <c r="AK548" s="273"/>
      <c r="AL548" s="273"/>
      <c r="AM548" s="296"/>
      <c r="AN548" s="296"/>
      <c r="AO548" s="296"/>
      <c r="AP548" s="273"/>
      <c r="AQ548" s="273"/>
      <c r="AR548" s="296"/>
      <c r="AS548" s="296"/>
      <c r="AT548" s="296"/>
      <c r="AU548" s="273"/>
      <c r="AV548" s="279"/>
    </row>
    <row r="549" spans="1:48" s="2" customFormat="1">
      <c r="A549" s="437"/>
      <c r="B549" s="437"/>
      <c r="C549" s="437"/>
      <c r="D549" s="437"/>
      <c r="E549" s="296"/>
      <c r="F549" s="645"/>
      <c r="G549" s="273"/>
      <c r="H549" s="178"/>
      <c r="I549" s="178"/>
      <c r="J549" s="296"/>
      <c r="K549" s="273"/>
      <c r="L549" s="273"/>
      <c r="M549" s="273"/>
      <c r="N549" s="296"/>
      <c r="O549" s="273"/>
      <c r="P549" s="273"/>
      <c r="Q549" s="273"/>
      <c r="R549" s="273"/>
      <c r="S549" s="273"/>
      <c r="T549" s="273"/>
      <c r="U549" s="273"/>
      <c r="V549" s="296"/>
      <c r="W549" s="273"/>
      <c r="X549" s="273"/>
      <c r="Y549" s="273"/>
      <c r="Z549" s="273"/>
      <c r="AA549" s="273"/>
      <c r="AB549" s="273"/>
      <c r="AC549" s="273"/>
      <c r="AD549" s="273"/>
      <c r="AE549" s="296"/>
      <c r="AF549" s="273"/>
      <c r="AG549" s="273"/>
      <c r="AH549" s="273"/>
      <c r="AI549" s="273"/>
      <c r="AJ549" s="273"/>
      <c r="AK549" s="273"/>
      <c r="AL549" s="273"/>
      <c r="AM549" s="296"/>
      <c r="AN549" s="296"/>
      <c r="AO549" s="296"/>
      <c r="AP549" s="273"/>
      <c r="AQ549" s="273"/>
      <c r="AR549" s="296"/>
      <c r="AS549" s="296"/>
      <c r="AT549" s="296"/>
      <c r="AU549" s="273"/>
      <c r="AV549" s="279"/>
    </row>
    <row r="550" spans="1:48" s="2" customFormat="1">
      <c r="A550" s="437"/>
      <c r="B550" s="437"/>
      <c r="C550" s="437"/>
      <c r="D550" s="437"/>
      <c r="E550" s="296"/>
      <c r="F550" s="645"/>
      <c r="G550" s="273"/>
      <c r="H550" s="178"/>
      <c r="I550" s="178"/>
      <c r="J550" s="296"/>
      <c r="K550" s="273"/>
      <c r="L550" s="273"/>
      <c r="M550" s="273"/>
      <c r="N550" s="296"/>
      <c r="O550" s="273"/>
      <c r="P550" s="273"/>
      <c r="Q550" s="273"/>
      <c r="R550" s="273"/>
      <c r="S550" s="273"/>
      <c r="T550" s="273"/>
      <c r="U550" s="273"/>
      <c r="V550" s="296"/>
      <c r="W550" s="273"/>
      <c r="X550" s="273"/>
      <c r="Y550" s="273"/>
      <c r="Z550" s="273"/>
      <c r="AA550" s="273"/>
      <c r="AB550" s="273"/>
      <c r="AC550" s="273"/>
      <c r="AD550" s="273"/>
      <c r="AE550" s="296"/>
      <c r="AF550" s="273"/>
      <c r="AG550" s="273"/>
      <c r="AH550" s="273"/>
      <c r="AI550" s="273"/>
      <c r="AJ550" s="273"/>
      <c r="AK550" s="273"/>
      <c r="AL550" s="273"/>
      <c r="AM550" s="296"/>
      <c r="AN550" s="296"/>
      <c r="AO550" s="296"/>
      <c r="AP550" s="273"/>
      <c r="AQ550" s="273"/>
      <c r="AR550" s="296"/>
      <c r="AS550" s="296"/>
      <c r="AT550" s="296"/>
      <c r="AU550" s="273"/>
      <c r="AV550" s="279"/>
    </row>
    <row r="551" spans="1:48" s="2" customFormat="1">
      <c r="A551" s="437"/>
      <c r="B551" s="437"/>
      <c r="C551" s="437"/>
      <c r="D551" s="437"/>
      <c r="E551" s="296"/>
      <c r="F551" s="645"/>
      <c r="G551" s="273"/>
      <c r="H551" s="178"/>
      <c r="I551" s="178"/>
      <c r="J551" s="296"/>
      <c r="K551" s="273"/>
      <c r="L551" s="273"/>
      <c r="M551" s="273"/>
      <c r="N551" s="296"/>
      <c r="O551" s="273"/>
      <c r="P551" s="273"/>
      <c r="Q551" s="273"/>
      <c r="R551" s="273"/>
      <c r="S551" s="273"/>
      <c r="T551" s="273"/>
      <c r="U551" s="273"/>
      <c r="V551" s="296"/>
      <c r="W551" s="273"/>
      <c r="X551" s="273"/>
      <c r="Y551" s="273"/>
      <c r="Z551" s="273"/>
      <c r="AA551" s="273"/>
      <c r="AB551" s="273"/>
      <c r="AC551" s="273"/>
      <c r="AD551" s="273"/>
      <c r="AE551" s="296"/>
      <c r="AF551" s="273"/>
      <c r="AG551" s="273"/>
      <c r="AH551" s="273"/>
      <c r="AI551" s="273"/>
      <c r="AJ551" s="273"/>
      <c r="AK551" s="273"/>
      <c r="AL551" s="273"/>
      <c r="AM551" s="296"/>
      <c r="AN551" s="296"/>
      <c r="AO551" s="296"/>
      <c r="AP551" s="273"/>
      <c r="AQ551" s="273"/>
      <c r="AR551" s="296"/>
      <c r="AS551" s="296"/>
      <c r="AT551" s="296"/>
      <c r="AU551" s="273"/>
      <c r="AV551" s="279"/>
    </row>
    <row r="552" spans="1:48" s="2" customFormat="1">
      <c r="A552" s="437"/>
      <c r="B552" s="437"/>
      <c r="C552" s="437"/>
      <c r="D552" s="437"/>
      <c r="E552" s="296"/>
      <c r="F552" s="645"/>
      <c r="G552" s="273"/>
      <c r="H552" s="178"/>
      <c r="I552" s="178"/>
      <c r="J552" s="296"/>
      <c r="K552" s="273"/>
      <c r="L552" s="273"/>
      <c r="M552" s="273"/>
      <c r="N552" s="296"/>
      <c r="O552" s="273"/>
      <c r="P552" s="273"/>
      <c r="Q552" s="273"/>
      <c r="R552" s="273"/>
      <c r="S552" s="273"/>
      <c r="T552" s="273"/>
      <c r="U552" s="273"/>
      <c r="V552" s="296"/>
      <c r="W552" s="273"/>
      <c r="X552" s="273"/>
      <c r="Y552" s="273"/>
      <c r="Z552" s="273"/>
      <c r="AA552" s="273"/>
      <c r="AB552" s="273"/>
      <c r="AC552" s="273"/>
      <c r="AD552" s="273"/>
      <c r="AE552" s="296"/>
      <c r="AF552" s="273"/>
      <c r="AG552" s="273"/>
      <c r="AH552" s="273"/>
      <c r="AI552" s="273"/>
      <c r="AJ552" s="273"/>
      <c r="AK552" s="273"/>
      <c r="AL552" s="273"/>
      <c r="AM552" s="296"/>
      <c r="AN552" s="296"/>
      <c r="AO552" s="296"/>
      <c r="AP552" s="273"/>
      <c r="AQ552" s="273"/>
      <c r="AR552" s="296"/>
      <c r="AS552" s="296"/>
      <c r="AT552" s="296"/>
      <c r="AU552" s="273"/>
      <c r="AV552" s="279"/>
    </row>
    <row r="553" spans="1:48" s="2" customFormat="1">
      <c r="A553" s="437"/>
      <c r="B553" s="437"/>
      <c r="C553" s="437"/>
      <c r="D553" s="437"/>
      <c r="E553" s="296"/>
      <c r="F553" s="645"/>
      <c r="G553" s="273"/>
      <c r="H553" s="178"/>
      <c r="I553" s="178"/>
      <c r="J553" s="296"/>
      <c r="K553" s="273"/>
      <c r="L553" s="273"/>
      <c r="M553" s="273"/>
      <c r="N553" s="296"/>
      <c r="O553" s="273"/>
      <c r="P553" s="273"/>
      <c r="Q553" s="273"/>
      <c r="R553" s="273"/>
      <c r="S553" s="273"/>
      <c r="T553" s="273"/>
      <c r="U553" s="273"/>
      <c r="V553" s="296"/>
      <c r="W553" s="273"/>
      <c r="X553" s="273"/>
      <c r="Y553" s="273"/>
      <c r="Z553" s="273"/>
      <c r="AA553" s="273"/>
      <c r="AB553" s="273"/>
      <c r="AC553" s="273"/>
      <c r="AD553" s="273"/>
      <c r="AE553" s="296"/>
      <c r="AF553" s="273"/>
      <c r="AG553" s="273"/>
      <c r="AH553" s="273"/>
      <c r="AI553" s="273"/>
      <c r="AJ553" s="273"/>
      <c r="AK553" s="273"/>
      <c r="AL553" s="273"/>
      <c r="AM553" s="296"/>
      <c r="AN553" s="296"/>
      <c r="AO553" s="296"/>
      <c r="AP553" s="273"/>
      <c r="AQ553" s="273"/>
      <c r="AR553" s="296"/>
      <c r="AS553" s="296"/>
      <c r="AT553" s="296"/>
      <c r="AU553" s="273"/>
      <c r="AV553" s="279"/>
    </row>
    <row r="554" spans="1:48" s="2" customFormat="1">
      <c r="A554" s="437"/>
      <c r="B554" s="437"/>
      <c r="C554" s="437"/>
      <c r="D554" s="437"/>
      <c r="E554" s="296"/>
      <c r="F554" s="645"/>
      <c r="G554" s="273"/>
      <c r="H554" s="178"/>
      <c r="I554" s="178"/>
      <c r="J554" s="296"/>
      <c r="K554" s="273"/>
      <c r="L554" s="273"/>
      <c r="M554" s="273"/>
      <c r="N554" s="296"/>
      <c r="O554" s="273"/>
      <c r="P554" s="273"/>
      <c r="Q554" s="273"/>
      <c r="R554" s="273"/>
      <c r="S554" s="273"/>
      <c r="T554" s="273"/>
      <c r="U554" s="273"/>
      <c r="V554" s="296"/>
      <c r="W554" s="273"/>
      <c r="X554" s="273"/>
      <c r="Y554" s="273"/>
      <c r="Z554" s="273"/>
      <c r="AA554" s="273"/>
      <c r="AB554" s="273"/>
      <c r="AC554" s="273"/>
      <c r="AD554" s="273"/>
      <c r="AE554" s="296"/>
      <c r="AF554" s="273"/>
      <c r="AG554" s="273"/>
      <c r="AH554" s="273"/>
      <c r="AI554" s="273"/>
      <c r="AJ554" s="273"/>
      <c r="AK554" s="273"/>
      <c r="AL554" s="273"/>
      <c r="AM554" s="296"/>
      <c r="AN554" s="296"/>
      <c r="AO554" s="296"/>
      <c r="AP554" s="273"/>
      <c r="AQ554" s="273"/>
      <c r="AR554" s="296"/>
      <c r="AS554" s="296"/>
      <c r="AT554" s="296"/>
      <c r="AU554" s="273"/>
      <c r="AV554" s="279"/>
    </row>
    <row r="555" spans="1:48" s="2" customFormat="1">
      <c r="A555" s="437"/>
      <c r="B555" s="437"/>
      <c r="C555" s="437"/>
      <c r="D555" s="437"/>
      <c r="E555" s="296"/>
      <c r="F555" s="645"/>
      <c r="G555" s="273"/>
      <c r="H555" s="178"/>
      <c r="I555" s="178"/>
      <c r="J555" s="296"/>
      <c r="K555" s="273"/>
      <c r="L555" s="273"/>
      <c r="M555" s="273"/>
      <c r="N555" s="296"/>
      <c r="O555" s="273"/>
      <c r="P555" s="273"/>
      <c r="Q555" s="273"/>
      <c r="R555" s="273"/>
      <c r="S555" s="273"/>
      <c r="T555" s="273"/>
      <c r="U555" s="273"/>
      <c r="V555" s="296"/>
      <c r="W555" s="273"/>
      <c r="X555" s="273"/>
      <c r="Y555" s="273"/>
      <c r="Z555" s="273"/>
      <c r="AA555" s="273"/>
      <c r="AB555" s="273"/>
      <c r="AC555" s="273"/>
      <c r="AD555" s="273"/>
      <c r="AE555" s="296"/>
      <c r="AF555" s="273"/>
      <c r="AG555" s="273"/>
      <c r="AH555" s="273"/>
      <c r="AI555" s="273"/>
      <c r="AJ555" s="273"/>
      <c r="AK555" s="273"/>
      <c r="AL555" s="273"/>
      <c r="AM555" s="296"/>
      <c r="AN555" s="296"/>
      <c r="AO555" s="296"/>
      <c r="AP555" s="273"/>
      <c r="AQ555" s="273"/>
      <c r="AR555" s="296"/>
      <c r="AS555" s="296"/>
      <c r="AT555" s="296"/>
      <c r="AU555" s="273"/>
      <c r="AV555" s="279"/>
    </row>
    <row r="556" spans="1:48" s="2" customFormat="1">
      <c r="A556" s="437"/>
      <c r="B556" s="437"/>
      <c r="C556" s="437"/>
      <c r="D556" s="437"/>
      <c r="E556" s="296"/>
      <c r="F556" s="645"/>
      <c r="G556" s="273"/>
      <c r="H556" s="178"/>
      <c r="I556" s="178"/>
      <c r="J556" s="296"/>
      <c r="K556" s="273"/>
      <c r="L556" s="273"/>
      <c r="M556" s="273"/>
      <c r="N556" s="296"/>
      <c r="O556" s="273"/>
      <c r="P556" s="273"/>
      <c r="Q556" s="273"/>
      <c r="R556" s="273"/>
      <c r="S556" s="273"/>
      <c r="T556" s="273"/>
      <c r="U556" s="273"/>
      <c r="V556" s="296"/>
      <c r="W556" s="273"/>
      <c r="X556" s="273"/>
      <c r="Y556" s="273"/>
      <c r="Z556" s="273"/>
      <c r="AA556" s="273"/>
      <c r="AB556" s="273"/>
      <c r="AC556" s="273"/>
      <c r="AD556" s="273"/>
      <c r="AE556" s="296"/>
      <c r="AF556" s="273"/>
      <c r="AG556" s="273"/>
      <c r="AH556" s="273"/>
      <c r="AI556" s="273"/>
      <c r="AJ556" s="273"/>
      <c r="AK556" s="273"/>
      <c r="AL556" s="273"/>
      <c r="AM556" s="296"/>
      <c r="AN556" s="296"/>
      <c r="AO556" s="296"/>
      <c r="AP556" s="273"/>
      <c r="AQ556" s="273"/>
      <c r="AR556" s="296"/>
      <c r="AS556" s="296"/>
      <c r="AT556" s="296"/>
      <c r="AU556" s="273"/>
      <c r="AV556" s="279"/>
    </row>
    <row r="557" spans="1:48" s="2" customFormat="1">
      <c r="A557" s="437"/>
      <c r="B557" s="437"/>
      <c r="C557" s="437"/>
      <c r="D557" s="437"/>
      <c r="E557" s="296"/>
      <c r="F557" s="645"/>
      <c r="G557" s="273"/>
      <c r="H557" s="178"/>
      <c r="I557" s="178"/>
      <c r="J557" s="296"/>
      <c r="K557" s="273"/>
      <c r="L557" s="273"/>
      <c r="M557" s="273"/>
      <c r="N557" s="296"/>
      <c r="O557" s="273"/>
      <c r="P557" s="273"/>
      <c r="Q557" s="273"/>
      <c r="R557" s="273"/>
      <c r="S557" s="273"/>
      <c r="T557" s="273"/>
      <c r="U557" s="273"/>
      <c r="V557" s="296"/>
      <c r="W557" s="273"/>
      <c r="X557" s="273"/>
      <c r="Y557" s="273"/>
      <c r="Z557" s="273"/>
      <c r="AA557" s="273"/>
      <c r="AB557" s="273"/>
      <c r="AC557" s="273"/>
      <c r="AD557" s="273"/>
      <c r="AE557" s="296"/>
      <c r="AF557" s="273"/>
      <c r="AG557" s="273"/>
      <c r="AH557" s="273"/>
      <c r="AI557" s="273"/>
      <c r="AJ557" s="273"/>
      <c r="AK557" s="273"/>
      <c r="AL557" s="273"/>
      <c r="AM557" s="296"/>
      <c r="AN557" s="296"/>
      <c r="AO557" s="296"/>
      <c r="AP557" s="273"/>
      <c r="AQ557" s="273"/>
      <c r="AR557" s="296"/>
      <c r="AS557" s="296"/>
      <c r="AT557" s="296"/>
      <c r="AU557" s="273"/>
      <c r="AV557" s="279"/>
    </row>
    <row r="558" spans="1:48" s="2" customFormat="1">
      <c r="A558" s="437"/>
      <c r="B558" s="437"/>
      <c r="C558" s="437"/>
      <c r="D558" s="437"/>
      <c r="E558" s="296"/>
      <c r="F558" s="645"/>
      <c r="G558" s="273"/>
      <c r="H558" s="178"/>
      <c r="I558" s="178"/>
      <c r="J558" s="296"/>
      <c r="K558" s="273"/>
      <c r="L558" s="273"/>
      <c r="M558" s="273"/>
      <c r="N558" s="296"/>
      <c r="O558" s="273"/>
      <c r="P558" s="273"/>
      <c r="Q558" s="273"/>
      <c r="R558" s="273"/>
      <c r="S558" s="273"/>
      <c r="T558" s="273"/>
      <c r="U558" s="273"/>
      <c r="V558" s="296"/>
      <c r="W558" s="273"/>
      <c r="X558" s="273"/>
      <c r="Y558" s="273"/>
      <c r="Z558" s="273"/>
      <c r="AA558" s="273"/>
      <c r="AB558" s="273"/>
      <c r="AC558" s="273"/>
      <c r="AD558" s="273"/>
      <c r="AE558" s="296"/>
      <c r="AF558" s="273"/>
      <c r="AG558" s="273"/>
      <c r="AH558" s="273"/>
      <c r="AI558" s="273"/>
      <c r="AJ558" s="273"/>
      <c r="AK558" s="273"/>
      <c r="AL558" s="273"/>
      <c r="AM558" s="296"/>
      <c r="AN558" s="296"/>
      <c r="AO558" s="296"/>
      <c r="AP558" s="273"/>
      <c r="AQ558" s="273"/>
      <c r="AR558" s="296"/>
      <c r="AS558" s="296"/>
      <c r="AT558" s="296"/>
      <c r="AU558" s="273"/>
      <c r="AV558" s="279"/>
    </row>
    <row r="559" spans="1:48" s="2" customFormat="1">
      <c r="A559" s="437"/>
      <c r="B559" s="437"/>
      <c r="C559" s="437"/>
      <c r="D559" s="437"/>
      <c r="E559" s="296"/>
      <c r="F559" s="645"/>
      <c r="G559" s="273"/>
      <c r="H559" s="178"/>
      <c r="I559" s="178"/>
      <c r="J559" s="296"/>
      <c r="K559" s="273"/>
      <c r="L559" s="273"/>
      <c r="M559" s="273"/>
      <c r="N559" s="296"/>
      <c r="O559" s="273"/>
      <c r="P559" s="273"/>
      <c r="Q559" s="273"/>
      <c r="R559" s="273"/>
      <c r="S559" s="273"/>
      <c r="T559" s="273"/>
      <c r="U559" s="273"/>
      <c r="V559" s="296"/>
      <c r="W559" s="273"/>
      <c r="X559" s="273"/>
      <c r="Y559" s="273"/>
      <c r="Z559" s="273"/>
      <c r="AA559" s="273"/>
      <c r="AB559" s="273"/>
      <c r="AC559" s="273"/>
      <c r="AD559" s="273"/>
      <c r="AE559" s="296"/>
      <c r="AF559" s="273"/>
      <c r="AG559" s="273"/>
      <c r="AH559" s="273"/>
      <c r="AI559" s="273"/>
      <c r="AJ559" s="273"/>
      <c r="AK559" s="273"/>
      <c r="AL559" s="273"/>
      <c r="AM559" s="296"/>
      <c r="AN559" s="296"/>
      <c r="AO559" s="296"/>
      <c r="AP559" s="273"/>
      <c r="AQ559" s="273"/>
      <c r="AR559" s="296"/>
      <c r="AS559" s="296"/>
      <c r="AT559" s="296"/>
      <c r="AU559" s="273"/>
      <c r="AV559" s="279"/>
    </row>
    <row r="560" spans="1:48" s="2" customFormat="1">
      <c r="A560" s="437"/>
      <c r="B560" s="437"/>
      <c r="C560" s="437"/>
      <c r="D560" s="437"/>
      <c r="E560" s="296"/>
      <c r="F560" s="645"/>
      <c r="G560" s="273"/>
      <c r="H560" s="178"/>
      <c r="I560" s="178"/>
      <c r="J560" s="296"/>
      <c r="K560" s="273"/>
      <c r="L560" s="273"/>
      <c r="M560" s="273"/>
      <c r="N560" s="296"/>
      <c r="O560" s="273"/>
      <c r="P560" s="273"/>
      <c r="Q560" s="273"/>
      <c r="R560" s="273"/>
      <c r="S560" s="273"/>
      <c r="T560" s="273"/>
      <c r="U560" s="273"/>
      <c r="V560" s="296"/>
      <c r="W560" s="273"/>
      <c r="X560" s="273"/>
      <c r="Y560" s="273"/>
      <c r="Z560" s="273"/>
      <c r="AA560" s="273"/>
      <c r="AB560" s="273"/>
      <c r="AC560" s="273"/>
      <c r="AD560" s="273"/>
      <c r="AE560" s="296"/>
      <c r="AF560" s="273"/>
      <c r="AG560" s="273"/>
      <c r="AH560" s="273"/>
      <c r="AI560" s="273"/>
      <c r="AJ560" s="273"/>
      <c r="AK560" s="273"/>
      <c r="AL560" s="273"/>
      <c r="AM560" s="296"/>
      <c r="AN560" s="296"/>
      <c r="AO560" s="296"/>
      <c r="AP560" s="273"/>
      <c r="AQ560" s="273"/>
      <c r="AR560" s="296"/>
      <c r="AS560" s="296"/>
      <c r="AT560" s="296"/>
      <c r="AU560" s="273"/>
      <c r="AV560" s="279"/>
    </row>
    <row r="561" spans="1:48" s="2" customFormat="1">
      <c r="A561" s="437"/>
      <c r="B561" s="437"/>
      <c r="C561" s="437"/>
      <c r="D561" s="437"/>
      <c r="E561" s="296"/>
      <c r="F561" s="645"/>
      <c r="G561" s="273"/>
      <c r="H561" s="178"/>
      <c r="I561" s="178"/>
      <c r="J561" s="296"/>
      <c r="K561" s="273"/>
      <c r="L561" s="273"/>
      <c r="M561" s="273"/>
      <c r="N561" s="296"/>
      <c r="O561" s="273"/>
      <c r="P561" s="273"/>
      <c r="Q561" s="273"/>
      <c r="R561" s="273"/>
      <c r="S561" s="273"/>
      <c r="T561" s="273"/>
      <c r="U561" s="273"/>
      <c r="V561" s="296"/>
      <c r="W561" s="273"/>
      <c r="X561" s="273"/>
      <c r="Y561" s="273"/>
      <c r="Z561" s="273"/>
      <c r="AA561" s="273"/>
      <c r="AB561" s="273"/>
      <c r="AC561" s="273"/>
      <c r="AD561" s="273"/>
      <c r="AE561" s="296"/>
      <c r="AF561" s="273"/>
      <c r="AG561" s="273"/>
      <c r="AH561" s="273"/>
      <c r="AI561" s="273"/>
      <c r="AJ561" s="273"/>
      <c r="AK561" s="273"/>
      <c r="AL561" s="273"/>
      <c r="AM561" s="296"/>
      <c r="AN561" s="296"/>
      <c r="AO561" s="296"/>
      <c r="AP561" s="273"/>
      <c r="AQ561" s="273"/>
      <c r="AR561" s="296"/>
      <c r="AS561" s="296"/>
      <c r="AT561" s="296"/>
      <c r="AU561" s="273"/>
      <c r="AV561" s="279"/>
    </row>
    <row r="562" spans="1:48" s="2" customFormat="1">
      <c r="A562" s="437"/>
      <c r="B562" s="437"/>
      <c r="C562" s="437"/>
      <c r="D562" s="437"/>
      <c r="E562" s="296"/>
      <c r="F562" s="645"/>
      <c r="G562" s="273"/>
      <c r="H562" s="178"/>
      <c r="I562" s="178"/>
      <c r="J562" s="296"/>
      <c r="K562" s="273"/>
      <c r="L562" s="273"/>
      <c r="M562" s="273"/>
      <c r="N562" s="296"/>
      <c r="O562" s="273"/>
      <c r="P562" s="273"/>
      <c r="Q562" s="273"/>
      <c r="R562" s="273"/>
      <c r="S562" s="273"/>
      <c r="T562" s="273"/>
      <c r="U562" s="273"/>
      <c r="V562" s="296"/>
      <c r="W562" s="273"/>
      <c r="X562" s="273"/>
      <c r="Y562" s="273"/>
      <c r="Z562" s="273"/>
      <c r="AA562" s="273"/>
      <c r="AB562" s="273"/>
      <c r="AC562" s="273"/>
      <c r="AD562" s="273"/>
      <c r="AE562" s="296"/>
      <c r="AF562" s="273"/>
      <c r="AG562" s="273"/>
      <c r="AH562" s="273"/>
      <c r="AI562" s="273"/>
      <c r="AJ562" s="273"/>
      <c r="AK562" s="273"/>
      <c r="AL562" s="273"/>
      <c r="AM562" s="296"/>
      <c r="AN562" s="296"/>
      <c r="AO562" s="296"/>
      <c r="AP562" s="273"/>
      <c r="AQ562" s="273"/>
      <c r="AR562" s="296"/>
      <c r="AS562" s="296"/>
      <c r="AT562" s="296"/>
      <c r="AU562" s="273"/>
      <c r="AV562" s="279"/>
    </row>
    <row r="563" spans="1:48" s="2" customFormat="1">
      <c r="A563" s="437"/>
      <c r="B563" s="437"/>
      <c r="C563" s="437"/>
      <c r="D563" s="437"/>
      <c r="E563" s="296"/>
      <c r="F563" s="645"/>
      <c r="G563" s="273"/>
      <c r="H563" s="178"/>
      <c r="I563" s="178"/>
      <c r="J563" s="296"/>
      <c r="K563" s="273"/>
      <c r="L563" s="273"/>
      <c r="M563" s="273"/>
      <c r="N563" s="296"/>
      <c r="O563" s="273"/>
      <c r="P563" s="273"/>
      <c r="Q563" s="273"/>
      <c r="R563" s="273"/>
      <c r="S563" s="273"/>
      <c r="T563" s="273"/>
      <c r="U563" s="273"/>
      <c r="V563" s="296"/>
      <c r="W563" s="273"/>
      <c r="X563" s="273"/>
      <c r="Y563" s="273"/>
      <c r="Z563" s="273"/>
      <c r="AA563" s="273"/>
      <c r="AB563" s="273"/>
      <c r="AC563" s="273"/>
      <c r="AD563" s="273"/>
      <c r="AE563" s="296"/>
      <c r="AF563" s="273"/>
      <c r="AG563" s="273"/>
      <c r="AH563" s="273"/>
      <c r="AI563" s="273"/>
      <c r="AJ563" s="273"/>
      <c r="AK563" s="273"/>
      <c r="AL563" s="273"/>
      <c r="AM563" s="296"/>
      <c r="AN563" s="296"/>
      <c r="AO563" s="296"/>
      <c r="AP563" s="273"/>
      <c r="AQ563" s="273"/>
      <c r="AR563" s="296"/>
      <c r="AS563" s="296"/>
      <c r="AT563" s="296"/>
      <c r="AU563" s="273"/>
      <c r="AV563" s="279"/>
    </row>
    <row r="564" spans="1:48" s="2" customFormat="1">
      <c r="A564" s="437"/>
      <c r="B564" s="437"/>
      <c r="C564" s="437"/>
      <c r="D564" s="437"/>
      <c r="E564" s="296"/>
      <c r="F564" s="645"/>
      <c r="G564" s="273"/>
      <c r="H564" s="178"/>
      <c r="I564" s="178"/>
      <c r="J564" s="296"/>
      <c r="K564" s="273"/>
      <c r="L564" s="273"/>
      <c r="M564" s="273"/>
      <c r="N564" s="296"/>
      <c r="O564" s="273"/>
      <c r="P564" s="273"/>
      <c r="Q564" s="273"/>
      <c r="R564" s="273"/>
      <c r="S564" s="273"/>
      <c r="T564" s="273"/>
      <c r="U564" s="273"/>
      <c r="V564" s="296"/>
      <c r="W564" s="273"/>
      <c r="X564" s="273"/>
      <c r="Y564" s="273"/>
      <c r="Z564" s="273"/>
      <c r="AA564" s="273"/>
      <c r="AB564" s="273"/>
      <c r="AC564" s="273"/>
      <c r="AD564" s="273"/>
      <c r="AE564" s="296"/>
      <c r="AF564" s="273"/>
      <c r="AG564" s="273"/>
      <c r="AH564" s="273"/>
      <c r="AI564" s="273"/>
      <c r="AJ564" s="273"/>
      <c r="AK564" s="273"/>
      <c r="AL564" s="273"/>
      <c r="AM564" s="296"/>
      <c r="AN564" s="296"/>
      <c r="AO564" s="296"/>
      <c r="AP564" s="273"/>
      <c r="AQ564" s="273"/>
      <c r="AR564" s="296"/>
      <c r="AS564" s="296"/>
      <c r="AT564" s="296"/>
      <c r="AU564" s="273"/>
      <c r="AV564" s="279"/>
    </row>
    <row r="565" spans="1:48" s="2" customFormat="1">
      <c r="A565" s="437"/>
      <c r="B565" s="437"/>
      <c r="C565" s="437"/>
      <c r="D565" s="437"/>
      <c r="E565" s="296"/>
      <c r="F565" s="645"/>
      <c r="G565" s="273"/>
      <c r="H565" s="178"/>
      <c r="I565" s="178"/>
      <c r="J565" s="296"/>
      <c r="K565" s="273"/>
      <c r="L565" s="273"/>
      <c r="M565" s="273"/>
      <c r="N565" s="296"/>
      <c r="O565" s="273"/>
      <c r="P565" s="273"/>
      <c r="Q565" s="273"/>
      <c r="R565" s="273"/>
      <c r="S565" s="273"/>
      <c r="T565" s="273"/>
      <c r="U565" s="273"/>
      <c r="V565" s="296"/>
      <c r="W565" s="273"/>
      <c r="X565" s="273"/>
      <c r="Y565" s="273"/>
      <c r="Z565" s="273"/>
      <c r="AA565" s="273"/>
      <c r="AB565" s="273"/>
      <c r="AC565" s="273"/>
      <c r="AD565" s="273"/>
      <c r="AE565" s="296"/>
      <c r="AF565" s="273"/>
      <c r="AG565" s="273"/>
      <c r="AH565" s="273"/>
      <c r="AI565" s="273"/>
      <c r="AJ565" s="273"/>
      <c r="AK565" s="273"/>
      <c r="AL565" s="273"/>
      <c r="AM565" s="296"/>
      <c r="AN565" s="296"/>
      <c r="AO565" s="296"/>
      <c r="AP565" s="273"/>
      <c r="AQ565" s="273"/>
      <c r="AR565" s="296"/>
      <c r="AS565" s="296"/>
      <c r="AT565" s="296"/>
      <c r="AU565" s="273"/>
      <c r="AV565" s="279"/>
    </row>
    <row r="566" spans="1:48" s="2" customFormat="1">
      <c r="A566" s="437"/>
      <c r="B566" s="437"/>
      <c r="C566" s="437"/>
      <c r="D566" s="437"/>
      <c r="E566" s="296"/>
      <c r="F566" s="645"/>
      <c r="G566" s="273"/>
      <c r="H566" s="178"/>
      <c r="I566" s="178"/>
      <c r="J566" s="296"/>
      <c r="K566" s="273"/>
      <c r="L566" s="273"/>
      <c r="M566" s="273"/>
      <c r="N566" s="296"/>
      <c r="O566" s="273"/>
      <c r="P566" s="273"/>
      <c r="Q566" s="273"/>
      <c r="R566" s="273"/>
      <c r="S566" s="273"/>
      <c r="T566" s="273"/>
      <c r="U566" s="273"/>
      <c r="V566" s="296"/>
      <c r="W566" s="273"/>
      <c r="X566" s="273"/>
      <c r="Y566" s="273"/>
      <c r="Z566" s="273"/>
      <c r="AA566" s="273"/>
      <c r="AB566" s="273"/>
      <c r="AC566" s="273"/>
      <c r="AD566" s="273"/>
      <c r="AE566" s="296"/>
      <c r="AF566" s="273"/>
      <c r="AG566" s="273"/>
      <c r="AH566" s="273"/>
      <c r="AI566" s="273"/>
      <c r="AJ566" s="273"/>
      <c r="AK566" s="273"/>
      <c r="AL566" s="273"/>
      <c r="AM566" s="296"/>
      <c r="AN566" s="296"/>
      <c r="AO566" s="296"/>
      <c r="AP566" s="273"/>
      <c r="AQ566" s="273"/>
      <c r="AR566" s="296"/>
      <c r="AS566" s="296"/>
      <c r="AT566" s="296"/>
      <c r="AU566" s="273"/>
      <c r="AV566" s="279"/>
    </row>
    <row r="567" spans="1:48" s="2" customFormat="1">
      <c r="A567" s="437"/>
      <c r="B567" s="437"/>
      <c r="C567" s="437"/>
      <c r="D567" s="437"/>
      <c r="E567" s="296"/>
      <c r="F567" s="645"/>
      <c r="G567" s="273"/>
      <c r="H567" s="178"/>
      <c r="I567" s="178"/>
      <c r="J567" s="296"/>
      <c r="K567" s="273"/>
      <c r="L567" s="273"/>
      <c r="M567" s="273"/>
      <c r="N567" s="296"/>
      <c r="O567" s="273"/>
      <c r="P567" s="273"/>
      <c r="Q567" s="273"/>
      <c r="R567" s="273"/>
      <c r="S567" s="273"/>
      <c r="T567" s="273"/>
      <c r="U567" s="273"/>
      <c r="V567" s="296"/>
      <c r="W567" s="273"/>
      <c r="X567" s="273"/>
      <c r="Y567" s="273"/>
      <c r="Z567" s="273"/>
      <c r="AA567" s="273"/>
      <c r="AB567" s="273"/>
      <c r="AC567" s="273"/>
      <c r="AD567" s="273"/>
      <c r="AE567" s="296"/>
      <c r="AF567" s="273"/>
      <c r="AG567" s="273"/>
      <c r="AH567" s="273"/>
      <c r="AI567" s="273"/>
      <c r="AJ567" s="273"/>
      <c r="AK567" s="273"/>
      <c r="AL567" s="273"/>
      <c r="AM567" s="296"/>
      <c r="AN567" s="296"/>
      <c r="AO567" s="296"/>
      <c r="AP567" s="273"/>
      <c r="AQ567" s="273"/>
      <c r="AR567" s="296"/>
      <c r="AS567" s="296"/>
      <c r="AT567" s="296"/>
      <c r="AU567" s="273"/>
      <c r="AV567" s="279"/>
    </row>
    <row r="568" spans="1:48" s="2" customFormat="1">
      <c r="A568" s="437"/>
      <c r="B568" s="437"/>
      <c r="C568" s="437"/>
      <c r="D568" s="437"/>
      <c r="E568" s="296"/>
      <c r="F568" s="645"/>
      <c r="G568" s="273"/>
      <c r="H568" s="178"/>
      <c r="I568" s="178"/>
      <c r="J568" s="296"/>
      <c r="K568" s="273"/>
      <c r="L568" s="273"/>
      <c r="M568" s="273"/>
      <c r="N568" s="296"/>
      <c r="O568" s="273"/>
      <c r="P568" s="273"/>
      <c r="Q568" s="273"/>
      <c r="R568" s="273"/>
      <c r="S568" s="273"/>
      <c r="T568" s="273"/>
      <c r="U568" s="273"/>
      <c r="V568" s="296"/>
      <c r="W568" s="273"/>
      <c r="X568" s="273"/>
      <c r="Y568" s="273"/>
      <c r="Z568" s="273"/>
      <c r="AA568" s="273"/>
      <c r="AB568" s="273"/>
      <c r="AC568" s="273"/>
      <c r="AD568" s="273"/>
      <c r="AE568" s="296"/>
      <c r="AF568" s="273"/>
      <c r="AG568" s="273"/>
      <c r="AH568" s="273"/>
      <c r="AI568" s="273"/>
      <c r="AJ568" s="273"/>
      <c r="AK568" s="273"/>
      <c r="AL568" s="273"/>
      <c r="AM568" s="296"/>
      <c r="AN568" s="296"/>
      <c r="AO568" s="296"/>
      <c r="AP568" s="273"/>
      <c r="AQ568" s="273"/>
      <c r="AR568" s="296"/>
      <c r="AS568" s="296"/>
      <c r="AT568" s="296"/>
      <c r="AU568" s="273"/>
      <c r="AV568" s="279"/>
    </row>
    <row r="569" spans="1:48" s="2" customFormat="1">
      <c r="A569" s="437"/>
      <c r="B569" s="437"/>
      <c r="C569" s="437"/>
      <c r="D569" s="437"/>
      <c r="E569" s="296"/>
      <c r="F569" s="645"/>
      <c r="G569" s="273"/>
      <c r="H569" s="178"/>
      <c r="I569" s="178"/>
      <c r="J569" s="296"/>
      <c r="K569" s="273"/>
      <c r="L569" s="273"/>
      <c r="M569" s="273"/>
      <c r="N569" s="296"/>
      <c r="O569" s="273"/>
      <c r="P569" s="273"/>
      <c r="Q569" s="273"/>
      <c r="R569" s="273"/>
      <c r="S569" s="273"/>
      <c r="T569" s="273"/>
      <c r="U569" s="273"/>
      <c r="V569" s="296"/>
      <c r="W569" s="273"/>
      <c r="X569" s="273"/>
      <c r="Y569" s="273"/>
      <c r="Z569" s="273"/>
      <c r="AA569" s="273"/>
      <c r="AB569" s="273"/>
      <c r="AC569" s="273"/>
      <c r="AD569" s="273"/>
      <c r="AE569" s="296"/>
      <c r="AF569" s="273"/>
      <c r="AG569" s="273"/>
      <c r="AH569" s="273"/>
      <c r="AI569" s="273"/>
      <c r="AJ569" s="273"/>
      <c r="AK569" s="273"/>
      <c r="AL569" s="273"/>
      <c r="AM569" s="296"/>
      <c r="AN569" s="296"/>
      <c r="AO569" s="296"/>
      <c r="AP569" s="273"/>
      <c r="AQ569" s="273"/>
      <c r="AR569" s="296"/>
      <c r="AS569" s="296"/>
      <c r="AT569" s="296"/>
      <c r="AU569" s="273"/>
      <c r="AV569" s="279"/>
    </row>
    <row r="570" spans="1:48" s="2" customFormat="1">
      <c r="A570" s="437"/>
      <c r="B570" s="437"/>
      <c r="C570" s="437"/>
      <c r="D570" s="437"/>
      <c r="E570" s="296"/>
      <c r="F570" s="645"/>
      <c r="G570" s="273"/>
      <c r="H570" s="178"/>
      <c r="I570" s="178"/>
      <c r="J570" s="296"/>
      <c r="K570" s="273"/>
      <c r="L570" s="273"/>
      <c r="M570" s="273"/>
      <c r="N570" s="296"/>
      <c r="O570" s="273"/>
      <c r="P570" s="273"/>
      <c r="Q570" s="273"/>
      <c r="R570" s="273"/>
      <c r="S570" s="273"/>
      <c r="T570" s="273"/>
      <c r="U570" s="273"/>
      <c r="V570" s="296"/>
      <c r="W570" s="273"/>
      <c r="X570" s="273"/>
      <c r="Y570" s="273"/>
      <c r="Z570" s="273"/>
      <c r="AA570" s="273"/>
      <c r="AB570" s="273"/>
      <c r="AC570" s="273"/>
      <c r="AD570" s="273"/>
      <c r="AE570" s="296"/>
      <c r="AF570" s="273"/>
      <c r="AG570" s="273"/>
      <c r="AH570" s="273"/>
      <c r="AI570" s="273"/>
      <c r="AJ570" s="273"/>
      <c r="AK570" s="273"/>
      <c r="AL570" s="273"/>
      <c r="AM570" s="296"/>
      <c r="AN570" s="296"/>
      <c r="AO570" s="296"/>
      <c r="AP570" s="273"/>
      <c r="AQ570" s="273"/>
      <c r="AR570" s="296"/>
      <c r="AS570" s="296"/>
      <c r="AT570" s="296"/>
      <c r="AU570" s="273"/>
      <c r="AV570" s="279"/>
    </row>
    <row r="571" spans="1:48" s="2" customFormat="1">
      <c r="A571" s="437"/>
      <c r="B571" s="437"/>
      <c r="C571" s="437"/>
      <c r="D571" s="437"/>
      <c r="E571" s="296"/>
      <c r="F571" s="645"/>
      <c r="G571" s="273"/>
      <c r="H571" s="178"/>
      <c r="I571" s="178"/>
      <c r="J571" s="296"/>
      <c r="K571" s="273"/>
      <c r="L571" s="273"/>
      <c r="M571" s="273"/>
      <c r="N571" s="296"/>
      <c r="O571" s="273"/>
      <c r="P571" s="273"/>
      <c r="Q571" s="273"/>
      <c r="R571" s="273"/>
      <c r="S571" s="273"/>
      <c r="T571" s="273"/>
      <c r="U571" s="273"/>
      <c r="V571" s="296"/>
      <c r="W571" s="273"/>
      <c r="X571" s="273"/>
      <c r="Y571" s="273"/>
      <c r="Z571" s="273"/>
      <c r="AA571" s="273"/>
      <c r="AB571" s="273"/>
      <c r="AC571" s="273"/>
      <c r="AD571" s="273"/>
      <c r="AE571" s="296"/>
      <c r="AF571" s="273"/>
      <c r="AG571" s="273"/>
      <c r="AH571" s="273"/>
      <c r="AI571" s="273"/>
      <c r="AJ571" s="273"/>
      <c r="AK571" s="273"/>
      <c r="AL571" s="273"/>
      <c r="AM571" s="296"/>
      <c r="AN571" s="296"/>
      <c r="AO571" s="296"/>
      <c r="AP571" s="273"/>
      <c r="AQ571" s="273"/>
      <c r="AR571" s="296"/>
      <c r="AS571" s="296"/>
      <c r="AT571" s="296"/>
      <c r="AU571" s="273"/>
      <c r="AV571" s="279"/>
    </row>
    <row r="572" spans="1:48" s="2" customFormat="1">
      <c r="A572" s="437"/>
      <c r="B572" s="437"/>
      <c r="C572" s="437"/>
      <c r="D572" s="437"/>
      <c r="E572" s="296"/>
      <c r="F572" s="645"/>
      <c r="G572" s="273"/>
      <c r="H572" s="178"/>
      <c r="I572" s="178"/>
      <c r="J572" s="296"/>
      <c r="K572" s="273"/>
      <c r="L572" s="273"/>
      <c r="M572" s="273"/>
      <c r="N572" s="296"/>
      <c r="O572" s="273"/>
      <c r="P572" s="273"/>
      <c r="Q572" s="273"/>
      <c r="R572" s="273"/>
      <c r="S572" s="273"/>
      <c r="T572" s="273"/>
      <c r="U572" s="273"/>
      <c r="V572" s="296"/>
      <c r="W572" s="273"/>
      <c r="X572" s="273"/>
      <c r="Y572" s="273"/>
      <c r="Z572" s="273"/>
      <c r="AA572" s="273"/>
      <c r="AB572" s="273"/>
      <c r="AC572" s="273"/>
      <c r="AD572" s="273"/>
      <c r="AE572" s="296"/>
      <c r="AF572" s="273"/>
      <c r="AG572" s="273"/>
      <c r="AH572" s="273"/>
      <c r="AI572" s="273"/>
      <c r="AJ572" s="273"/>
      <c r="AK572" s="273"/>
      <c r="AL572" s="273"/>
      <c r="AM572" s="296"/>
      <c r="AN572" s="296"/>
      <c r="AO572" s="296"/>
      <c r="AP572" s="273"/>
      <c r="AQ572" s="273"/>
      <c r="AR572" s="296"/>
      <c r="AS572" s="296"/>
      <c r="AT572" s="296"/>
      <c r="AU572" s="273"/>
      <c r="AV572" s="279"/>
    </row>
    <row r="573" spans="1:48" s="2" customFormat="1">
      <c r="A573" s="437"/>
      <c r="B573" s="437"/>
      <c r="C573" s="437"/>
      <c r="D573" s="437"/>
      <c r="E573" s="296"/>
      <c r="F573" s="645"/>
      <c r="G573" s="273"/>
      <c r="H573" s="178"/>
      <c r="I573" s="178"/>
      <c r="J573" s="296"/>
      <c r="K573" s="273"/>
      <c r="L573" s="273"/>
      <c r="M573" s="273"/>
      <c r="N573" s="296"/>
      <c r="O573" s="273"/>
      <c r="P573" s="273"/>
      <c r="Q573" s="273"/>
      <c r="R573" s="273"/>
      <c r="S573" s="273"/>
      <c r="T573" s="273"/>
      <c r="U573" s="273"/>
      <c r="V573" s="296"/>
      <c r="W573" s="273"/>
      <c r="X573" s="273"/>
      <c r="Y573" s="273"/>
      <c r="Z573" s="273"/>
      <c r="AA573" s="273"/>
      <c r="AB573" s="273"/>
      <c r="AC573" s="273"/>
      <c r="AD573" s="273"/>
      <c r="AE573" s="296"/>
      <c r="AF573" s="273"/>
      <c r="AG573" s="273"/>
      <c r="AH573" s="273"/>
      <c r="AI573" s="273"/>
      <c r="AJ573" s="273"/>
      <c r="AK573" s="273"/>
      <c r="AL573" s="273"/>
      <c r="AM573" s="296"/>
      <c r="AN573" s="296"/>
      <c r="AO573" s="296"/>
      <c r="AP573" s="273"/>
      <c r="AQ573" s="273"/>
      <c r="AR573" s="296"/>
      <c r="AS573" s="296"/>
      <c r="AT573" s="296"/>
      <c r="AU573" s="273"/>
      <c r="AV573" s="279"/>
    </row>
    <row r="574" spans="1:48" s="2" customFormat="1">
      <c r="A574" s="437"/>
      <c r="B574" s="437"/>
      <c r="C574" s="437"/>
      <c r="D574" s="437"/>
      <c r="E574" s="296"/>
      <c r="F574" s="645"/>
      <c r="G574" s="273"/>
      <c r="H574" s="178"/>
      <c r="I574" s="178"/>
      <c r="J574" s="296"/>
      <c r="K574" s="273"/>
      <c r="L574" s="273"/>
      <c r="M574" s="273"/>
      <c r="N574" s="296"/>
      <c r="O574" s="273"/>
      <c r="P574" s="273"/>
      <c r="Q574" s="273"/>
      <c r="R574" s="273"/>
      <c r="S574" s="273"/>
      <c r="T574" s="273"/>
      <c r="U574" s="273"/>
      <c r="V574" s="296"/>
      <c r="W574" s="273"/>
      <c r="X574" s="273"/>
      <c r="Y574" s="273"/>
      <c r="Z574" s="273"/>
      <c r="AA574" s="273"/>
      <c r="AB574" s="273"/>
      <c r="AC574" s="273"/>
      <c r="AD574" s="273"/>
      <c r="AE574" s="296"/>
      <c r="AF574" s="273"/>
      <c r="AG574" s="273"/>
      <c r="AH574" s="273"/>
      <c r="AI574" s="273"/>
      <c r="AJ574" s="273"/>
      <c r="AK574" s="273"/>
      <c r="AL574" s="273"/>
      <c r="AM574" s="296"/>
      <c r="AN574" s="296"/>
      <c r="AO574" s="296"/>
      <c r="AP574" s="273"/>
      <c r="AQ574" s="273"/>
      <c r="AR574" s="296"/>
      <c r="AS574" s="296"/>
      <c r="AT574" s="296"/>
      <c r="AU574" s="273"/>
      <c r="AV574" s="279"/>
    </row>
    <row r="575" spans="1:48" s="2" customFormat="1">
      <c r="A575" s="437"/>
      <c r="B575" s="437"/>
      <c r="C575" s="437"/>
      <c r="D575" s="437"/>
      <c r="E575" s="296"/>
      <c r="F575" s="645"/>
      <c r="G575" s="273"/>
      <c r="H575" s="178"/>
      <c r="I575" s="178"/>
      <c r="J575" s="296"/>
      <c r="K575" s="273"/>
      <c r="L575" s="273"/>
      <c r="M575" s="273"/>
      <c r="N575" s="296"/>
      <c r="O575" s="273"/>
      <c r="P575" s="273"/>
      <c r="Q575" s="273"/>
      <c r="R575" s="273"/>
      <c r="S575" s="273"/>
      <c r="T575" s="273"/>
      <c r="U575" s="273"/>
      <c r="V575" s="296"/>
      <c r="W575" s="273"/>
      <c r="X575" s="273"/>
      <c r="Y575" s="273"/>
      <c r="Z575" s="273"/>
      <c r="AA575" s="273"/>
      <c r="AB575" s="273"/>
      <c r="AC575" s="273"/>
      <c r="AD575" s="273"/>
      <c r="AE575" s="296"/>
      <c r="AF575" s="273"/>
      <c r="AG575" s="273"/>
      <c r="AH575" s="273"/>
      <c r="AI575" s="273"/>
      <c r="AJ575" s="273"/>
      <c r="AK575" s="273"/>
      <c r="AL575" s="273"/>
      <c r="AM575" s="296"/>
      <c r="AN575" s="296"/>
      <c r="AO575" s="296"/>
      <c r="AP575" s="273"/>
      <c r="AQ575" s="273"/>
      <c r="AR575" s="296"/>
      <c r="AS575" s="296"/>
      <c r="AT575" s="296"/>
      <c r="AU575" s="273"/>
      <c r="AV575" s="279"/>
    </row>
    <row r="576" spans="1:48" s="2" customFormat="1">
      <c r="A576" s="437"/>
      <c r="B576" s="437"/>
      <c r="C576" s="437"/>
      <c r="D576" s="437"/>
      <c r="E576" s="296"/>
      <c r="F576" s="645"/>
      <c r="G576" s="273"/>
      <c r="H576" s="178"/>
      <c r="I576" s="178"/>
      <c r="J576" s="296"/>
      <c r="K576" s="273"/>
      <c r="L576" s="273"/>
      <c r="M576" s="273"/>
      <c r="N576" s="296"/>
      <c r="O576" s="273"/>
      <c r="P576" s="273"/>
      <c r="Q576" s="273"/>
      <c r="R576" s="273"/>
      <c r="S576" s="273"/>
      <c r="T576" s="273"/>
      <c r="U576" s="273"/>
      <c r="V576" s="296"/>
      <c r="W576" s="273"/>
      <c r="X576" s="273"/>
      <c r="Y576" s="273"/>
      <c r="Z576" s="273"/>
      <c r="AA576" s="273"/>
      <c r="AB576" s="273"/>
      <c r="AC576" s="273"/>
      <c r="AD576" s="273"/>
      <c r="AE576" s="296"/>
      <c r="AF576" s="273"/>
      <c r="AG576" s="273"/>
      <c r="AH576" s="273"/>
      <c r="AI576" s="273"/>
      <c r="AJ576" s="273"/>
      <c r="AK576" s="273"/>
      <c r="AL576" s="273"/>
      <c r="AM576" s="296"/>
      <c r="AN576" s="296"/>
      <c r="AO576" s="296"/>
      <c r="AP576" s="273"/>
      <c r="AQ576" s="273"/>
      <c r="AR576" s="296"/>
      <c r="AS576" s="296"/>
      <c r="AT576" s="296"/>
      <c r="AU576" s="273"/>
      <c r="AV576" s="279"/>
    </row>
    <row r="577" spans="1:48" s="2" customFormat="1">
      <c r="A577" s="437"/>
      <c r="B577" s="437"/>
      <c r="C577" s="437"/>
      <c r="D577" s="437"/>
      <c r="E577" s="296"/>
      <c r="F577" s="645"/>
      <c r="G577" s="273"/>
      <c r="H577" s="178"/>
      <c r="I577" s="178"/>
      <c r="J577" s="296"/>
      <c r="K577" s="273"/>
      <c r="L577" s="273"/>
      <c r="M577" s="273"/>
      <c r="N577" s="296"/>
      <c r="O577" s="273"/>
      <c r="P577" s="273"/>
      <c r="Q577" s="273"/>
      <c r="R577" s="273"/>
      <c r="S577" s="273"/>
      <c r="T577" s="273"/>
      <c r="U577" s="273"/>
      <c r="V577" s="296"/>
      <c r="W577" s="273"/>
      <c r="X577" s="273"/>
      <c r="Y577" s="273"/>
      <c r="Z577" s="273"/>
      <c r="AA577" s="273"/>
      <c r="AB577" s="273"/>
      <c r="AC577" s="273"/>
      <c r="AD577" s="273"/>
      <c r="AE577" s="296"/>
      <c r="AF577" s="273"/>
      <c r="AG577" s="273"/>
      <c r="AH577" s="273"/>
      <c r="AI577" s="273"/>
      <c r="AJ577" s="273"/>
      <c r="AK577" s="273"/>
      <c r="AL577" s="273"/>
      <c r="AM577" s="296"/>
      <c r="AN577" s="296"/>
      <c r="AO577" s="296"/>
      <c r="AP577" s="273"/>
      <c r="AQ577" s="273"/>
      <c r="AR577" s="296"/>
      <c r="AS577" s="296"/>
      <c r="AT577" s="296"/>
      <c r="AU577" s="273"/>
      <c r="AV577" s="279"/>
    </row>
    <row r="578" spans="1:48" s="2" customFormat="1">
      <c r="A578" s="437"/>
      <c r="B578" s="437"/>
      <c r="C578" s="437"/>
      <c r="D578" s="437"/>
      <c r="E578" s="296"/>
      <c r="F578" s="645"/>
      <c r="G578" s="273"/>
      <c r="H578" s="178"/>
      <c r="I578" s="178"/>
      <c r="J578" s="296"/>
      <c r="K578" s="273"/>
      <c r="L578" s="273"/>
      <c r="M578" s="273"/>
      <c r="N578" s="296"/>
      <c r="O578" s="273"/>
      <c r="P578" s="273"/>
      <c r="Q578" s="273"/>
      <c r="R578" s="273"/>
      <c r="S578" s="273"/>
      <c r="T578" s="273"/>
      <c r="U578" s="273"/>
      <c r="V578" s="296"/>
      <c r="W578" s="273"/>
      <c r="X578" s="273"/>
      <c r="Y578" s="273"/>
      <c r="Z578" s="273"/>
      <c r="AA578" s="273"/>
      <c r="AB578" s="273"/>
      <c r="AC578" s="273"/>
      <c r="AD578" s="273"/>
      <c r="AE578" s="296"/>
      <c r="AF578" s="273"/>
      <c r="AG578" s="273"/>
      <c r="AH578" s="273"/>
      <c r="AI578" s="273"/>
      <c r="AJ578" s="273"/>
      <c r="AK578" s="273"/>
      <c r="AL578" s="273"/>
      <c r="AM578" s="296"/>
      <c r="AN578" s="296"/>
      <c r="AO578" s="296"/>
      <c r="AP578" s="273"/>
      <c r="AQ578" s="273"/>
      <c r="AR578" s="296"/>
      <c r="AS578" s="296"/>
      <c r="AT578" s="296"/>
      <c r="AU578" s="273"/>
      <c r="AV578" s="279"/>
    </row>
    <row r="579" spans="1:48" s="2" customFormat="1">
      <c r="A579" s="437"/>
      <c r="B579" s="437"/>
      <c r="C579" s="437"/>
      <c r="D579" s="437"/>
      <c r="E579" s="296"/>
      <c r="F579" s="645"/>
      <c r="G579" s="273"/>
      <c r="H579" s="178"/>
      <c r="I579" s="178"/>
      <c r="J579" s="296"/>
      <c r="K579" s="273"/>
      <c r="L579" s="273"/>
      <c r="M579" s="273"/>
      <c r="N579" s="296"/>
      <c r="O579" s="273"/>
      <c r="P579" s="273"/>
      <c r="Q579" s="273"/>
      <c r="R579" s="273"/>
      <c r="S579" s="273"/>
      <c r="T579" s="273"/>
      <c r="U579" s="273"/>
      <c r="V579" s="296"/>
      <c r="W579" s="273"/>
      <c r="X579" s="273"/>
      <c r="Y579" s="273"/>
      <c r="Z579" s="273"/>
      <c r="AA579" s="273"/>
      <c r="AB579" s="273"/>
      <c r="AC579" s="273"/>
      <c r="AD579" s="273"/>
      <c r="AE579" s="296"/>
      <c r="AF579" s="273"/>
      <c r="AG579" s="273"/>
      <c r="AH579" s="273"/>
      <c r="AI579" s="273"/>
      <c r="AJ579" s="273"/>
      <c r="AK579" s="273"/>
      <c r="AL579" s="273"/>
      <c r="AM579" s="296"/>
      <c r="AN579" s="296"/>
      <c r="AO579" s="296"/>
      <c r="AP579" s="273"/>
      <c r="AQ579" s="273"/>
      <c r="AR579" s="296"/>
      <c r="AS579" s="296"/>
      <c r="AT579" s="296"/>
      <c r="AU579" s="273"/>
      <c r="AV579" s="279"/>
    </row>
    <row r="580" spans="1:48" s="2" customFormat="1">
      <c r="A580" s="437"/>
      <c r="B580" s="437"/>
      <c r="C580" s="437"/>
      <c r="D580" s="437"/>
      <c r="E580" s="296"/>
      <c r="F580" s="645"/>
      <c r="G580" s="273"/>
      <c r="H580" s="178"/>
      <c r="I580" s="178"/>
      <c r="J580" s="296"/>
      <c r="K580" s="273"/>
      <c r="L580" s="273"/>
      <c r="M580" s="273"/>
      <c r="N580" s="296"/>
      <c r="O580" s="273"/>
      <c r="P580" s="273"/>
      <c r="Q580" s="273"/>
      <c r="R580" s="273"/>
      <c r="S580" s="273"/>
      <c r="T580" s="273"/>
      <c r="U580" s="273"/>
      <c r="V580" s="296"/>
      <c r="W580" s="273"/>
      <c r="X580" s="273"/>
      <c r="Y580" s="273"/>
      <c r="Z580" s="273"/>
      <c r="AA580" s="273"/>
      <c r="AB580" s="273"/>
      <c r="AC580" s="273"/>
      <c r="AD580" s="273"/>
      <c r="AE580" s="296"/>
      <c r="AF580" s="273"/>
      <c r="AG580" s="273"/>
      <c r="AH580" s="273"/>
      <c r="AI580" s="273"/>
      <c r="AJ580" s="273"/>
      <c r="AK580" s="273"/>
      <c r="AL580" s="273"/>
      <c r="AM580" s="296"/>
      <c r="AN580" s="296"/>
      <c r="AO580" s="296"/>
      <c r="AP580" s="273"/>
      <c r="AQ580" s="273"/>
      <c r="AR580" s="296"/>
      <c r="AS580" s="296"/>
      <c r="AT580" s="296"/>
      <c r="AU580" s="273"/>
      <c r="AV580" s="279"/>
    </row>
    <row r="581" spans="1:48" s="2" customFormat="1">
      <c r="A581" s="437"/>
      <c r="B581" s="437"/>
      <c r="C581" s="437"/>
      <c r="D581" s="437"/>
      <c r="E581" s="296"/>
      <c r="F581" s="645"/>
      <c r="G581" s="273"/>
      <c r="H581" s="178"/>
      <c r="I581" s="178"/>
      <c r="J581" s="296"/>
      <c r="K581" s="273"/>
      <c r="L581" s="273"/>
      <c r="M581" s="273"/>
      <c r="N581" s="296"/>
      <c r="O581" s="273"/>
      <c r="P581" s="273"/>
      <c r="Q581" s="273"/>
      <c r="R581" s="273"/>
      <c r="S581" s="273"/>
      <c r="T581" s="273"/>
      <c r="U581" s="273"/>
      <c r="V581" s="296"/>
      <c r="W581" s="273"/>
      <c r="X581" s="273"/>
      <c r="Y581" s="273"/>
      <c r="Z581" s="273"/>
      <c r="AA581" s="273"/>
      <c r="AB581" s="273"/>
      <c r="AC581" s="273"/>
      <c r="AD581" s="273"/>
      <c r="AE581" s="296"/>
      <c r="AF581" s="273"/>
      <c r="AG581" s="273"/>
      <c r="AH581" s="273"/>
      <c r="AI581" s="273"/>
      <c r="AJ581" s="273"/>
      <c r="AK581" s="273"/>
      <c r="AL581" s="273"/>
      <c r="AM581" s="296"/>
      <c r="AN581" s="296"/>
      <c r="AO581" s="296"/>
      <c r="AP581" s="273"/>
      <c r="AQ581" s="273"/>
      <c r="AR581" s="296"/>
      <c r="AS581" s="296"/>
      <c r="AT581" s="296"/>
      <c r="AU581" s="273"/>
      <c r="AV581" s="279"/>
    </row>
    <row r="582" spans="1:48" s="2" customFormat="1">
      <c r="A582" s="437"/>
      <c r="B582" s="437"/>
      <c r="C582" s="437"/>
      <c r="D582" s="437"/>
      <c r="E582" s="296"/>
      <c r="F582" s="645"/>
      <c r="G582" s="273"/>
      <c r="H582" s="178"/>
      <c r="I582" s="178"/>
      <c r="J582" s="296"/>
      <c r="K582" s="273"/>
      <c r="L582" s="273"/>
      <c r="M582" s="273"/>
      <c r="N582" s="296"/>
      <c r="O582" s="273"/>
      <c r="P582" s="273"/>
      <c r="Q582" s="273"/>
      <c r="R582" s="273"/>
      <c r="S582" s="273"/>
      <c r="T582" s="273"/>
      <c r="U582" s="273"/>
      <c r="V582" s="296"/>
      <c r="W582" s="273"/>
      <c r="X582" s="273"/>
      <c r="Y582" s="273"/>
      <c r="Z582" s="273"/>
      <c r="AA582" s="273"/>
      <c r="AB582" s="273"/>
      <c r="AC582" s="273"/>
      <c r="AD582" s="273"/>
      <c r="AE582" s="296"/>
      <c r="AF582" s="273"/>
      <c r="AG582" s="273"/>
      <c r="AH582" s="273"/>
      <c r="AI582" s="273"/>
      <c r="AJ582" s="273"/>
      <c r="AK582" s="273"/>
      <c r="AL582" s="273"/>
      <c r="AM582" s="296"/>
      <c r="AN582" s="296"/>
      <c r="AO582" s="296"/>
      <c r="AP582" s="273"/>
      <c r="AQ582" s="273"/>
      <c r="AR582" s="296"/>
      <c r="AS582" s="296"/>
      <c r="AT582" s="296"/>
      <c r="AU582" s="273"/>
      <c r="AV582" s="279"/>
    </row>
    <row r="583" spans="1:48" s="2" customFormat="1">
      <c r="A583" s="437"/>
      <c r="B583" s="437"/>
      <c r="C583" s="437"/>
      <c r="D583" s="437"/>
      <c r="E583" s="296"/>
      <c r="F583" s="645"/>
      <c r="G583" s="273"/>
      <c r="H583" s="178"/>
      <c r="I583" s="178"/>
      <c r="J583" s="296"/>
      <c r="K583" s="273"/>
      <c r="L583" s="273"/>
      <c r="M583" s="273"/>
      <c r="N583" s="296"/>
      <c r="O583" s="273"/>
      <c r="P583" s="273"/>
      <c r="Q583" s="273"/>
      <c r="R583" s="273"/>
      <c r="S583" s="273"/>
      <c r="T583" s="273"/>
      <c r="U583" s="273"/>
      <c r="V583" s="296"/>
      <c r="W583" s="273"/>
      <c r="X583" s="273"/>
      <c r="Y583" s="273"/>
      <c r="Z583" s="273"/>
      <c r="AA583" s="273"/>
      <c r="AB583" s="273"/>
      <c r="AC583" s="273"/>
      <c r="AD583" s="273"/>
      <c r="AE583" s="296"/>
      <c r="AF583" s="273"/>
      <c r="AG583" s="273"/>
      <c r="AH583" s="273"/>
      <c r="AI583" s="273"/>
      <c r="AJ583" s="273"/>
      <c r="AK583" s="273"/>
      <c r="AL583" s="273"/>
      <c r="AM583" s="296"/>
      <c r="AN583" s="296"/>
      <c r="AO583" s="296"/>
      <c r="AP583" s="273"/>
      <c r="AQ583" s="273"/>
      <c r="AR583" s="296"/>
      <c r="AS583" s="296"/>
      <c r="AT583" s="296"/>
      <c r="AU583" s="273"/>
      <c r="AV583" s="279"/>
    </row>
    <row r="584" spans="1:48" s="2" customFormat="1">
      <c r="A584" s="437"/>
      <c r="B584" s="437"/>
      <c r="C584" s="437"/>
      <c r="D584" s="437"/>
      <c r="E584" s="296"/>
      <c r="F584" s="645"/>
      <c r="G584" s="273"/>
      <c r="H584" s="178"/>
      <c r="I584" s="178"/>
      <c r="J584" s="296"/>
      <c r="K584" s="273"/>
      <c r="L584" s="273"/>
      <c r="M584" s="273"/>
      <c r="N584" s="296"/>
      <c r="O584" s="273"/>
      <c r="P584" s="273"/>
      <c r="Q584" s="273"/>
      <c r="R584" s="273"/>
      <c r="S584" s="273"/>
      <c r="T584" s="273"/>
      <c r="U584" s="273"/>
      <c r="V584" s="296"/>
      <c r="W584" s="273"/>
      <c r="X584" s="273"/>
      <c r="Y584" s="273"/>
      <c r="Z584" s="273"/>
      <c r="AA584" s="273"/>
      <c r="AB584" s="273"/>
      <c r="AC584" s="273"/>
      <c r="AD584" s="273"/>
      <c r="AE584" s="296"/>
      <c r="AF584" s="273"/>
      <c r="AG584" s="273"/>
      <c r="AH584" s="273"/>
      <c r="AI584" s="273"/>
      <c r="AJ584" s="273"/>
      <c r="AK584" s="273"/>
      <c r="AL584" s="273"/>
      <c r="AM584" s="296"/>
      <c r="AN584" s="296"/>
      <c r="AO584" s="296"/>
      <c r="AP584" s="273"/>
      <c r="AQ584" s="273"/>
      <c r="AR584" s="296"/>
      <c r="AS584" s="296"/>
      <c r="AT584" s="296"/>
      <c r="AU584" s="273"/>
      <c r="AV584" s="279"/>
    </row>
    <row r="585" spans="1:48" s="2" customFormat="1">
      <c r="A585" s="437"/>
      <c r="B585" s="437"/>
      <c r="C585" s="437"/>
      <c r="D585" s="437"/>
      <c r="E585" s="296"/>
      <c r="F585" s="645"/>
      <c r="G585" s="273"/>
      <c r="H585" s="178"/>
      <c r="I585" s="178"/>
      <c r="J585" s="296"/>
      <c r="K585" s="273"/>
      <c r="L585" s="273"/>
      <c r="M585" s="273"/>
      <c r="N585" s="296"/>
      <c r="O585" s="273"/>
      <c r="P585" s="273"/>
      <c r="Q585" s="273"/>
      <c r="R585" s="273"/>
      <c r="S585" s="273"/>
      <c r="T585" s="273"/>
      <c r="U585" s="273"/>
      <c r="V585" s="296"/>
      <c r="W585" s="273"/>
      <c r="X585" s="273"/>
      <c r="Y585" s="273"/>
      <c r="Z585" s="273"/>
      <c r="AA585" s="273"/>
      <c r="AB585" s="273"/>
      <c r="AC585" s="273"/>
      <c r="AD585" s="273"/>
      <c r="AE585" s="296"/>
      <c r="AF585" s="273"/>
      <c r="AG585" s="273"/>
      <c r="AH585" s="273"/>
      <c r="AI585" s="273"/>
      <c r="AJ585" s="273"/>
      <c r="AK585" s="273"/>
      <c r="AL585" s="273"/>
      <c r="AM585" s="296"/>
      <c r="AN585" s="296"/>
      <c r="AO585" s="296"/>
      <c r="AP585" s="273"/>
      <c r="AQ585" s="273"/>
      <c r="AR585" s="296"/>
      <c r="AS585" s="296"/>
      <c r="AT585" s="296"/>
      <c r="AU585" s="273"/>
      <c r="AV585" s="279"/>
    </row>
    <row r="586" spans="1:48" s="2" customFormat="1">
      <c r="A586" s="437"/>
      <c r="B586" s="437"/>
      <c r="C586" s="437"/>
      <c r="D586" s="437"/>
      <c r="E586" s="296"/>
      <c r="F586" s="645"/>
      <c r="G586" s="273"/>
      <c r="H586" s="178"/>
      <c r="I586" s="178"/>
      <c r="J586" s="296"/>
      <c r="K586" s="273"/>
      <c r="L586" s="273"/>
      <c r="M586" s="273"/>
      <c r="N586" s="296"/>
      <c r="O586" s="273"/>
      <c r="P586" s="273"/>
      <c r="Q586" s="273"/>
      <c r="R586" s="273"/>
      <c r="S586" s="273"/>
      <c r="T586" s="273"/>
      <c r="U586" s="273"/>
      <c r="V586" s="296"/>
      <c r="W586" s="273"/>
      <c r="X586" s="273"/>
      <c r="Y586" s="273"/>
      <c r="Z586" s="273"/>
      <c r="AA586" s="273"/>
      <c r="AB586" s="273"/>
      <c r="AC586" s="273"/>
      <c r="AD586" s="273"/>
      <c r="AE586" s="296"/>
      <c r="AF586" s="273"/>
      <c r="AG586" s="273"/>
      <c r="AH586" s="273"/>
      <c r="AI586" s="273"/>
      <c r="AJ586" s="273"/>
      <c r="AK586" s="273"/>
      <c r="AL586" s="273"/>
      <c r="AM586" s="296"/>
      <c r="AN586" s="296"/>
      <c r="AO586" s="296"/>
      <c r="AP586" s="273"/>
      <c r="AQ586" s="273"/>
      <c r="AR586" s="296"/>
      <c r="AS586" s="296"/>
      <c r="AT586" s="296"/>
      <c r="AU586" s="273"/>
      <c r="AV586" s="279"/>
    </row>
    <row r="587" spans="1:48" s="2" customFormat="1">
      <c r="A587" s="437"/>
      <c r="B587" s="437"/>
      <c r="C587" s="437"/>
      <c r="D587" s="437"/>
      <c r="E587" s="296"/>
      <c r="F587" s="645"/>
      <c r="G587" s="273"/>
      <c r="H587" s="178"/>
      <c r="I587" s="178"/>
      <c r="J587" s="296"/>
      <c r="K587" s="273"/>
      <c r="L587" s="273"/>
      <c r="M587" s="273"/>
      <c r="N587" s="296"/>
      <c r="O587" s="273"/>
      <c r="P587" s="273"/>
      <c r="Q587" s="273"/>
      <c r="R587" s="273"/>
      <c r="S587" s="273"/>
      <c r="T587" s="273"/>
      <c r="U587" s="273"/>
      <c r="V587" s="296"/>
      <c r="W587" s="273"/>
      <c r="X587" s="273"/>
      <c r="Y587" s="273"/>
      <c r="Z587" s="273"/>
      <c r="AA587" s="273"/>
      <c r="AB587" s="273"/>
      <c r="AC587" s="273"/>
      <c r="AD587" s="273"/>
      <c r="AE587" s="296"/>
      <c r="AF587" s="273"/>
      <c r="AG587" s="273"/>
      <c r="AH587" s="273"/>
      <c r="AI587" s="273"/>
      <c r="AJ587" s="273"/>
      <c r="AK587" s="273"/>
      <c r="AL587" s="273"/>
      <c r="AM587" s="296"/>
      <c r="AN587" s="296"/>
      <c r="AO587" s="296"/>
      <c r="AP587" s="273"/>
      <c r="AQ587" s="273"/>
      <c r="AR587" s="296"/>
      <c r="AS587" s="296"/>
      <c r="AT587" s="296"/>
      <c r="AU587" s="273"/>
      <c r="AV587" s="279"/>
    </row>
    <row r="588" spans="1:48" s="2" customFormat="1">
      <c r="A588" s="437"/>
      <c r="B588" s="437"/>
      <c r="C588" s="437"/>
      <c r="D588" s="437"/>
      <c r="E588" s="296"/>
      <c r="F588" s="645"/>
      <c r="G588" s="273"/>
      <c r="H588" s="178"/>
      <c r="I588" s="178"/>
      <c r="J588" s="296"/>
      <c r="K588" s="273"/>
      <c r="L588" s="273"/>
      <c r="M588" s="273"/>
      <c r="N588" s="296"/>
      <c r="O588" s="273"/>
      <c r="P588" s="273"/>
      <c r="Q588" s="273"/>
      <c r="R588" s="273"/>
      <c r="S588" s="273"/>
      <c r="T588" s="273"/>
      <c r="U588" s="273"/>
      <c r="V588" s="296"/>
      <c r="W588" s="273"/>
      <c r="X588" s="273"/>
      <c r="Y588" s="273"/>
      <c r="Z588" s="273"/>
      <c r="AA588" s="273"/>
      <c r="AB588" s="273"/>
      <c r="AC588" s="273"/>
      <c r="AD588" s="273"/>
      <c r="AE588" s="296"/>
      <c r="AF588" s="273"/>
      <c r="AG588" s="273"/>
      <c r="AH588" s="273"/>
      <c r="AI588" s="273"/>
      <c r="AJ588" s="273"/>
      <c r="AK588" s="273"/>
      <c r="AL588" s="273"/>
      <c r="AM588" s="296"/>
      <c r="AN588" s="296"/>
      <c r="AO588" s="296"/>
      <c r="AP588" s="273"/>
      <c r="AQ588" s="273"/>
      <c r="AR588" s="296"/>
      <c r="AS588" s="296"/>
      <c r="AT588" s="296"/>
      <c r="AU588" s="273"/>
      <c r="AV588" s="279"/>
    </row>
    <row r="589" spans="1:48" s="2" customFormat="1">
      <c r="A589" s="437"/>
      <c r="B589" s="437"/>
      <c r="C589" s="437"/>
      <c r="D589" s="437"/>
      <c r="E589" s="296"/>
      <c r="F589" s="645"/>
      <c r="G589" s="273"/>
      <c r="H589" s="178"/>
      <c r="I589" s="178"/>
      <c r="J589" s="296"/>
      <c r="K589" s="273"/>
      <c r="L589" s="273"/>
      <c r="M589" s="273"/>
      <c r="N589" s="296"/>
      <c r="O589" s="273"/>
      <c r="P589" s="273"/>
      <c r="Q589" s="273"/>
      <c r="R589" s="273"/>
      <c r="S589" s="273"/>
      <c r="T589" s="273"/>
      <c r="U589" s="273"/>
      <c r="V589" s="296"/>
      <c r="W589" s="273"/>
      <c r="X589" s="273"/>
      <c r="Y589" s="273"/>
      <c r="Z589" s="273"/>
      <c r="AA589" s="273"/>
      <c r="AB589" s="273"/>
      <c r="AC589" s="273"/>
      <c r="AD589" s="273"/>
      <c r="AE589" s="296"/>
      <c r="AF589" s="273"/>
      <c r="AG589" s="273"/>
      <c r="AH589" s="273"/>
      <c r="AI589" s="273"/>
      <c r="AJ589" s="273"/>
      <c r="AK589" s="273"/>
      <c r="AL589" s="273"/>
      <c r="AM589" s="296"/>
      <c r="AN589" s="296"/>
      <c r="AO589" s="296"/>
      <c r="AP589" s="273"/>
      <c r="AQ589" s="273"/>
      <c r="AR589" s="296"/>
      <c r="AS589" s="296"/>
      <c r="AT589" s="296"/>
      <c r="AU589" s="273"/>
      <c r="AV589" s="279"/>
    </row>
    <row r="590" spans="1:48" s="2" customFormat="1">
      <c r="A590" s="437"/>
      <c r="B590" s="437"/>
      <c r="C590" s="437"/>
      <c r="D590" s="437"/>
      <c r="E590" s="296"/>
      <c r="F590" s="645"/>
      <c r="G590" s="273"/>
      <c r="H590" s="178"/>
      <c r="I590" s="178"/>
      <c r="J590" s="296"/>
      <c r="K590" s="273"/>
      <c r="L590" s="273"/>
      <c r="M590" s="273"/>
      <c r="N590" s="296"/>
      <c r="O590" s="273"/>
      <c r="P590" s="273"/>
      <c r="Q590" s="273"/>
      <c r="R590" s="273"/>
      <c r="S590" s="273"/>
      <c r="T590" s="273"/>
      <c r="U590" s="273"/>
      <c r="V590" s="296"/>
      <c r="W590" s="273"/>
      <c r="X590" s="273"/>
      <c r="Y590" s="273"/>
      <c r="Z590" s="273"/>
      <c r="AA590" s="273"/>
      <c r="AB590" s="273"/>
      <c r="AC590" s="273"/>
      <c r="AD590" s="273"/>
      <c r="AE590" s="296"/>
      <c r="AF590" s="273"/>
      <c r="AG590" s="273"/>
      <c r="AH590" s="273"/>
      <c r="AI590" s="273"/>
      <c r="AJ590" s="273"/>
      <c r="AK590" s="273"/>
      <c r="AL590" s="273"/>
      <c r="AM590" s="296"/>
      <c r="AN590" s="296"/>
      <c r="AO590" s="296"/>
      <c r="AP590" s="273"/>
      <c r="AQ590" s="273"/>
      <c r="AR590" s="296"/>
      <c r="AS590" s="296"/>
      <c r="AT590" s="296"/>
      <c r="AU590" s="273"/>
      <c r="AV590" s="279"/>
    </row>
    <row r="591" spans="1:48" s="2" customFormat="1">
      <c r="A591" s="437"/>
      <c r="B591" s="437"/>
      <c r="C591" s="437"/>
      <c r="D591" s="437"/>
      <c r="E591" s="296"/>
      <c r="F591" s="645"/>
      <c r="G591" s="273"/>
      <c r="H591" s="178"/>
      <c r="I591" s="178"/>
      <c r="J591" s="296"/>
      <c r="K591" s="273"/>
      <c r="L591" s="273"/>
      <c r="M591" s="273"/>
      <c r="N591" s="296"/>
      <c r="O591" s="273"/>
      <c r="P591" s="273"/>
      <c r="Q591" s="273"/>
      <c r="R591" s="273"/>
      <c r="S591" s="273"/>
      <c r="T591" s="273"/>
      <c r="U591" s="273"/>
      <c r="V591" s="296"/>
      <c r="W591" s="273"/>
      <c r="X591" s="273"/>
      <c r="Y591" s="273"/>
      <c r="Z591" s="273"/>
      <c r="AA591" s="273"/>
      <c r="AB591" s="273"/>
      <c r="AC591" s="273"/>
      <c r="AD591" s="273"/>
      <c r="AE591" s="296"/>
      <c r="AF591" s="273"/>
      <c r="AG591" s="273"/>
      <c r="AH591" s="273"/>
      <c r="AI591" s="273"/>
      <c r="AJ591" s="273"/>
      <c r="AK591" s="273"/>
      <c r="AL591" s="273"/>
      <c r="AM591" s="296"/>
      <c r="AN591" s="296"/>
      <c r="AO591" s="296"/>
      <c r="AP591" s="273"/>
      <c r="AQ591" s="273"/>
      <c r="AR591" s="296"/>
      <c r="AS591" s="296"/>
      <c r="AT591" s="296"/>
      <c r="AU591" s="273"/>
      <c r="AV591" s="279"/>
    </row>
    <row r="592" spans="1:48" s="2" customFormat="1">
      <c r="A592" s="437"/>
      <c r="B592" s="437"/>
      <c r="C592" s="437"/>
      <c r="D592" s="437"/>
      <c r="E592" s="296"/>
      <c r="F592" s="645"/>
      <c r="G592" s="273"/>
      <c r="H592" s="178"/>
      <c r="I592" s="178"/>
      <c r="J592" s="296"/>
      <c r="K592" s="273"/>
      <c r="L592" s="273"/>
      <c r="M592" s="273"/>
      <c r="N592" s="296"/>
      <c r="O592" s="273"/>
      <c r="P592" s="273"/>
      <c r="Q592" s="273"/>
      <c r="R592" s="273"/>
      <c r="S592" s="273"/>
      <c r="T592" s="273"/>
      <c r="U592" s="273"/>
      <c r="V592" s="296"/>
      <c r="W592" s="273"/>
      <c r="X592" s="273"/>
      <c r="Y592" s="273"/>
      <c r="Z592" s="273"/>
      <c r="AA592" s="273"/>
      <c r="AB592" s="273"/>
      <c r="AC592" s="273"/>
      <c r="AD592" s="273"/>
      <c r="AE592" s="296"/>
      <c r="AF592" s="273"/>
      <c r="AG592" s="273"/>
      <c r="AH592" s="273"/>
      <c r="AI592" s="273"/>
      <c r="AJ592" s="273"/>
      <c r="AK592" s="273"/>
      <c r="AL592" s="273"/>
      <c r="AM592" s="296"/>
      <c r="AN592" s="296"/>
      <c r="AO592" s="296"/>
      <c r="AP592" s="273"/>
      <c r="AQ592" s="273"/>
      <c r="AR592" s="296"/>
      <c r="AS592" s="296"/>
      <c r="AT592" s="296"/>
      <c r="AU592" s="273"/>
      <c r="AV592" s="279"/>
    </row>
    <row r="593" spans="1:48" s="2" customFormat="1">
      <c r="A593" s="437"/>
      <c r="B593" s="437"/>
      <c r="C593" s="437"/>
      <c r="D593" s="437"/>
      <c r="E593" s="296"/>
      <c r="F593" s="645"/>
      <c r="G593" s="273"/>
      <c r="H593" s="178"/>
      <c r="I593" s="178"/>
      <c r="J593" s="296"/>
      <c r="K593" s="273"/>
      <c r="L593" s="273"/>
      <c r="M593" s="273"/>
      <c r="N593" s="296"/>
      <c r="O593" s="273"/>
      <c r="P593" s="273"/>
      <c r="Q593" s="273"/>
      <c r="R593" s="273"/>
      <c r="S593" s="273"/>
      <c r="T593" s="273"/>
      <c r="U593" s="273"/>
      <c r="V593" s="296"/>
      <c r="W593" s="273"/>
      <c r="X593" s="273"/>
      <c r="Y593" s="273"/>
      <c r="Z593" s="273"/>
      <c r="AA593" s="273"/>
      <c r="AB593" s="273"/>
      <c r="AC593" s="273"/>
      <c r="AD593" s="273"/>
      <c r="AE593" s="296"/>
      <c r="AF593" s="273"/>
      <c r="AG593" s="273"/>
      <c r="AH593" s="273"/>
      <c r="AI593" s="273"/>
      <c r="AJ593" s="273"/>
      <c r="AK593" s="273"/>
      <c r="AL593" s="273"/>
      <c r="AM593" s="296"/>
      <c r="AN593" s="296"/>
      <c r="AO593" s="296"/>
      <c r="AP593" s="273"/>
      <c r="AQ593" s="273"/>
      <c r="AR593" s="296"/>
      <c r="AS593" s="296"/>
      <c r="AT593" s="296"/>
      <c r="AU593" s="273"/>
      <c r="AV593" s="279"/>
    </row>
    <row r="594" spans="1:48" s="2" customFormat="1">
      <c r="A594" s="437"/>
      <c r="B594" s="437"/>
      <c r="C594" s="437"/>
      <c r="D594" s="437"/>
      <c r="E594" s="296"/>
      <c r="F594" s="645"/>
      <c r="G594" s="273"/>
      <c r="H594" s="178"/>
      <c r="I594" s="178"/>
      <c r="J594" s="296"/>
      <c r="K594" s="273"/>
      <c r="L594" s="273"/>
      <c r="M594" s="273"/>
      <c r="N594" s="296"/>
      <c r="O594" s="273"/>
      <c r="P594" s="273"/>
      <c r="Q594" s="273"/>
      <c r="R594" s="273"/>
      <c r="S594" s="273"/>
      <c r="T594" s="273"/>
      <c r="U594" s="273"/>
      <c r="V594" s="296"/>
      <c r="W594" s="273"/>
      <c r="X594" s="273"/>
      <c r="Y594" s="273"/>
      <c r="Z594" s="273"/>
      <c r="AA594" s="273"/>
      <c r="AB594" s="273"/>
      <c r="AC594" s="273"/>
      <c r="AD594" s="273"/>
      <c r="AE594" s="296"/>
      <c r="AF594" s="273"/>
      <c r="AG594" s="273"/>
      <c r="AH594" s="273"/>
      <c r="AI594" s="273"/>
      <c r="AJ594" s="273"/>
      <c r="AK594" s="273"/>
      <c r="AL594" s="273"/>
      <c r="AM594" s="296"/>
      <c r="AN594" s="296"/>
      <c r="AO594" s="296"/>
      <c r="AP594" s="273"/>
      <c r="AQ594" s="273"/>
      <c r="AR594" s="296"/>
      <c r="AS594" s="296"/>
      <c r="AT594" s="296"/>
      <c r="AU594" s="273"/>
      <c r="AV594" s="279"/>
    </row>
    <row r="595" spans="1:48" s="2" customFormat="1">
      <c r="A595" s="437"/>
      <c r="B595" s="437"/>
      <c r="C595" s="437"/>
      <c r="D595" s="437"/>
      <c r="E595" s="296"/>
      <c r="F595" s="645"/>
      <c r="G595" s="273"/>
      <c r="H595" s="178"/>
      <c r="I595" s="178"/>
      <c r="J595" s="296"/>
      <c r="K595" s="273"/>
      <c r="L595" s="273"/>
      <c r="M595" s="273"/>
      <c r="N595" s="296"/>
      <c r="O595" s="273"/>
      <c r="P595" s="273"/>
      <c r="Q595" s="273"/>
      <c r="R595" s="273"/>
      <c r="S595" s="273"/>
      <c r="T595" s="273"/>
      <c r="U595" s="273"/>
      <c r="V595" s="296"/>
      <c r="W595" s="273"/>
      <c r="X595" s="273"/>
      <c r="Y595" s="273"/>
      <c r="Z595" s="273"/>
      <c r="AA595" s="273"/>
      <c r="AB595" s="273"/>
      <c r="AC595" s="273"/>
      <c r="AD595" s="273"/>
      <c r="AE595" s="296"/>
      <c r="AF595" s="273"/>
      <c r="AG595" s="273"/>
      <c r="AH595" s="273"/>
      <c r="AI595" s="273"/>
      <c r="AJ595" s="273"/>
      <c r="AK595" s="273"/>
      <c r="AL595" s="273"/>
      <c r="AM595" s="296"/>
      <c r="AN595" s="296"/>
      <c r="AO595" s="296"/>
      <c r="AP595" s="273"/>
      <c r="AQ595" s="273"/>
      <c r="AR595" s="296"/>
      <c r="AS595" s="296"/>
      <c r="AT595" s="296"/>
      <c r="AU595" s="273"/>
      <c r="AV595" s="279"/>
    </row>
    <row r="596" spans="1:48" s="2" customFormat="1">
      <c r="A596" s="437"/>
      <c r="B596" s="437"/>
      <c r="C596" s="437"/>
      <c r="D596" s="437"/>
      <c r="E596" s="296"/>
      <c r="F596" s="645"/>
      <c r="G596" s="273"/>
      <c r="H596" s="178"/>
      <c r="I596" s="178"/>
      <c r="J596" s="296"/>
      <c r="K596" s="273"/>
      <c r="L596" s="273"/>
      <c r="M596" s="273"/>
      <c r="N596" s="296"/>
      <c r="O596" s="273"/>
      <c r="P596" s="273"/>
      <c r="Q596" s="273"/>
      <c r="R596" s="273"/>
      <c r="S596" s="273"/>
      <c r="T596" s="273"/>
      <c r="U596" s="273"/>
      <c r="V596" s="296"/>
      <c r="W596" s="273"/>
      <c r="X596" s="273"/>
      <c r="Y596" s="273"/>
      <c r="Z596" s="273"/>
      <c r="AA596" s="273"/>
      <c r="AB596" s="273"/>
      <c r="AC596" s="273"/>
      <c r="AD596" s="273"/>
      <c r="AE596" s="296"/>
      <c r="AF596" s="273"/>
      <c r="AG596" s="273"/>
      <c r="AH596" s="273"/>
      <c r="AI596" s="273"/>
      <c r="AJ596" s="273"/>
      <c r="AK596" s="273"/>
      <c r="AL596" s="273"/>
      <c r="AM596" s="296"/>
      <c r="AN596" s="296"/>
      <c r="AO596" s="296"/>
      <c r="AP596" s="273"/>
      <c r="AQ596" s="273"/>
      <c r="AR596" s="296"/>
      <c r="AS596" s="296"/>
      <c r="AT596" s="296"/>
      <c r="AU596" s="273"/>
      <c r="AV596" s="279"/>
    </row>
    <row r="597" spans="1:48" s="2" customFormat="1">
      <c r="A597" s="437"/>
      <c r="B597" s="437"/>
      <c r="C597" s="437"/>
      <c r="D597" s="437"/>
      <c r="E597" s="296"/>
      <c r="F597" s="645"/>
      <c r="G597" s="273"/>
      <c r="H597" s="178"/>
      <c r="I597" s="178"/>
      <c r="J597" s="296"/>
      <c r="K597" s="273"/>
      <c r="L597" s="273"/>
      <c r="M597" s="273"/>
      <c r="N597" s="296"/>
      <c r="O597" s="273"/>
      <c r="P597" s="273"/>
      <c r="Q597" s="273"/>
      <c r="R597" s="273"/>
      <c r="S597" s="273"/>
      <c r="T597" s="273"/>
      <c r="U597" s="273"/>
      <c r="V597" s="296"/>
      <c r="W597" s="273"/>
      <c r="X597" s="273"/>
      <c r="Y597" s="273"/>
      <c r="Z597" s="273"/>
      <c r="AA597" s="273"/>
      <c r="AB597" s="273"/>
      <c r="AC597" s="273"/>
      <c r="AD597" s="273"/>
      <c r="AE597" s="296"/>
      <c r="AF597" s="273"/>
      <c r="AG597" s="273"/>
      <c r="AH597" s="273"/>
      <c r="AI597" s="273"/>
      <c r="AJ597" s="273"/>
      <c r="AK597" s="273"/>
      <c r="AL597" s="273"/>
      <c r="AM597" s="296"/>
      <c r="AN597" s="296"/>
      <c r="AO597" s="296"/>
      <c r="AP597" s="273"/>
      <c r="AQ597" s="273"/>
      <c r="AR597" s="296"/>
      <c r="AS597" s="296"/>
      <c r="AT597" s="296"/>
      <c r="AU597" s="273"/>
      <c r="AV597" s="279"/>
    </row>
    <row r="598" spans="1:48" s="2" customFormat="1">
      <c r="A598" s="437"/>
      <c r="B598" s="437"/>
      <c r="C598" s="437"/>
      <c r="D598" s="437"/>
      <c r="E598" s="296"/>
      <c r="F598" s="645"/>
      <c r="G598" s="273"/>
      <c r="H598" s="178"/>
      <c r="I598" s="178"/>
      <c r="J598" s="296"/>
      <c r="K598" s="273"/>
      <c r="L598" s="273"/>
      <c r="M598" s="273"/>
      <c r="N598" s="296"/>
      <c r="O598" s="273"/>
      <c r="P598" s="273"/>
      <c r="Q598" s="273"/>
      <c r="R598" s="273"/>
      <c r="S598" s="273"/>
      <c r="T598" s="273"/>
      <c r="U598" s="273"/>
      <c r="V598" s="296"/>
      <c r="W598" s="273"/>
      <c r="X598" s="273"/>
      <c r="Y598" s="273"/>
      <c r="Z598" s="273"/>
      <c r="AA598" s="273"/>
      <c r="AB598" s="273"/>
      <c r="AC598" s="273"/>
      <c r="AD598" s="273"/>
      <c r="AE598" s="296"/>
      <c r="AF598" s="273"/>
      <c r="AG598" s="273"/>
      <c r="AH598" s="273"/>
      <c r="AI598" s="273"/>
      <c r="AJ598" s="273"/>
      <c r="AK598" s="273"/>
      <c r="AL598" s="273"/>
      <c r="AM598" s="296"/>
      <c r="AN598" s="296"/>
      <c r="AO598" s="296"/>
      <c r="AP598" s="273"/>
      <c r="AQ598" s="273"/>
      <c r="AR598" s="296"/>
      <c r="AS598" s="296"/>
      <c r="AT598" s="296"/>
      <c r="AU598" s="273"/>
      <c r="AV598" s="279"/>
    </row>
    <row r="599" spans="1:48" s="2" customFormat="1">
      <c r="A599" s="437"/>
      <c r="B599" s="437"/>
      <c r="C599" s="437"/>
      <c r="D599" s="437"/>
      <c r="E599" s="296"/>
      <c r="F599" s="645"/>
      <c r="G599" s="273"/>
      <c r="H599" s="178"/>
      <c r="I599" s="178"/>
      <c r="J599" s="296"/>
      <c r="K599" s="273"/>
      <c r="L599" s="273"/>
      <c r="M599" s="273"/>
      <c r="N599" s="296"/>
      <c r="O599" s="273"/>
      <c r="P599" s="273"/>
      <c r="Q599" s="273"/>
      <c r="R599" s="273"/>
      <c r="S599" s="273"/>
      <c r="T599" s="273"/>
      <c r="U599" s="273"/>
      <c r="V599" s="296"/>
      <c r="W599" s="273"/>
      <c r="X599" s="273"/>
      <c r="Y599" s="273"/>
      <c r="Z599" s="273"/>
      <c r="AA599" s="273"/>
      <c r="AB599" s="273"/>
      <c r="AC599" s="273"/>
      <c r="AD599" s="273"/>
      <c r="AE599" s="296"/>
      <c r="AF599" s="273"/>
      <c r="AG599" s="273"/>
      <c r="AH599" s="273"/>
      <c r="AI599" s="273"/>
      <c r="AJ599" s="273"/>
      <c r="AK599" s="273"/>
      <c r="AL599" s="273"/>
      <c r="AM599" s="296"/>
      <c r="AN599" s="296"/>
      <c r="AO599" s="296"/>
      <c r="AP599" s="273"/>
      <c r="AQ599" s="273"/>
      <c r="AR599" s="296"/>
      <c r="AS599" s="296"/>
      <c r="AT599" s="296"/>
      <c r="AU599" s="273"/>
      <c r="AV599" s="279"/>
    </row>
    <row r="600" spans="1:48" s="2" customFormat="1">
      <c r="A600" s="437"/>
      <c r="B600" s="437"/>
      <c r="C600" s="437"/>
      <c r="D600" s="437"/>
      <c r="E600" s="296"/>
      <c r="F600" s="645"/>
      <c r="G600" s="273"/>
      <c r="H600" s="178"/>
      <c r="I600" s="178"/>
      <c r="J600" s="296"/>
      <c r="K600" s="273"/>
      <c r="L600" s="273"/>
      <c r="M600" s="273"/>
      <c r="N600" s="296"/>
      <c r="O600" s="273"/>
      <c r="P600" s="273"/>
      <c r="Q600" s="273"/>
      <c r="R600" s="273"/>
      <c r="S600" s="273"/>
      <c r="T600" s="273"/>
      <c r="U600" s="273"/>
      <c r="V600" s="296"/>
      <c r="W600" s="273"/>
      <c r="X600" s="273"/>
      <c r="Y600" s="273"/>
      <c r="Z600" s="273"/>
      <c r="AA600" s="273"/>
      <c r="AB600" s="273"/>
      <c r="AC600" s="273"/>
      <c r="AD600" s="273"/>
      <c r="AE600" s="296"/>
      <c r="AF600" s="273"/>
      <c r="AG600" s="273"/>
      <c r="AH600" s="273"/>
      <c r="AI600" s="273"/>
      <c r="AJ600" s="273"/>
      <c r="AK600" s="273"/>
      <c r="AL600" s="273"/>
      <c r="AM600" s="296"/>
      <c r="AN600" s="296"/>
      <c r="AO600" s="296"/>
      <c r="AP600" s="273"/>
      <c r="AQ600" s="273"/>
      <c r="AR600" s="296"/>
      <c r="AS600" s="296"/>
      <c r="AT600" s="296"/>
      <c r="AU600" s="273"/>
      <c r="AV600" s="279"/>
    </row>
    <row r="601" spans="1:48" s="2" customFormat="1">
      <c r="A601" s="437"/>
      <c r="B601" s="437"/>
      <c r="C601" s="437"/>
      <c r="D601" s="437"/>
      <c r="E601" s="296"/>
      <c r="F601" s="645"/>
      <c r="G601" s="273"/>
      <c r="H601" s="178"/>
      <c r="I601" s="178"/>
      <c r="J601" s="296"/>
      <c r="K601" s="273"/>
      <c r="L601" s="273"/>
      <c r="M601" s="273"/>
      <c r="N601" s="296"/>
      <c r="O601" s="273"/>
      <c r="P601" s="273"/>
      <c r="Q601" s="273"/>
      <c r="R601" s="273"/>
      <c r="S601" s="273"/>
      <c r="T601" s="273"/>
      <c r="U601" s="273"/>
      <c r="V601" s="296"/>
      <c r="W601" s="273"/>
      <c r="X601" s="273"/>
      <c r="Y601" s="273"/>
      <c r="Z601" s="273"/>
      <c r="AA601" s="273"/>
      <c r="AB601" s="273"/>
      <c r="AC601" s="273"/>
      <c r="AD601" s="273"/>
      <c r="AE601" s="296"/>
      <c r="AF601" s="273"/>
      <c r="AG601" s="273"/>
      <c r="AH601" s="273"/>
      <c r="AI601" s="273"/>
      <c r="AJ601" s="273"/>
      <c r="AK601" s="273"/>
      <c r="AL601" s="273"/>
      <c r="AM601" s="296"/>
      <c r="AN601" s="296"/>
      <c r="AO601" s="296"/>
      <c r="AP601" s="273"/>
      <c r="AQ601" s="273"/>
      <c r="AR601" s="296"/>
      <c r="AS601" s="296"/>
      <c r="AT601" s="296"/>
      <c r="AU601" s="273"/>
      <c r="AV601" s="279"/>
    </row>
    <row r="602" spans="1:48" s="2" customFormat="1">
      <c r="A602" s="437"/>
      <c r="B602" s="437"/>
      <c r="C602" s="437"/>
      <c r="D602" s="437"/>
      <c r="E602" s="296"/>
      <c r="F602" s="645"/>
      <c r="G602" s="273"/>
      <c r="H602" s="178"/>
      <c r="I602" s="178"/>
      <c r="J602" s="296"/>
      <c r="K602" s="273"/>
      <c r="L602" s="273"/>
      <c r="M602" s="273"/>
      <c r="N602" s="296"/>
      <c r="O602" s="273"/>
      <c r="P602" s="273"/>
      <c r="Q602" s="273"/>
      <c r="R602" s="273"/>
      <c r="S602" s="273"/>
      <c r="T602" s="273"/>
      <c r="U602" s="273"/>
      <c r="V602" s="296"/>
      <c r="W602" s="273"/>
      <c r="X602" s="273"/>
      <c r="Y602" s="273"/>
      <c r="Z602" s="273"/>
      <c r="AA602" s="273"/>
      <c r="AB602" s="273"/>
      <c r="AC602" s="273"/>
      <c r="AD602" s="273"/>
      <c r="AE602" s="296"/>
      <c r="AF602" s="273"/>
      <c r="AG602" s="273"/>
      <c r="AH602" s="273"/>
      <c r="AI602" s="273"/>
      <c r="AJ602" s="273"/>
      <c r="AK602" s="273"/>
      <c r="AL602" s="273"/>
      <c r="AM602" s="296"/>
      <c r="AN602" s="296"/>
      <c r="AO602" s="296"/>
      <c r="AP602" s="273"/>
      <c r="AQ602" s="273"/>
      <c r="AR602" s="296"/>
      <c r="AS602" s="296"/>
      <c r="AT602" s="296"/>
      <c r="AU602" s="273"/>
      <c r="AV602" s="279"/>
    </row>
    <row r="603" spans="1:48" s="2" customFormat="1">
      <c r="A603" s="437"/>
      <c r="B603" s="437"/>
      <c r="C603" s="437"/>
      <c r="D603" s="437"/>
      <c r="E603" s="296"/>
      <c r="F603" s="645"/>
      <c r="G603" s="273"/>
      <c r="H603" s="178"/>
      <c r="I603" s="178"/>
      <c r="J603" s="296"/>
      <c r="K603" s="273"/>
      <c r="L603" s="273"/>
      <c r="M603" s="273"/>
      <c r="N603" s="296"/>
      <c r="O603" s="273"/>
      <c r="P603" s="273"/>
      <c r="Q603" s="273"/>
      <c r="R603" s="273"/>
      <c r="S603" s="273"/>
      <c r="T603" s="273"/>
      <c r="U603" s="273"/>
      <c r="V603" s="296"/>
      <c r="W603" s="273"/>
      <c r="X603" s="273"/>
      <c r="Y603" s="273"/>
      <c r="Z603" s="273"/>
      <c r="AA603" s="273"/>
      <c r="AB603" s="273"/>
      <c r="AC603" s="273"/>
      <c r="AD603" s="273"/>
      <c r="AE603" s="296"/>
      <c r="AF603" s="273"/>
      <c r="AG603" s="273"/>
      <c r="AH603" s="273"/>
      <c r="AI603" s="273"/>
      <c r="AJ603" s="273"/>
      <c r="AK603" s="273"/>
      <c r="AL603" s="273"/>
      <c r="AM603" s="296"/>
      <c r="AN603" s="296"/>
      <c r="AO603" s="296"/>
      <c r="AP603" s="273"/>
      <c r="AQ603" s="273"/>
      <c r="AR603" s="296"/>
      <c r="AS603" s="296"/>
      <c r="AT603" s="296"/>
      <c r="AU603" s="273"/>
      <c r="AV603" s="279"/>
    </row>
    <row r="604" spans="1:48" s="2" customFormat="1">
      <c r="A604" s="437"/>
      <c r="B604" s="437"/>
      <c r="C604" s="437"/>
      <c r="D604" s="437"/>
      <c r="E604" s="296"/>
      <c r="F604" s="645"/>
      <c r="G604" s="273"/>
      <c r="H604" s="178"/>
      <c r="I604" s="178"/>
      <c r="J604" s="296"/>
      <c r="K604" s="273"/>
      <c r="L604" s="273"/>
      <c r="M604" s="273"/>
      <c r="N604" s="296"/>
      <c r="O604" s="273"/>
      <c r="P604" s="273"/>
      <c r="Q604" s="273"/>
      <c r="R604" s="273"/>
      <c r="S604" s="273"/>
      <c r="T604" s="273"/>
      <c r="U604" s="273"/>
      <c r="V604" s="296"/>
      <c r="W604" s="273"/>
      <c r="X604" s="273"/>
      <c r="Y604" s="273"/>
      <c r="Z604" s="273"/>
      <c r="AA604" s="273"/>
      <c r="AB604" s="273"/>
      <c r="AC604" s="273"/>
      <c r="AD604" s="273"/>
      <c r="AE604" s="296"/>
      <c r="AF604" s="273"/>
      <c r="AG604" s="273"/>
      <c r="AH604" s="273"/>
      <c r="AI604" s="273"/>
      <c r="AJ604" s="273"/>
      <c r="AK604" s="273"/>
      <c r="AL604" s="273"/>
      <c r="AM604" s="296"/>
      <c r="AN604" s="296"/>
      <c r="AO604" s="296"/>
      <c r="AP604" s="273"/>
      <c r="AQ604" s="273"/>
      <c r="AR604" s="296"/>
      <c r="AS604" s="296"/>
      <c r="AT604" s="296"/>
      <c r="AU604" s="273"/>
      <c r="AV604" s="279"/>
    </row>
    <row r="605" spans="1:48" s="2" customFormat="1">
      <c r="A605" s="437"/>
      <c r="B605" s="437"/>
      <c r="C605" s="437"/>
      <c r="D605" s="437"/>
      <c r="E605" s="296"/>
      <c r="F605" s="645"/>
      <c r="G605" s="273"/>
      <c r="H605" s="178"/>
      <c r="I605" s="178"/>
      <c r="J605" s="296"/>
      <c r="K605" s="273"/>
      <c r="L605" s="273"/>
      <c r="M605" s="273"/>
      <c r="N605" s="296"/>
      <c r="O605" s="273"/>
      <c r="P605" s="273"/>
      <c r="Q605" s="273"/>
      <c r="R605" s="273"/>
      <c r="S605" s="273"/>
      <c r="T605" s="273"/>
      <c r="U605" s="273"/>
      <c r="V605" s="296"/>
      <c r="W605" s="273"/>
      <c r="X605" s="273"/>
      <c r="Y605" s="273"/>
      <c r="Z605" s="273"/>
      <c r="AA605" s="273"/>
      <c r="AB605" s="273"/>
      <c r="AC605" s="273"/>
      <c r="AD605" s="273"/>
      <c r="AE605" s="296"/>
      <c r="AF605" s="273"/>
      <c r="AG605" s="273"/>
      <c r="AH605" s="273"/>
      <c r="AI605" s="273"/>
      <c r="AJ605" s="273"/>
      <c r="AK605" s="273"/>
      <c r="AL605" s="273"/>
      <c r="AM605" s="296"/>
      <c r="AN605" s="296"/>
      <c r="AO605" s="296"/>
      <c r="AP605" s="273"/>
      <c r="AQ605" s="273"/>
      <c r="AR605" s="296"/>
      <c r="AS605" s="296"/>
      <c r="AT605" s="296"/>
      <c r="AU605" s="273"/>
      <c r="AV605" s="279"/>
    </row>
    <row r="606" spans="1:48" s="2" customFormat="1">
      <c r="A606" s="437"/>
      <c r="B606" s="437"/>
      <c r="C606" s="437"/>
      <c r="D606" s="437"/>
      <c r="E606" s="296"/>
      <c r="F606" s="645"/>
      <c r="G606" s="273"/>
      <c r="H606" s="178"/>
      <c r="I606" s="178"/>
      <c r="J606" s="296"/>
      <c r="K606" s="273"/>
      <c r="L606" s="273"/>
      <c r="M606" s="273"/>
      <c r="N606" s="296"/>
      <c r="O606" s="273"/>
      <c r="P606" s="273"/>
      <c r="Q606" s="273"/>
      <c r="R606" s="273"/>
      <c r="S606" s="273"/>
      <c r="T606" s="273"/>
      <c r="U606" s="273"/>
      <c r="V606" s="296"/>
      <c r="W606" s="273"/>
      <c r="X606" s="273"/>
      <c r="Y606" s="273"/>
      <c r="Z606" s="273"/>
      <c r="AA606" s="273"/>
      <c r="AB606" s="273"/>
      <c r="AC606" s="273"/>
      <c r="AD606" s="273"/>
      <c r="AE606" s="296"/>
      <c r="AF606" s="273"/>
      <c r="AG606" s="273"/>
      <c r="AH606" s="273"/>
      <c r="AI606" s="273"/>
      <c r="AJ606" s="273"/>
      <c r="AK606" s="273"/>
      <c r="AL606" s="273"/>
      <c r="AM606" s="296"/>
      <c r="AN606" s="296"/>
      <c r="AO606" s="296"/>
      <c r="AP606" s="273"/>
      <c r="AQ606" s="273"/>
      <c r="AR606" s="296"/>
      <c r="AS606" s="296"/>
      <c r="AT606" s="296"/>
      <c r="AU606" s="273"/>
      <c r="AV606" s="279"/>
    </row>
    <row r="607" spans="1:48" s="2" customFormat="1">
      <c r="A607" s="437"/>
      <c r="B607" s="437"/>
      <c r="C607" s="437"/>
      <c r="D607" s="437"/>
      <c r="E607" s="296"/>
      <c r="F607" s="645"/>
      <c r="G607" s="273"/>
      <c r="H607" s="178"/>
      <c r="I607" s="178"/>
      <c r="J607" s="296"/>
      <c r="K607" s="273"/>
      <c r="L607" s="273"/>
      <c r="M607" s="273"/>
      <c r="N607" s="296"/>
      <c r="O607" s="273"/>
      <c r="P607" s="273"/>
      <c r="Q607" s="273"/>
      <c r="R607" s="273"/>
      <c r="S607" s="273"/>
      <c r="T607" s="273"/>
      <c r="U607" s="273"/>
      <c r="V607" s="296"/>
      <c r="W607" s="273"/>
      <c r="X607" s="273"/>
      <c r="Y607" s="273"/>
      <c r="Z607" s="273"/>
      <c r="AA607" s="273"/>
      <c r="AB607" s="273"/>
      <c r="AC607" s="273"/>
      <c r="AD607" s="273"/>
      <c r="AE607" s="296"/>
      <c r="AF607" s="273"/>
      <c r="AG607" s="273"/>
      <c r="AH607" s="273"/>
      <c r="AI607" s="273"/>
      <c r="AJ607" s="273"/>
      <c r="AK607" s="273"/>
      <c r="AL607" s="273"/>
      <c r="AM607" s="296"/>
      <c r="AN607" s="296"/>
      <c r="AO607" s="296"/>
      <c r="AP607" s="273"/>
      <c r="AQ607" s="273"/>
      <c r="AR607" s="296"/>
      <c r="AS607" s="296"/>
      <c r="AT607" s="296"/>
      <c r="AU607" s="273"/>
      <c r="AV607" s="279"/>
    </row>
    <row r="608" spans="1:48" s="2" customFormat="1">
      <c r="A608" s="437"/>
      <c r="B608" s="437"/>
      <c r="C608" s="437"/>
      <c r="D608" s="437"/>
      <c r="E608" s="296"/>
      <c r="F608" s="645"/>
      <c r="G608" s="273"/>
      <c r="H608" s="178"/>
      <c r="I608" s="178"/>
      <c r="J608" s="296"/>
      <c r="K608" s="273"/>
      <c r="L608" s="273"/>
      <c r="M608" s="273"/>
      <c r="N608" s="296"/>
      <c r="O608" s="273"/>
      <c r="P608" s="273"/>
      <c r="Q608" s="273"/>
      <c r="R608" s="273"/>
      <c r="S608" s="273"/>
      <c r="T608" s="273"/>
      <c r="U608" s="273"/>
      <c r="V608" s="296"/>
      <c r="W608" s="273"/>
      <c r="X608" s="273"/>
      <c r="Y608" s="273"/>
      <c r="Z608" s="273"/>
      <c r="AA608" s="273"/>
      <c r="AB608" s="273"/>
      <c r="AC608" s="273"/>
      <c r="AD608" s="273"/>
      <c r="AE608" s="296"/>
      <c r="AF608" s="273"/>
      <c r="AG608" s="273"/>
      <c r="AH608" s="273"/>
      <c r="AI608" s="273"/>
      <c r="AJ608" s="273"/>
      <c r="AK608" s="273"/>
      <c r="AL608" s="273"/>
      <c r="AM608" s="296"/>
      <c r="AN608" s="296"/>
      <c r="AO608" s="296"/>
      <c r="AP608" s="273"/>
      <c r="AQ608" s="273"/>
      <c r="AR608" s="296"/>
      <c r="AS608" s="296"/>
      <c r="AT608" s="296"/>
      <c r="AU608" s="273"/>
      <c r="AV608" s="279"/>
    </row>
    <row r="609" spans="1:48" s="2" customFormat="1">
      <c r="A609" s="437"/>
      <c r="B609" s="437"/>
      <c r="C609" s="437"/>
      <c r="D609" s="437"/>
      <c r="E609" s="296"/>
      <c r="F609" s="645"/>
      <c r="G609" s="273"/>
      <c r="H609" s="178"/>
      <c r="I609" s="178"/>
      <c r="J609" s="296"/>
      <c r="K609" s="273"/>
      <c r="L609" s="273"/>
      <c r="M609" s="273"/>
      <c r="N609" s="296"/>
      <c r="O609" s="273"/>
      <c r="P609" s="273"/>
      <c r="Q609" s="273"/>
      <c r="R609" s="273"/>
      <c r="S609" s="273"/>
      <c r="T609" s="273"/>
      <c r="U609" s="273"/>
      <c r="V609" s="296"/>
      <c r="W609" s="273"/>
      <c r="X609" s="273"/>
      <c r="Y609" s="273"/>
      <c r="Z609" s="273"/>
      <c r="AA609" s="273"/>
      <c r="AB609" s="273"/>
      <c r="AC609" s="273"/>
      <c r="AD609" s="273"/>
      <c r="AE609" s="296"/>
      <c r="AF609" s="273"/>
      <c r="AG609" s="273"/>
      <c r="AH609" s="273"/>
      <c r="AI609" s="273"/>
      <c r="AJ609" s="273"/>
      <c r="AK609" s="273"/>
      <c r="AL609" s="273"/>
      <c r="AM609" s="296"/>
      <c r="AN609" s="296"/>
      <c r="AO609" s="296"/>
      <c r="AP609" s="273"/>
      <c r="AQ609" s="273"/>
      <c r="AR609" s="296"/>
      <c r="AS609" s="296"/>
      <c r="AT609" s="296"/>
      <c r="AU609" s="273"/>
      <c r="AV609" s="279"/>
    </row>
    <row r="610" spans="1:48" s="2" customFormat="1">
      <c r="A610" s="437"/>
      <c r="B610" s="437"/>
      <c r="C610" s="437"/>
      <c r="D610" s="437"/>
      <c r="E610" s="296"/>
      <c r="F610" s="645"/>
      <c r="G610" s="273"/>
      <c r="H610" s="178"/>
      <c r="I610" s="178"/>
      <c r="J610" s="296"/>
      <c r="K610" s="273"/>
      <c r="L610" s="273"/>
      <c r="M610" s="273"/>
      <c r="N610" s="296"/>
      <c r="O610" s="273"/>
      <c r="P610" s="273"/>
      <c r="Q610" s="273"/>
      <c r="R610" s="273"/>
      <c r="S610" s="273"/>
      <c r="T610" s="273"/>
      <c r="U610" s="273"/>
      <c r="V610" s="296"/>
      <c r="W610" s="273"/>
      <c r="X610" s="273"/>
      <c r="Y610" s="273"/>
      <c r="Z610" s="273"/>
      <c r="AA610" s="273"/>
      <c r="AB610" s="273"/>
      <c r="AC610" s="273"/>
      <c r="AD610" s="273"/>
      <c r="AE610" s="296"/>
      <c r="AF610" s="273"/>
      <c r="AG610" s="273"/>
      <c r="AH610" s="273"/>
      <c r="AI610" s="273"/>
      <c r="AJ610" s="273"/>
      <c r="AK610" s="273"/>
      <c r="AL610" s="273"/>
      <c r="AM610" s="296"/>
      <c r="AN610" s="296"/>
      <c r="AO610" s="296"/>
      <c r="AP610" s="273"/>
      <c r="AQ610" s="273"/>
      <c r="AR610" s="296"/>
      <c r="AS610" s="296"/>
      <c r="AT610" s="296"/>
      <c r="AU610" s="273"/>
      <c r="AV610" s="279"/>
    </row>
    <row r="611" spans="1:48" s="2" customFormat="1">
      <c r="A611" s="437"/>
      <c r="B611" s="437"/>
      <c r="C611" s="437"/>
      <c r="D611" s="437"/>
      <c r="E611" s="296"/>
      <c r="F611" s="645"/>
      <c r="G611" s="273"/>
      <c r="H611" s="178"/>
      <c r="I611" s="178"/>
      <c r="J611" s="296"/>
      <c r="K611" s="273"/>
      <c r="L611" s="273"/>
      <c r="M611" s="273"/>
      <c r="N611" s="296"/>
      <c r="O611" s="273"/>
      <c r="P611" s="273"/>
      <c r="Q611" s="273"/>
      <c r="R611" s="273"/>
      <c r="S611" s="273"/>
      <c r="T611" s="273"/>
      <c r="U611" s="273"/>
      <c r="V611" s="296"/>
      <c r="W611" s="273"/>
      <c r="X611" s="273"/>
      <c r="Y611" s="273"/>
      <c r="Z611" s="273"/>
      <c r="AA611" s="273"/>
      <c r="AB611" s="273"/>
      <c r="AC611" s="273"/>
      <c r="AD611" s="273"/>
      <c r="AE611" s="296"/>
      <c r="AF611" s="273"/>
      <c r="AG611" s="273"/>
      <c r="AH611" s="273"/>
      <c r="AI611" s="273"/>
      <c r="AJ611" s="273"/>
      <c r="AK611" s="273"/>
      <c r="AL611" s="273"/>
      <c r="AM611" s="296"/>
      <c r="AN611" s="296"/>
      <c r="AO611" s="296"/>
      <c r="AP611" s="273"/>
      <c r="AQ611" s="273"/>
      <c r="AR611" s="296"/>
      <c r="AS611" s="296"/>
      <c r="AT611" s="296"/>
      <c r="AU611" s="273"/>
      <c r="AV611" s="279"/>
    </row>
    <row r="612" spans="1:48" s="2" customFormat="1">
      <c r="A612" s="437"/>
      <c r="B612" s="437"/>
      <c r="C612" s="437"/>
      <c r="D612" s="437"/>
      <c r="E612" s="296"/>
      <c r="F612" s="645"/>
      <c r="G612" s="273"/>
      <c r="H612" s="178"/>
      <c r="I612" s="178"/>
      <c r="J612" s="296"/>
      <c r="K612" s="273"/>
      <c r="L612" s="273"/>
      <c r="M612" s="273"/>
      <c r="N612" s="296"/>
      <c r="O612" s="273"/>
      <c r="P612" s="273"/>
      <c r="Q612" s="273"/>
      <c r="R612" s="273"/>
      <c r="S612" s="273"/>
      <c r="T612" s="273"/>
      <c r="U612" s="273"/>
      <c r="V612" s="296"/>
      <c r="W612" s="273"/>
      <c r="X612" s="273"/>
      <c r="Y612" s="273"/>
      <c r="Z612" s="273"/>
      <c r="AA612" s="273"/>
      <c r="AB612" s="273"/>
      <c r="AC612" s="273"/>
      <c r="AD612" s="273"/>
      <c r="AE612" s="296"/>
      <c r="AF612" s="273"/>
      <c r="AG612" s="273"/>
      <c r="AH612" s="273"/>
      <c r="AI612" s="273"/>
      <c r="AJ612" s="273"/>
      <c r="AK612" s="273"/>
      <c r="AL612" s="273"/>
      <c r="AM612" s="296"/>
      <c r="AN612" s="296"/>
      <c r="AO612" s="296"/>
      <c r="AP612" s="273"/>
      <c r="AQ612" s="273"/>
      <c r="AR612" s="296"/>
      <c r="AS612" s="296"/>
      <c r="AT612" s="296"/>
      <c r="AU612" s="273"/>
      <c r="AV612" s="279"/>
    </row>
    <row r="613" spans="1:48" s="2" customFormat="1">
      <c r="A613" s="437"/>
      <c r="B613" s="437"/>
      <c r="C613" s="437"/>
      <c r="D613" s="437"/>
      <c r="E613" s="296"/>
      <c r="F613" s="645"/>
      <c r="G613" s="273"/>
      <c r="H613" s="178"/>
      <c r="I613" s="178"/>
      <c r="J613" s="296"/>
      <c r="K613" s="273"/>
      <c r="L613" s="273"/>
      <c r="M613" s="273"/>
      <c r="N613" s="296"/>
      <c r="O613" s="273"/>
      <c r="P613" s="273"/>
      <c r="Q613" s="273"/>
      <c r="R613" s="273"/>
      <c r="S613" s="273"/>
      <c r="T613" s="273"/>
      <c r="U613" s="273"/>
      <c r="V613" s="296"/>
      <c r="W613" s="273"/>
      <c r="X613" s="273"/>
      <c r="Y613" s="273"/>
      <c r="Z613" s="273"/>
      <c r="AA613" s="273"/>
      <c r="AB613" s="273"/>
      <c r="AC613" s="273"/>
      <c r="AD613" s="273"/>
      <c r="AE613" s="296"/>
      <c r="AF613" s="273"/>
      <c r="AG613" s="273"/>
      <c r="AH613" s="273"/>
      <c r="AI613" s="273"/>
      <c r="AJ613" s="273"/>
      <c r="AK613" s="273"/>
      <c r="AL613" s="273"/>
      <c r="AM613" s="296"/>
      <c r="AN613" s="296"/>
      <c r="AO613" s="296"/>
      <c r="AP613" s="273"/>
      <c r="AQ613" s="273"/>
      <c r="AR613" s="296"/>
      <c r="AS613" s="296"/>
      <c r="AT613" s="296"/>
      <c r="AU613" s="273"/>
      <c r="AV613" s="279"/>
    </row>
    <row r="614" spans="1:48" s="2" customFormat="1">
      <c r="A614" s="437"/>
      <c r="B614" s="437"/>
      <c r="C614" s="437"/>
      <c r="D614" s="437"/>
      <c r="E614" s="296"/>
      <c r="F614" s="645"/>
      <c r="G614" s="273"/>
      <c r="H614" s="178"/>
      <c r="I614" s="178"/>
      <c r="J614" s="296"/>
      <c r="K614" s="273"/>
      <c r="L614" s="273"/>
      <c r="M614" s="273"/>
      <c r="N614" s="296"/>
      <c r="O614" s="273"/>
      <c r="P614" s="273"/>
      <c r="Q614" s="273"/>
      <c r="R614" s="273"/>
      <c r="S614" s="273"/>
      <c r="T614" s="273"/>
      <c r="U614" s="273"/>
      <c r="V614" s="296"/>
      <c r="W614" s="273"/>
      <c r="X614" s="273"/>
      <c r="Y614" s="273"/>
      <c r="Z614" s="273"/>
      <c r="AA614" s="273"/>
      <c r="AB614" s="273"/>
      <c r="AC614" s="273"/>
      <c r="AD614" s="273"/>
      <c r="AE614" s="296"/>
      <c r="AF614" s="273"/>
      <c r="AG614" s="273"/>
      <c r="AH614" s="273"/>
      <c r="AI614" s="273"/>
      <c r="AJ614" s="273"/>
      <c r="AK614" s="273"/>
      <c r="AL614" s="273"/>
      <c r="AM614" s="296"/>
      <c r="AN614" s="296"/>
      <c r="AO614" s="296"/>
      <c r="AP614" s="273"/>
      <c r="AQ614" s="273"/>
      <c r="AR614" s="296"/>
      <c r="AS614" s="296"/>
      <c r="AT614" s="296"/>
      <c r="AU614" s="273"/>
      <c r="AV614" s="279"/>
    </row>
    <row r="615" spans="1:48" s="2" customFormat="1">
      <c r="A615" s="437"/>
      <c r="B615" s="437"/>
      <c r="C615" s="437"/>
      <c r="D615" s="437"/>
      <c r="E615" s="296"/>
      <c r="F615" s="645"/>
      <c r="G615" s="273"/>
      <c r="H615" s="178"/>
      <c r="I615" s="178"/>
      <c r="J615" s="296"/>
      <c r="K615" s="273"/>
      <c r="L615" s="273"/>
      <c r="M615" s="273"/>
      <c r="N615" s="296"/>
      <c r="O615" s="273"/>
      <c r="P615" s="273"/>
      <c r="Q615" s="273"/>
      <c r="R615" s="273"/>
      <c r="S615" s="273"/>
      <c r="T615" s="273"/>
      <c r="U615" s="273"/>
      <c r="V615" s="296"/>
      <c r="W615" s="273"/>
      <c r="X615" s="273"/>
      <c r="Y615" s="273"/>
      <c r="Z615" s="273"/>
      <c r="AA615" s="273"/>
      <c r="AB615" s="273"/>
      <c r="AC615" s="273"/>
      <c r="AD615" s="273"/>
      <c r="AE615" s="296"/>
      <c r="AF615" s="273"/>
      <c r="AG615" s="273"/>
      <c r="AH615" s="273"/>
      <c r="AI615" s="273"/>
      <c r="AJ615" s="273"/>
      <c r="AK615" s="273"/>
      <c r="AL615" s="273"/>
      <c r="AM615" s="296"/>
      <c r="AN615" s="296"/>
      <c r="AO615" s="296"/>
      <c r="AP615" s="273"/>
      <c r="AQ615" s="273"/>
      <c r="AR615" s="296"/>
      <c r="AS615" s="296"/>
      <c r="AT615" s="296"/>
      <c r="AU615" s="273"/>
      <c r="AV615" s="279"/>
    </row>
    <row r="616" spans="1:48" s="2" customFormat="1">
      <c r="A616" s="437"/>
      <c r="B616" s="437"/>
      <c r="C616" s="437"/>
      <c r="D616" s="437"/>
      <c r="E616" s="296"/>
      <c r="F616" s="645"/>
      <c r="G616" s="273"/>
      <c r="H616" s="178"/>
      <c r="I616" s="178"/>
      <c r="J616" s="296"/>
      <c r="K616" s="273"/>
      <c r="L616" s="273"/>
      <c r="M616" s="273"/>
      <c r="N616" s="296"/>
      <c r="O616" s="273"/>
      <c r="P616" s="273"/>
      <c r="Q616" s="273"/>
      <c r="R616" s="273"/>
      <c r="S616" s="273"/>
      <c r="T616" s="273"/>
      <c r="U616" s="273"/>
      <c r="V616" s="296"/>
      <c r="W616" s="273"/>
      <c r="X616" s="273"/>
      <c r="Y616" s="273"/>
      <c r="Z616" s="273"/>
      <c r="AA616" s="273"/>
      <c r="AB616" s="273"/>
      <c r="AC616" s="273"/>
      <c r="AD616" s="273"/>
      <c r="AE616" s="296"/>
      <c r="AF616" s="273"/>
      <c r="AG616" s="273"/>
      <c r="AH616" s="273"/>
      <c r="AI616" s="273"/>
      <c r="AJ616" s="273"/>
      <c r="AK616" s="273"/>
      <c r="AL616" s="273"/>
      <c r="AM616" s="296"/>
      <c r="AN616" s="296"/>
      <c r="AO616" s="296"/>
      <c r="AP616" s="273"/>
      <c r="AQ616" s="273"/>
      <c r="AR616" s="296"/>
      <c r="AS616" s="296"/>
      <c r="AT616" s="296"/>
      <c r="AU616" s="273"/>
      <c r="AV616" s="279"/>
    </row>
    <row r="617" spans="1:48" s="2" customFormat="1">
      <c r="A617" s="437"/>
      <c r="B617" s="437"/>
      <c r="C617" s="437"/>
      <c r="D617" s="437"/>
      <c r="E617" s="296"/>
      <c r="F617" s="645"/>
      <c r="G617" s="273"/>
      <c r="H617" s="178"/>
      <c r="I617" s="178"/>
      <c r="J617" s="296"/>
      <c r="K617" s="273"/>
      <c r="L617" s="273"/>
      <c r="M617" s="273"/>
      <c r="N617" s="296"/>
      <c r="O617" s="273"/>
      <c r="P617" s="273"/>
      <c r="Q617" s="273"/>
      <c r="R617" s="273"/>
      <c r="S617" s="273"/>
      <c r="T617" s="273"/>
      <c r="U617" s="273"/>
      <c r="V617" s="296"/>
      <c r="W617" s="273"/>
      <c r="X617" s="273"/>
      <c r="Y617" s="273"/>
      <c r="Z617" s="273"/>
      <c r="AA617" s="273"/>
      <c r="AB617" s="273"/>
      <c r="AC617" s="273"/>
      <c r="AD617" s="273"/>
      <c r="AE617" s="296"/>
      <c r="AF617" s="273"/>
      <c r="AG617" s="273"/>
      <c r="AH617" s="273"/>
      <c r="AI617" s="273"/>
      <c r="AJ617" s="273"/>
      <c r="AK617" s="273"/>
      <c r="AL617" s="273"/>
      <c r="AM617" s="296"/>
      <c r="AN617" s="296"/>
      <c r="AO617" s="296"/>
      <c r="AP617" s="273"/>
      <c r="AQ617" s="273"/>
      <c r="AR617" s="296"/>
      <c r="AS617" s="296"/>
      <c r="AT617" s="296"/>
      <c r="AU617" s="273"/>
      <c r="AV617" s="279"/>
    </row>
    <row r="618" spans="1:48" s="2" customFormat="1">
      <c r="A618" s="437"/>
      <c r="B618" s="437"/>
      <c r="C618" s="437"/>
      <c r="D618" s="437"/>
      <c r="E618" s="296"/>
      <c r="F618" s="645"/>
      <c r="G618" s="273"/>
      <c r="H618" s="178"/>
      <c r="I618" s="178"/>
      <c r="J618" s="296"/>
      <c r="K618" s="273"/>
      <c r="L618" s="273"/>
      <c r="M618" s="273"/>
      <c r="N618" s="296"/>
      <c r="O618" s="273"/>
      <c r="P618" s="273"/>
      <c r="Q618" s="273"/>
      <c r="R618" s="273"/>
      <c r="S618" s="273"/>
      <c r="T618" s="273"/>
      <c r="U618" s="273"/>
      <c r="V618" s="296"/>
      <c r="W618" s="273"/>
      <c r="X618" s="273"/>
      <c r="Y618" s="273"/>
      <c r="Z618" s="273"/>
      <c r="AA618" s="273"/>
      <c r="AB618" s="273"/>
      <c r="AC618" s="273"/>
      <c r="AD618" s="273"/>
      <c r="AE618" s="296"/>
      <c r="AF618" s="273"/>
      <c r="AG618" s="273"/>
      <c r="AH618" s="273"/>
      <c r="AI618" s="273"/>
      <c r="AJ618" s="273"/>
      <c r="AK618" s="273"/>
      <c r="AL618" s="273"/>
      <c r="AM618" s="296"/>
      <c r="AN618" s="296"/>
      <c r="AO618" s="296"/>
      <c r="AP618" s="273"/>
      <c r="AQ618" s="273"/>
      <c r="AR618" s="296"/>
      <c r="AS618" s="296"/>
      <c r="AT618" s="296"/>
      <c r="AU618" s="273"/>
      <c r="AV618" s="279"/>
    </row>
    <row r="619" spans="1:48" s="2" customFormat="1">
      <c r="A619" s="437"/>
      <c r="B619" s="437"/>
      <c r="C619" s="437"/>
      <c r="D619" s="437"/>
      <c r="E619" s="296"/>
      <c r="F619" s="645"/>
      <c r="G619" s="273"/>
      <c r="H619" s="178"/>
      <c r="I619" s="178"/>
      <c r="J619" s="296"/>
      <c r="K619" s="273"/>
      <c r="L619" s="273"/>
      <c r="M619" s="273"/>
      <c r="N619" s="296"/>
      <c r="O619" s="273"/>
      <c r="P619" s="273"/>
      <c r="Q619" s="273"/>
      <c r="R619" s="273"/>
      <c r="S619" s="273"/>
      <c r="T619" s="273"/>
      <c r="U619" s="273"/>
      <c r="V619" s="296"/>
      <c r="W619" s="273"/>
      <c r="X619" s="273"/>
      <c r="Y619" s="273"/>
      <c r="Z619" s="273"/>
      <c r="AA619" s="273"/>
      <c r="AB619" s="273"/>
      <c r="AC619" s="273"/>
      <c r="AD619" s="273"/>
      <c r="AE619" s="296"/>
      <c r="AF619" s="273"/>
      <c r="AG619" s="273"/>
      <c r="AH619" s="273"/>
      <c r="AI619" s="273"/>
      <c r="AJ619" s="273"/>
      <c r="AK619" s="273"/>
      <c r="AL619" s="273"/>
      <c r="AM619" s="296"/>
      <c r="AN619" s="296"/>
      <c r="AO619" s="296"/>
      <c r="AP619" s="273"/>
      <c r="AQ619" s="273"/>
      <c r="AR619" s="296"/>
      <c r="AS619" s="296"/>
      <c r="AT619" s="296"/>
      <c r="AU619" s="273"/>
      <c r="AV619" s="279"/>
    </row>
    <row r="620" spans="1:48" s="2" customFormat="1">
      <c r="A620" s="437"/>
      <c r="B620" s="437"/>
      <c r="C620" s="437"/>
      <c r="D620" s="437"/>
      <c r="E620" s="296"/>
      <c r="F620" s="645"/>
      <c r="G620" s="273"/>
      <c r="H620" s="178"/>
      <c r="I620" s="178"/>
      <c r="J620" s="296"/>
      <c r="K620" s="273"/>
      <c r="L620" s="273"/>
      <c r="M620" s="273"/>
      <c r="N620" s="296"/>
      <c r="O620" s="273"/>
      <c r="P620" s="273"/>
      <c r="Q620" s="273"/>
      <c r="R620" s="273"/>
      <c r="S620" s="273"/>
      <c r="T620" s="273"/>
      <c r="U620" s="273"/>
      <c r="V620" s="296"/>
      <c r="W620" s="273"/>
      <c r="X620" s="273"/>
      <c r="Y620" s="273"/>
      <c r="Z620" s="273"/>
      <c r="AA620" s="273"/>
      <c r="AB620" s="273"/>
      <c r="AC620" s="273"/>
      <c r="AD620" s="273"/>
      <c r="AE620" s="296"/>
      <c r="AF620" s="273"/>
      <c r="AG620" s="273"/>
      <c r="AH620" s="273"/>
      <c r="AI620" s="273"/>
      <c r="AJ620" s="273"/>
      <c r="AK620" s="273"/>
      <c r="AL620" s="273"/>
      <c r="AM620" s="296"/>
      <c r="AN620" s="296"/>
      <c r="AO620" s="296"/>
      <c r="AP620" s="273"/>
      <c r="AQ620" s="273"/>
      <c r="AR620" s="296"/>
      <c r="AS620" s="296"/>
      <c r="AT620" s="296"/>
      <c r="AU620" s="273"/>
      <c r="AV620" s="279"/>
    </row>
    <row r="621" spans="1:48" s="2" customFormat="1">
      <c r="A621" s="437"/>
      <c r="B621" s="437"/>
      <c r="C621" s="437"/>
      <c r="D621" s="437"/>
      <c r="E621" s="296"/>
      <c r="F621" s="645"/>
      <c r="G621" s="273"/>
      <c r="H621" s="178"/>
      <c r="I621" s="178"/>
      <c r="J621" s="296"/>
      <c r="K621" s="273"/>
      <c r="L621" s="273"/>
      <c r="M621" s="273"/>
      <c r="N621" s="296"/>
      <c r="O621" s="273"/>
      <c r="P621" s="273"/>
      <c r="Q621" s="273"/>
      <c r="R621" s="273"/>
      <c r="S621" s="273"/>
      <c r="T621" s="273"/>
      <c r="U621" s="273"/>
      <c r="V621" s="296"/>
      <c r="W621" s="273"/>
      <c r="X621" s="273"/>
      <c r="Y621" s="273"/>
      <c r="Z621" s="273"/>
      <c r="AA621" s="273"/>
      <c r="AB621" s="273"/>
      <c r="AC621" s="273"/>
      <c r="AD621" s="273"/>
      <c r="AE621" s="296"/>
      <c r="AF621" s="273"/>
      <c r="AG621" s="273"/>
      <c r="AH621" s="273"/>
      <c r="AI621" s="273"/>
      <c r="AJ621" s="273"/>
      <c r="AK621" s="273"/>
      <c r="AL621" s="273"/>
      <c r="AM621" s="296"/>
      <c r="AN621" s="296"/>
      <c r="AO621" s="296"/>
      <c r="AP621" s="273"/>
      <c r="AQ621" s="273"/>
      <c r="AR621" s="296"/>
      <c r="AS621" s="296"/>
      <c r="AT621" s="296"/>
      <c r="AU621" s="273"/>
      <c r="AV621" s="279"/>
    </row>
    <row r="622" spans="1:48" s="2" customFormat="1">
      <c r="A622" s="437"/>
      <c r="B622" s="437"/>
      <c r="C622" s="437"/>
      <c r="D622" s="437"/>
      <c r="E622" s="296"/>
      <c r="F622" s="645"/>
      <c r="G622" s="273"/>
      <c r="H622" s="178"/>
      <c r="I622" s="178"/>
      <c r="J622" s="296"/>
      <c r="K622" s="273"/>
      <c r="L622" s="273"/>
      <c r="M622" s="273"/>
      <c r="N622" s="296"/>
      <c r="O622" s="273"/>
      <c r="P622" s="273"/>
      <c r="Q622" s="273"/>
      <c r="R622" s="273"/>
      <c r="S622" s="273"/>
      <c r="T622" s="273"/>
      <c r="U622" s="273"/>
      <c r="V622" s="296"/>
      <c r="W622" s="273"/>
      <c r="X622" s="273"/>
      <c r="Y622" s="273"/>
      <c r="Z622" s="273"/>
      <c r="AA622" s="273"/>
      <c r="AB622" s="273"/>
      <c r="AC622" s="273"/>
      <c r="AD622" s="273"/>
      <c r="AE622" s="296"/>
      <c r="AF622" s="273"/>
      <c r="AG622" s="273"/>
      <c r="AH622" s="273"/>
      <c r="AI622" s="273"/>
      <c r="AJ622" s="273"/>
      <c r="AK622" s="273"/>
      <c r="AL622" s="273"/>
      <c r="AM622" s="296"/>
      <c r="AN622" s="296"/>
      <c r="AO622" s="296"/>
      <c r="AP622" s="273"/>
      <c r="AQ622" s="273"/>
      <c r="AR622" s="296"/>
      <c r="AS622" s="296"/>
      <c r="AT622" s="296"/>
      <c r="AU622" s="273"/>
      <c r="AV622" s="279"/>
    </row>
    <row r="623" spans="1:48" s="2" customFormat="1">
      <c r="A623" s="437"/>
      <c r="B623" s="437"/>
      <c r="C623" s="437"/>
      <c r="D623" s="437"/>
      <c r="E623" s="296"/>
      <c r="F623" s="645"/>
      <c r="G623" s="273"/>
      <c r="H623" s="178"/>
      <c r="I623" s="178"/>
      <c r="J623" s="296"/>
      <c r="K623" s="273"/>
      <c r="L623" s="273"/>
      <c r="M623" s="273"/>
      <c r="N623" s="296"/>
      <c r="O623" s="273"/>
      <c r="P623" s="273"/>
      <c r="Q623" s="273"/>
      <c r="R623" s="273"/>
      <c r="S623" s="273"/>
      <c r="T623" s="273"/>
      <c r="U623" s="273"/>
      <c r="V623" s="296"/>
      <c r="W623" s="273"/>
      <c r="X623" s="273"/>
      <c r="Y623" s="273"/>
      <c r="Z623" s="273"/>
      <c r="AA623" s="273"/>
      <c r="AB623" s="273"/>
      <c r="AC623" s="273"/>
      <c r="AD623" s="273"/>
      <c r="AE623" s="296"/>
      <c r="AF623" s="273"/>
      <c r="AG623" s="273"/>
      <c r="AH623" s="273"/>
      <c r="AI623" s="273"/>
      <c r="AJ623" s="273"/>
      <c r="AK623" s="273"/>
      <c r="AL623" s="273"/>
      <c r="AM623" s="296"/>
      <c r="AN623" s="296"/>
      <c r="AO623" s="296"/>
      <c r="AP623" s="273"/>
      <c r="AQ623" s="273"/>
      <c r="AR623" s="296"/>
      <c r="AS623" s="296"/>
      <c r="AT623" s="296"/>
      <c r="AU623" s="273"/>
      <c r="AV623" s="279"/>
    </row>
    <row r="624" spans="1:48" s="2" customFormat="1">
      <c r="A624" s="437"/>
      <c r="B624" s="437"/>
      <c r="C624" s="437"/>
      <c r="D624" s="437"/>
      <c r="E624" s="296"/>
      <c r="F624" s="645"/>
      <c r="G624" s="273"/>
      <c r="H624" s="178"/>
      <c r="I624" s="178"/>
      <c r="J624" s="296"/>
      <c r="K624" s="273"/>
      <c r="L624" s="273"/>
      <c r="M624" s="273"/>
      <c r="N624" s="296"/>
      <c r="O624" s="273"/>
      <c r="P624" s="273"/>
      <c r="Q624" s="273"/>
      <c r="R624" s="273"/>
      <c r="S624" s="273"/>
      <c r="T624" s="273"/>
      <c r="U624" s="273"/>
      <c r="V624" s="296"/>
      <c r="W624" s="273"/>
      <c r="X624" s="273"/>
      <c r="Y624" s="273"/>
      <c r="Z624" s="273"/>
      <c r="AA624" s="273"/>
      <c r="AB624" s="273"/>
      <c r="AC624" s="273"/>
      <c r="AD624" s="273"/>
      <c r="AE624" s="296"/>
      <c r="AF624" s="273"/>
      <c r="AG624" s="273"/>
      <c r="AH624" s="273"/>
      <c r="AI624" s="273"/>
      <c r="AJ624" s="273"/>
      <c r="AK624" s="273"/>
      <c r="AL624" s="273"/>
      <c r="AM624" s="296"/>
      <c r="AN624" s="296"/>
      <c r="AO624" s="296"/>
      <c r="AP624" s="273"/>
      <c r="AQ624" s="273"/>
      <c r="AR624" s="296"/>
      <c r="AS624" s="296"/>
      <c r="AT624" s="296"/>
      <c r="AU624" s="273"/>
      <c r="AV624" s="279"/>
    </row>
    <row r="625" spans="1:48" s="2" customFormat="1">
      <c r="A625" s="437"/>
      <c r="B625" s="437"/>
      <c r="C625" s="437"/>
      <c r="D625" s="437"/>
      <c r="E625" s="296"/>
      <c r="F625" s="645"/>
      <c r="G625" s="273"/>
      <c r="H625" s="178"/>
      <c r="I625" s="178"/>
      <c r="J625" s="296"/>
      <c r="K625" s="273"/>
      <c r="L625" s="273"/>
      <c r="M625" s="273"/>
      <c r="N625" s="296"/>
      <c r="O625" s="273"/>
      <c r="P625" s="273"/>
      <c r="Q625" s="273"/>
      <c r="R625" s="273"/>
      <c r="S625" s="273"/>
      <c r="T625" s="273"/>
      <c r="U625" s="273"/>
      <c r="V625" s="296"/>
      <c r="W625" s="273"/>
      <c r="X625" s="273"/>
      <c r="Y625" s="273"/>
      <c r="Z625" s="273"/>
      <c r="AA625" s="273"/>
      <c r="AB625" s="273"/>
      <c r="AC625" s="273"/>
      <c r="AD625" s="273"/>
      <c r="AE625" s="296"/>
      <c r="AF625" s="273"/>
      <c r="AG625" s="273"/>
      <c r="AH625" s="273"/>
      <c r="AI625" s="273"/>
      <c r="AJ625" s="273"/>
      <c r="AK625" s="273"/>
      <c r="AL625" s="273"/>
      <c r="AM625" s="296"/>
      <c r="AN625" s="296"/>
      <c r="AO625" s="296"/>
      <c r="AP625" s="273"/>
      <c r="AQ625" s="273"/>
      <c r="AR625" s="296"/>
      <c r="AS625" s="296"/>
      <c r="AT625" s="296"/>
      <c r="AU625" s="273"/>
      <c r="AV625" s="279"/>
    </row>
    <row r="626" spans="1:48" s="2" customFormat="1">
      <c r="A626" s="437"/>
      <c r="B626" s="437"/>
      <c r="C626" s="437"/>
      <c r="D626" s="437"/>
      <c r="E626" s="296"/>
      <c r="F626" s="645"/>
      <c r="G626" s="273"/>
      <c r="H626" s="178"/>
      <c r="I626" s="178"/>
      <c r="J626" s="296"/>
      <c r="K626" s="273"/>
      <c r="L626" s="273"/>
      <c r="M626" s="273"/>
      <c r="N626" s="296"/>
      <c r="O626" s="273"/>
      <c r="P626" s="273"/>
      <c r="Q626" s="273"/>
      <c r="R626" s="273"/>
      <c r="S626" s="273"/>
      <c r="T626" s="273"/>
      <c r="U626" s="273"/>
      <c r="V626" s="296"/>
      <c r="W626" s="273"/>
      <c r="X626" s="273"/>
      <c r="Y626" s="273"/>
      <c r="Z626" s="273"/>
      <c r="AA626" s="273"/>
      <c r="AB626" s="273"/>
      <c r="AC626" s="273"/>
      <c r="AD626" s="273"/>
      <c r="AE626" s="296"/>
      <c r="AF626" s="273"/>
      <c r="AG626" s="273"/>
      <c r="AH626" s="273"/>
      <c r="AI626" s="273"/>
      <c r="AJ626" s="273"/>
      <c r="AK626" s="273"/>
      <c r="AL626" s="273"/>
      <c r="AM626" s="296"/>
      <c r="AN626" s="296"/>
      <c r="AO626" s="296"/>
      <c r="AP626" s="273"/>
      <c r="AQ626" s="273"/>
      <c r="AR626" s="296"/>
      <c r="AS626" s="296"/>
      <c r="AT626" s="296"/>
      <c r="AU626" s="273"/>
      <c r="AV626" s="279"/>
    </row>
    <row r="627" spans="1:48" s="2" customFormat="1">
      <c r="A627" s="437"/>
      <c r="B627" s="437"/>
      <c r="C627" s="437"/>
      <c r="D627" s="437"/>
      <c r="E627" s="296"/>
      <c r="F627" s="645"/>
      <c r="G627" s="273"/>
      <c r="H627" s="178"/>
      <c r="I627" s="178"/>
      <c r="J627" s="296"/>
      <c r="K627" s="273"/>
      <c r="L627" s="273"/>
      <c r="M627" s="273"/>
      <c r="N627" s="296"/>
      <c r="O627" s="273"/>
      <c r="P627" s="273"/>
      <c r="Q627" s="273"/>
      <c r="R627" s="273"/>
      <c r="S627" s="273"/>
      <c r="T627" s="273"/>
      <c r="U627" s="273"/>
      <c r="V627" s="296"/>
      <c r="W627" s="273"/>
      <c r="X627" s="273"/>
      <c r="Y627" s="273"/>
      <c r="Z627" s="273"/>
      <c r="AA627" s="273"/>
      <c r="AB627" s="273"/>
      <c r="AC627" s="273"/>
      <c r="AD627" s="273"/>
      <c r="AE627" s="296"/>
      <c r="AF627" s="273"/>
      <c r="AG627" s="273"/>
      <c r="AH627" s="273"/>
      <c r="AI627" s="273"/>
      <c r="AJ627" s="273"/>
      <c r="AK627" s="273"/>
      <c r="AL627" s="273"/>
      <c r="AM627" s="296"/>
      <c r="AN627" s="296"/>
      <c r="AO627" s="296"/>
      <c r="AP627" s="273"/>
      <c r="AQ627" s="273"/>
      <c r="AR627" s="296"/>
      <c r="AS627" s="296"/>
      <c r="AT627" s="296"/>
      <c r="AU627" s="273"/>
      <c r="AV627" s="279"/>
    </row>
    <row r="628" spans="1:48" s="2" customFormat="1">
      <c r="A628" s="437"/>
      <c r="B628" s="437"/>
      <c r="C628" s="437"/>
      <c r="D628" s="437"/>
      <c r="E628" s="296"/>
      <c r="F628" s="645"/>
      <c r="G628" s="273"/>
      <c r="H628" s="178"/>
      <c r="I628" s="178"/>
      <c r="J628" s="296"/>
      <c r="K628" s="273"/>
      <c r="L628" s="273"/>
      <c r="M628" s="273"/>
      <c r="N628" s="296"/>
      <c r="O628" s="273"/>
      <c r="P628" s="273"/>
      <c r="Q628" s="273"/>
      <c r="R628" s="273"/>
      <c r="S628" s="273"/>
      <c r="T628" s="273"/>
      <c r="U628" s="273"/>
      <c r="V628" s="296"/>
      <c r="W628" s="273"/>
      <c r="X628" s="273"/>
      <c r="Y628" s="273"/>
      <c r="Z628" s="273"/>
      <c r="AA628" s="273"/>
      <c r="AB628" s="273"/>
      <c r="AC628" s="273"/>
      <c r="AD628" s="273"/>
      <c r="AE628" s="296"/>
      <c r="AF628" s="273"/>
      <c r="AG628" s="273"/>
      <c r="AH628" s="273"/>
      <c r="AI628" s="273"/>
      <c r="AJ628" s="273"/>
      <c r="AK628" s="273"/>
      <c r="AL628" s="273"/>
      <c r="AM628" s="296"/>
      <c r="AN628" s="296"/>
      <c r="AO628" s="296"/>
      <c r="AP628" s="273"/>
      <c r="AQ628" s="273"/>
      <c r="AR628" s="296"/>
      <c r="AS628" s="296"/>
      <c r="AT628" s="296"/>
      <c r="AU628" s="273"/>
      <c r="AV628" s="279"/>
    </row>
    <row r="629" spans="1:48" s="2" customFormat="1">
      <c r="A629" s="437"/>
      <c r="B629" s="437"/>
      <c r="C629" s="437"/>
      <c r="D629" s="437"/>
      <c r="E629" s="296"/>
      <c r="F629" s="645"/>
      <c r="G629" s="273"/>
      <c r="H629" s="178"/>
      <c r="I629" s="178"/>
      <c r="J629" s="296"/>
      <c r="K629" s="273"/>
      <c r="L629" s="273"/>
      <c r="M629" s="273"/>
      <c r="N629" s="296"/>
      <c r="O629" s="273"/>
      <c r="P629" s="273"/>
      <c r="Q629" s="273"/>
      <c r="R629" s="273"/>
      <c r="S629" s="273"/>
      <c r="T629" s="273"/>
      <c r="U629" s="273"/>
      <c r="V629" s="296"/>
      <c r="W629" s="273"/>
      <c r="X629" s="273"/>
      <c r="Y629" s="273"/>
      <c r="Z629" s="273"/>
      <c r="AA629" s="273"/>
      <c r="AB629" s="273"/>
      <c r="AC629" s="273"/>
      <c r="AD629" s="273"/>
      <c r="AE629" s="296"/>
      <c r="AF629" s="273"/>
      <c r="AG629" s="273"/>
      <c r="AH629" s="273"/>
      <c r="AI629" s="273"/>
      <c r="AJ629" s="273"/>
      <c r="AK629" s="273"/>
      <c r="AL629" s="273"/>
      <c r="AM629" s="296"/>
      <c r="AN629" s="296"/>
      <c r="AO629" s="296"/>
      <c r="AP629" s="273"/>
      <c r="AQ629" s="273"/>
      <c r="AR629" s="296"/>
      <c r="AS629" s="296"/>
      <c r="AT629" s="296"/>
      <c r="AU629" s="273"/>
      <c r="AV629" s="279"/>
    </row>
    <row r="630" spans="1:48" s="2" customFormat="1">
      <c r="A630" s="437"/>
      <c r="B630" s="437"/>
      <c r="C630" s="437"/>
      <c r="D630" s="437"/>
      <c r="E630" s="296"/>
      <c r="F630" s="645"/>
      <c r="G630" s="273"/>
      <c r="H630" s="178"/>
      <c r="I630" s="178"/>
      <c r="J630" s="296"/>
      <c r="K630" s="273"/>
      <c r="L630" s="273"/>
      <c r="M630" s="273"/>
      <c r="N630" s="296"/>
      <c r="O630" s="273"/>
      <c r="P630" s="273"/>
      <c r="Q630" s="273"/>
      <c r="R630" s="273"/>
      <c r="S630" s="273"/>
      <c r="T630" s="273"/>
      <c r="U630" s="273"/>
      <c r="V630" s="296"/>
      <c r="W630" s="273"/>
      <c r="X630" s="273"/>
      <c r="Y630" s="273"/>
      <c r="Z630" s="273"/>
      <c r="AA630" s="273"/>
      <c r="AB630" s="273"/>
      <c r="AC630" s="273"/>
      <c r="AD630" s="273"/>
      <c r="AE630" s="296"/>
      <c r="AF630" s="273"/>
      <c r="AG630" s="273"/>
      <c r="AH630" s="273"/>
      <c r="AI630" s="273"/>
      <c r="AJ630" s="273"/>
      <c r="AK630" s="273"/>
      <c r="AL630" s="273"/>
      <c r="AM630" s="296"/>
      <c r="AN630" s="296"/>
      <c r="AO630" s="296"/>
      <c r="AP630" s="273"/>
      <c r="AQ630" s="273"/>
      <c r="AR630" s="296"/>
      <c r="AS630" s="296"/>
      <c r="AT630" s="296"/>
      <c r="AU630" s="273"/>
      <c r="AV630" s="279"/>
    </row>
    <row r="631" spans="1:48" s="2" customFormat="1">
      <c r="A631" s="437"/>
      <c r="B631" s="437"/>
      <c r="C631" s="437"/>
      <c r="D631" s="437"/>
      <c r="E631" s="296"/>
      <c r="F631" s="645"/>
      <c r="G631" s="273"/>
      <c r="H631" s="178"/>
      <c r="I631" s="178"/>
      <c r="J631" s="296"/>
      <c r="K631" s="273"/>
      <c r="L631" s="273"/>
      <c r="M631" s="273"/>
      <c r="N631" s="296"/>
      <c r="O631" s="273"/>
      <c r="P631" s="273"/>
      <c r="Q631" s="273"/>
      <c r="R631" s="273"/>
      <c r="S631" s="273"/>
      <c r="T631" s="273"/>
      <c r="U631" s="273"/>
      <c r="V631" s="296"/>
      <c r="W631" s="273"/>
      <c r="X631" s="273"/>
      <c r="Y631" s="273"/>
      <c r="Z631" s="273"/>
      <c r="AA631" s="273"/>
      <c r="AB631" s="273"/>
      <c r="AC631" s="273"/>
      <c r="AD631" s="273"/>
      <c r="AE631" s="296"/>
      <c r="AF631" s="273"/>
      <c r="AG631" s="273"/>
      <c r="AH631" s="273"/>
      <c r="AI631" s="273"/>
      <c r="AJ631" s="273"/>
      <c r="AK631" s="273"/>
      <c r="AL631" s="273"/>
      <c r="AM631" s="296"/>
      <c r="AN631" s="296"/>
      <c r="AO631" s="296"/>
      <c r="AP631" s="273"/>
      <c r="AQ631" s="273"/>
      <c r="AR631" s="296"/>
      <c r="AS631" s="296"/>
      <c r="AT631" s="296"/>
      <c r="AU631" s="273"/>
      <c r="AV631" s="279"/>
    </row>
    <row r="632" spans="1:48" s="2" customFormat="1">
      <c r="A632" s="437"/>
      <c r="B632" s="437"/>
      <c r="C632" s="437"/>
      <c r="D632" s="437"/>
      <c r="E632" s="296"/>
      <c r="F632" s="645"/>
      <c r="G632" s="273"/>
      <c r="H632" s="178"/>
      <c r="I632" s="178"/>
      <c r="J632" s="296"/>
      <c r="K632" s="273"/>
      <c r="L632" s="273"/>
      <c r="M632" s="273"/>
      <c r="N632" s="296"/>
      <c r="O632" s="273"/>
      <c r="P632" s="273"/>
      <c r="Q632" s="273"/>
      <c r="R632" s="273"/>
      <c r="S632" s="273"/>
      <c r="T632" s="273"/>
      <c r="U632" s="273"/>
      <c r="V632" s="296"/>
      <c r="W632" s="273"/>
      <c r="X632" s="273"/>
      <c r="Y632" s="273"/>
      <c r="Z632" s="273"/>
      <c r="AA632" s="273"/>
      <c r="AB632" s="273"/>
      <c r="AC632" s="273"/>
      <c r="AD632" s="273"/>
      <c r="AE632" s="296"/>
      <c r="AF632" s="273"/>
      <c r="AG632" s="273"/>
      <c r="AH632" s="273"/>
      <c r="AI632" s="273"/>
      <c r="AJ632" s="273"/>
      <c r="AK632" s="273"/>
      <c r="AL632" s="273"/>
      <c r="AM632" s="296"/>
      <c r="AN632" s="296"/>
      <c r="AO632" s="296"/>
      <c r="AP632" s="273"/>
      <c r="AQ632" s="273"/>
      <c r="AR632" s="296"/>
      <c r="AS632" s="296"/>
      <c r="AT632" s="296"/>
      <c r="AU632" s="273"/>
      <c r="AV632" s="279"/>
    </row>
    <row r="633" spans="1:48" s="2" customFormat="1">
      <c r="A633" s="437"/>
      <c r="B633" s="437"/>
      <c r="C633" s="437"/>
      <c r="D633" s="437"/>
      <c r="E633" s="296"/>
      <c r="F633" s="645"/>
      <c r="G633" s="273"/>
      <c r="H633" s="178"/>
      <c r="I633" s="178"/>
      <c r="J633" s="296"/>
      <c r="K633" s="273"/>
      <c r="L633" s="273"/>
      <c r="M633" s="273"/>
      <c r="N633" s="296"/>
      <c r="O633" s="273"/>
      <c r="P633" s="273"/>
      <c r="Q633" s="273"/>
      <c r="R633" s="273"/>
      <c r="S633" s="273"/>
      <c r="T633" s="273"/>
      <c r="U633" s="273"/>
      <c r="V633" s="296"/>
      <c r="W633" s="273"/>
      <c r="X633" s="273"/>
      <c r="Y633" s="273"/>
      <c r="Z633" s="273"/>
      <c r="AA633" s="273"/>
      <c r="AB633" s="273"/>
      <c r="AC633" s="273"/>
      <c r="AD633" s="273"/>
      <c r="AE633" s="296"/>
      <c r="AF633" s="273"/>
      <c r="AG633" s="273"/>
      <c r="AH633" s="273"/>
      <c r="AI633" s="273"/>
      <c r="AJ633" s="273"/>
      <c r="AK633" s="273"/>
      <c r="AL633" s="273"/>
      <c r="AM633" s="296"/>
      <c r="AN633" s="296"/>
      <c r="AO633" s="296"/>
      <c r="AP633" s="273"/>
      <c r="AQ633" s="273"/>
      <c r="AR633" s="296"/>
      <c r="AS633" s="296"/>
      <c r="AT633" s="296"/>
      <c r="AU633" s="273"/>
      <c r="AV633" s="279"/>
    </row>
    <row r="634" spans="1:48" s="2" customFormat="1">
      <c r="A634" s="437"/>
      <c r="B634" s="437"/>
      <c r="C634" s="437"/>
      <c r="D634" s="437"/>
      <c r="E634" s="296"/>
      <c r="F634" s="645"/>
      <c r="G634" s="273"/>
      <c r="H634" s="178"/>
      <c r="I634" s="178"/>
      <c r="J634" s="296"/>
      <c r="K634" s="273"/>
      <c r="L634" s="273"/>
      <c r="M634" s="273"/>
      <c r="N634" s="296"/>
      <c r="O634" s="273"/>
      <c r="P634" s="273"/>
      <c r="Q634" s="273"/>
      <c r="R634" s="273"/>
      <c r="S634" s="273"/>
      <c r="T634" s="273"/>
      <c r="U634" s="273"/>
      <c r="V634" s="296"/>
      <c r="W634" s="273"/>
      <c r="X634" s="273"/>
      <c r="Y634" s="273"/>
      <c r="Z634" s="273"/>
      <c r="AA634" s="273"/>
      <c r="AB634" s="273"/>
      <c r="AC634" s="273"/>
      <c r="AD634" s="273"/>
      <c r="AE634" s="296"/>
      <c r="AF634" s="273"/>
      <c r="AG634" s="273"/>
      <c r="AH634" s="273"/>
      <c r="AI634" s="273"/>
      <c r="AJ634" s="273"/>
      <c r="AK634" s="273"/>
      <c r="AL634" s="273"/>
      <c r="AM634" s="296"/>
      <c r="AN634" s="296"/>
      <c r="AO634" s="296"/>
      <c r="AP634" s="273"/>
      <c r="AQ634" s="273"/>
      <c r="AR634" s="296"/>
      <c r="AS634" s="296"/>
      <c r="AT634" s="296"/>
      <c r="AU634" s="273"/>
      <c r="AV634" s="279"/>
    </row>
    <row r="635" spans="1:48" s="2" customFormat="1">
      <c r="A635" s="437"/>
      <c r="B635" s="437"/>
      <c r="C635" s="437"/>
      <c r="D635" s="437"/>
      <c r="E635" s="296"/>
      <c r="F635" s="645"/>
      <c r="G635" s="273"/>
      <c r="H635" s="178"/>
      <c r="I635" s="178"/>
      <c r="J635" s="296"/>
      <c r="K635" s="273"/>
      <c r="L635" s="273"/>
      <c r="M635" s="273"/>
      <c r="N635" s="296"/>
      <c r="O635" s="273"/>
      <c r="P635" s="273"/>
      <c r="Q635" s="273"/>
      <c r="R635" s="273"/>
      <c r="S635" s="273"/>
      <c r="T635" s="273"/>
      <c r="U635" s="273"/>
      <c r="V635" s="296"/>
      <c r="W635" s="273"/>
      <c r="X635" s="273"/>
      <c r="Y635" s="273"/>
      <c r="Z635" s="273"/>
      <c r="AA635" s="273"/>
      <c r="AB635" s="273"/>
      <c r="AC635" s="273"/>
      <c r="AD635" s="273"/>
      <c r="AE635" s="296"/>
      <c r="AF635" s="273"/>
      <c r="AG635" s="273"/>
      <c r="AH635" s="273"/>
      <c r="AI635" s="273"/>
      <c r="AJ635" s="273"/>
      <c r="AK635" s="273"/>
      <c r="AL635" s="273"/>
      <c r="AM635" s="296"/>
      <c r="AN635" s="296"/>
      <c r="AO635" s="296"/>
      <c r="AP635" s="273"/>
      <c r="AQ635" s="273"/>
      <c r="AR635" s="296"/>
      <c r="AS635" s="296"/>
      <c r="AT635" s="296"/>
      <c r="AU635" s="273"/>
      <c r="AV635" s="279"/>
    </row>
    <row r="636" spans="1:48" s="2" customFormat="1">
      <c r="A636" s="437"/>
      <c r="B636" s="437"/>
      <c r="C636" s="437"/>
      <c r="D636" s="437"/>
      <c r="E636" s="296"/>
      <c r="F636" s="645"/>
      <c r="G636" s="273"/>
      <c r="H636" s="178"/>
      <c r="I636" s="178"/>
      <c r="J636" s="296"/>
      <c r="K636" s="273"/>
      <c r="L636" s="273"/>
      <c r="M636" s="273"/>
      <c r="N636" s="296"/>
      <c r="O636" s="273"/>
      <c r="P636" s="273"/>
      <c r="Q636" s="273"/>
      <c r="R636" s="273"/>
      <c r="S636" s="273"/>
      <c r="T636" s="273"/>
      <c r="U636" s="273"/>
      <c r="V636" s="296"/>
      <c r="W636" s="273"/>
      <c r="X636" s="273"/>
      <c r="Y636" s="273"/>
      <c r="Z636" s="273"/>
      <c r="AA636" s="273"/>
      <c r="AB636" s="273"/>
      <c r="AC636" s="273"/>
      <c r="AD636" s="273"/>
      <c r="AE636" s="296"/>
      <c r="AF636" s="273"/>
      <c r="AG636" s="273"/>
      <c r="AH636" s="273"/>
      <c r="AI636" s="273"/>
      <c r="AJ636" s="273"/>
      <c r="AK636" s="273"/>
      <c r="AL636" s="273"/>
      <c r="AM636" s="296"/>
      <c r="AN636" s="296"/>
      <c r="AO636" s="296"/>
      <c r="AP636" s="273"/>
      <c r="AQ636" s="273"/>
      <c r="AR636" s="296"/>
      <c r="AS636" s="296"/>
      <c r="AT636" s="296"/>
      <c r="AU636" s="273"/>
      <c r="AV636" s="279"/>
    </row>
    <row r="637" spans="1:48" s="2" customFormat="1">
      <c r="A637" s="437"/>
      <c r="B637" s="437"/>
      <c r="C637" s="437"/>
      <c r="D637" s="437"/>
      <c r="E637" s="296"/>
      <c r="F637" s="645"/>
      <c r="G637" s="273"/>
      <c r="H637" s="178"/>
      <c r="I637" s="178"/>
      <c r="J637" s="296"/>
      <c r="K637" s="273"/>
      <c r="L637" s="273"/>
      <c r="M637" s="273"/>
      <c r="N637" s="296"/>
      <c r="O637" s="273"/>
      <c r="P637" s="273"/>
      <c r="Q637" s="273"/>
      <c r="R637" s="273"/>
      <c r="S637" s="273"/>
      <c r="T637" s="273"/>
      <c r="U637" s="273"/>
      <c r="V637" s="296"/>
      <c r="W637" s="273"/>
      <c r="X637" s="273"/>
      <c r="Y637" s="273"/>
      <c r="Z637" s="273"/>
      <c r="AA637" s="273"/>
      <c r="AB637" s="273"/>
      <c r="AC637" s="273"/>
      <c r="AD637" s="273"/>
      <c r="AE637" s="296"/>
      <c r="AF637" s="273"/>
      <c r="AG637" s="273"/>
      <c r="AH637" s="273"/>
      <c r="AI637" s="273"/>
      <c r="AJ637" s="273"/>
      <c r="AK637" s="273"/>
      <c r="AL637" s="273"/>
      <c r="AM637" s="296"/>
      <c r="AN637" s="296"/>
      <c r="AO637" s="296"/>
      <c r="AP637" s="273"/>
      <c r="AQ637" s="273"/>
      <c r="AR637" s="296"/>
      <c r="AS637" s="296"/>
      <c r="AT637" s="296"/>
      <c r="AU637" s="273"/>
      <c r="AV637" s="279"/>
    </row>
    <row r="638" spans="1:48" s="2" customFormat="1">
      <c r="A638" s="437"/>
      <c r="B638" s="437"/>
      <c r="C638" s="437"/>
      <c r="D638" s="437"/>
      <c r="E638" s="296"/>
      <c r="F638" s="645"/>
      <c r="G638" s="273"/>
      <c r="H638" s="178"/>
      <c r="I638" s="178"/>
      <c r="J638" s="296"/>
      <c r="K638" s="273"/>
      <c r="L638" s="273"/>
      <c r="M638" s="273"/>
      <c r="N638" s="296"/>
      <c r="O638" s="273"/>
      <c r="P638" s="273"/>
      <c r="Q638" s="273"/>
      <c r="R638" s="273"/>
      <c r="S638" s="273"/>
      <c r="T638" s="273"/>
      <c r="U638" s="273"/>
      <c r="V638" s="296"/>
      <c r="W638" s="273"/>
      <c r="X638" s="273"/>
      <c r="Y638" s="273"/>
      <c r="Z638" s="273"/>
      <c r="AA638" s="273"/>
      <c r="AB638" s="273"/>
      <c r="AC638" s="273"/>
      <c r="AD638" s="273"/>
      <c r="AE638" s="296"/>
      <c r="AF638" s="273"/>
      <c r="AG638" s="273"/>
      <c r="AH638" s="273"/>
      <c r="AI638" s="273"/>
      <c r="AJ638" s="273"/>
      <c r="AK638" s="273"/>
      <c r="AL638" s="273"/>
      <c r="AM638" s="296"/>
      <c r="AN638" s="296"/>
      <c r="AO638" s="296"/>
      <c r="AP638" s="273"/>
      <c r="AQ638" s="273"/>
      <c r="AR638" s="296"/>
      <c r="AS638" s="296"/>
      <c r="AT638" s="296"/>
      <c r="AU638" s="273"/>
      <c r="AV638" s="279"/>
    </row>
    <row r="639" spans="1:48" s="2" customFormat="1">
      <c r="A639" s="437"/>
      <c r="B639" s="437"/>
      <c r="C639" s="437"/>
      <c r="D639" s="437"/>
      <c r="E639" s="296"/>
      <c r="F639" s="645"/>
      <c r="G639" s="273"/>
      <c r="H639" s="178"/>
      <c r="I639" s="178"/>
      <c r="J639" s="296"/>
      <c r="K639" s="273"/>
      <c r="L639" s="273"/>
      <c r="M639" s="273"/>
      <c r="N639" s="296"/>
      <c r="O639" s="273"/>
      <c r="P639" s="273"/>
      <c r="Q639" s="273"/>
      <c r="R639" s="273"/>
      <c r="S639" s="273"/>
      <c r="T639" s="273"/>
      <c r="U639" s="273"/>
      <c r="V639" s="296"/>
      <c r="W639" s="273"/>
      <c r="X639" s="273"/>
      <c r="Y639" s="273"/>
      <c r="Z639" s="273"/>
      <c r="AA639" s="273"/>
      <c r="AB639" s="273"/>
      <c r="AC639" s="273"/>
      <c r="AD639" s="273"/>
      <c r="AE639" s="296"/>
      <c r="AF639" s="273"/>
      <c r="AG639" s="273"/>
      <c r="AH639" s="273"/>
      <c r="AI639" s="273"/>
      <c r="AJ639" s="273"/>
      <c r="AK639" s="273"/>
      <c r="AL639" s="273"/>
      <c r="AM639" s="296"/>
      <c r="AN639" s="296"/>
      <c r="AO639" s="296"/>
      <c r="AP639" s="273"/>
      <c r="AQ639" s="273"/>
      <c r="AR639" s="296"/>
      <c r="AS639" s="296"/>
      <c r="AT639" s="296"/>
      <c r="AU639" s="273"/>
      <c r="AV639" s="279"/>
    </row>
    <row r="640" spans="1:48" s="2" customFormat="1">
      <c r="A640" s="437"/>
      <c r="B640" s="437"/>
      <c r="C640" s="437"/>
      <c r="D640" s="437"/>
      <c r="E640" s="296"/>
      <c r="F640" s="645"/>
      <c r="G640" s="273"/>
      <c r="H640" s="178"/>
      <c r="I640" s="178"/>
      <c r="J640" s="296"/>
      <c r="K640" s="273"/>
      <c r="L640" s="273"/>
      <c r="M640" s="273"/>
      <c r="N640" s="296"/>
      <c r="O640" s="273"/>
      <c r="P640" s="273"/>
      <c r="Q640" s="273"/>
      <c r="R640" s="273"/>
      <c r="S640" s="273"/>
      <c r="T640" s="273"/>
      <c r="U640" s="273"/>
      <c r="V640" s="296"/>
      <c r="W640" s="273"/>
      <c r="X640" s="273"/>
      <c r="Y640" s="273"/>
      <c r="Z640" s="273"/>
      <c r="AA640" s="273"/>
      <c r="AB640" s="273"/>
      <c r="AC640" s="273"/>
      <c r="AD640" s="273"/>
      <c r="AE640" s="296"/>
      <c r="AF640" s="273"/>
      <c r="AG640" s="273"/>
      <c r="AH640" s="273"/>
      <c r="AI640" s="273"/>
      <c r="AJ640" s="273"/>
      <c r="AK640" s="273"/>
      <c r="AL640" s="273"/>
      <c r="AM640" s="296"/>
      <c r="AN640" s="296"/>
      <c r="AO640" s="296"/>
      <c r="AP640" s="273"/>
      <c r="AQ640" s="273"/>
      <c r="AR640" s="296"/>
      <c r="AS640" s="296"/>
      <c r="AT640" s="296"/>
      <c r="AU640" s="273"/>
      <c r="AV640" s="279"/>
    </row>
    <row r="641" spans="1:48" s="2" customFormat="1">
      <c r="A641" s="437"/>
      <c r="B641" s="437"/>
      <c r="C641" s="437"/>
      <c r="D641" s="437"/>
      <c r="E641" s="296"/>
      <c r="F641" s="645"/>
      <c r="G641" s="273"/>
      <c r="H641" s="178"/>
      <c r="I641" s="178"/>
      <c r="J641" s="296"/>
      <c r="K641" s="273"/>
      <c r="L641" s="273"/>
      <c r="M641" s="273"/>
      <c r="N641" s="296"/>
      <c r="O641" s="273"/>
      <c r="P641" s="273"/>
      <c r="Q641" s="273"/>
      <c r="R641" s="273"/>
      <c r="S641" s="273"/>
      <c r="T641" s="273"/>
      <c r="U641" s="273"/>
      <c r="V641" s="296"/>
      <c r="W641" s="273"/>
      <c r="X641" s="273"/>
      <c r="Y641" s="273"/>
      <c r="Z641" s="273"/>
      <c r="AA641" s="273"/>
      <c r="AB641" s="273"/>
      <c r="AC641" s="273"/>
      <c r="AD641" s="273"/>
      <c r="AE641" s="296"/>
      <c r="AF641" s="273"/>
      <c r="AG641" s="273"/>
      <c r="AH641" s="273"/>
      <c r="AI641" s="273"/>
      <c r="AJ641" s="273"/>
      <c r="AK641" s="273"/>
      <c r="AL641" s="273"/>
      <c r="AM641" s="296"/>
      <c r="AN641" s="296"/>
      <c r="AO641" s="296"/>
      <c r="AP641" s="273"/>
      <c r="AQ641" s="273"/>
      <c r="AR641" s="296"/>
      <c r="AS641" s="296"/>
      <c r="AT641" s="296"/>
      <c r="AU641" s="273"/>
      <c r="AV641" s="279"/>
    </row>
    <row r="642" spans="1:48" s="2" customFormat="1">
      <c r="A642" s="437"/>
      <c r="B642" s="437"/>
      <c r="C642" s="437"/>
      <c r="D642" s="437"/>
      <c r="E642" s="296"/>
      <c r="F642" s="645"/>
      <c r="G642" s="273"/>
      <c r="H642" s="178"/>
      <c r="I642" s="178"/>
      <c r="J642" s="296"/>
      <c r="K642" s="273"/>
      <c r="L642" s="273"/>
      <c r="M642" s="273"/>
      <c r="N642" s="296"/>
      <c r="O642" s="273"/>
      <c r="P642" s="273"/>
      <c r="Q642" s="273"/>
      <c r="R642" s="273"/>
      <c r="S642" s="273"/>
      <c r="T642" s="273"/>
      <c r="U642" s="273"/>
      <c r="V642" s="296"/>
      <c r="W642" s="273"/>
      <c r="X642" s="273"/>
      <c r="Y642" s="273"/>
      <c r="Z642" s="273"/>
      <c r="AA642" s="273"/>
      <c r="AB642" s="273"/>
      <c r="AC642" s="273"/>
      <c r="AD642" s="273"/>
      <c r="AE642" s="296"/>
      <c r="AF642" s="273"/>
      <c r="AG642" s="273"/>
      <c r="AH642" s="273"/>
      <c r="AI642" s="273"/>
      <c r="AJ642" s="273"/>
      <c r="AK642" s="273"/>
      <c r="AL642" s="273"/>
      <c r="AM642" s="296"/>
      <c r="AN642" s="296"/>
      <c r="AO642" s="296"/>
      <c r="AP642" s="273"/>
      <c r="AQ642" s="273"/>
      <c r="AR642" s="296"/>
      <c r="AS642" s="296"/>
      <c r="AT642" s="296"/>
      <c r="AU642" s="273"/>
      <c r="AV642" s="279"/>
    </row>
    <row r="643" spans="1:48" s="2" customFormat="1">
      <c r="A643" s="437"/>
      <c r="B643" s="437"/>
      <c r="C643" s="437"/>
      <c r="D643" s="437"/>
      <c r="E643" s="296"/>
      <c r="F643" s="645"/>
      <c r="G643" s="273"/>
      <c r="H643" s="178"/>
      <c r="I643" s="178"/>
      <c r="J643" s="296"/>
      <c r="K643" s="273"/>
      <c r="L643" s="273"/>
      <c r="M643" s="273"/>
      <c r="N643" s="296"/>
      <c r="O643" s="273"/>
      <c r="P643" s="273"/>
      <c r="Q643" s="273"/>
      <c r="R643" s="273"/>
      <c r="S643" s="273"/>
      <c r="T643" s="273"/>
      <c r="U643" s="273"/>
      <c r="V643" s="296"/>
      <c r="W643" s="273"/>
      <c r="X643" s="273"/>
      <c r="Y643" s="273"/>
      <c r="Z643" s="273"/>
      <c r="AA643" s="273"/>
      <c r="AB643" s="273"/>
      <c r="AC643" s="273"/>
      <c r="AD643" s="273"/>
      <c r="AE643" s="296"/>
      <c r="AF643" s="273"/>
      <c r="AG643" s="273"/>
      <c r="AH643" s="273"/>
      <c r="AI643" s="273"/>
      <c r="AJ643" s="273"/>
      <c r="AK643" s="273"/>
      <c r="AL643" s="273"/>
      <c r="AM643" s="296"/>
      <c r="AN643" s="296"/>
      <c r="AO643" s="296"/>
      <c r="AP643" s="273"/>
      <c r="AQ643" s="273"/>
      <c r="AR643" s="296"/>
      <c r="AS643" s="296"/>
      <c r="AT643" s="296"/>
      <c r="AU643" s="273"/>
      <c r="AV643" s="279"/>
    </row>
    <row r="644" spans="1:48" s="2" customFormat="1">
      <c r="A644" s="437"/>
      <c r="B644" s="437"/>
      <c r="C644" s="437"/>
      <c r="D644" s="437"/>
      <c r="E644" s="296"/>
      <c r="F644" s="645"/>
      <c r="G644" s="273"/>
      <c r="H644" s="178"/>
      <c r="I644" s="178"/>
      <c r="J644" s="296"/>
      <c r="K644" s="273"/>
      <c r="L644" s="273"/>
      <c r="M644" s="273"/>
      <c r="N644" s="296"/>
      <c r="O644" s="273"/>
      <c r="P644" s="273"/>
      <c r="Q644" s="273"/>
      <c r="R644" s="273"/>
      <c r="S644" s="273"/>
      <c r="T644" s="273"/>
      <c r="U644" s="273"/>
      <c r="V644" s="296"/>
      <c r="W644" s="273"/>
      <c r="X644" s="273"/>
      <c r="Y644" s="273"/>
      <c r="Z644" s="273"/>
      <c r="AA644" s="273"/>
      <c r="AB644" s="273"/>
      <c r="AC644" s="273"/>
      <c r="AD644" s="273"/>
      <c r="AE644" s="296"/>
      <c r="AF644" s="273"/>
      <c r="AG644" s="273"/>
      <c r="AH644" s="273"/>
      <c r="AI644" s="273"/>
      <c r="AJ644" s="273"/>
      <c r="AK644" s="273"/>
      <c r="AL644" s="273"/>
      <c r="AM644" s="296"/>
      <c r="AN644" s="296"/>
      <c r="AO644" s="296"/>
      <c r="AP644" s="273"/>
      <c r="AQ644" s="273"/>
      <c r="AR644" s="296"/>
      <c r="AS644" s="296"/>
      <c r="AT644" s="296"/>
      <c r="AU644" s="273"/>
      <c r="AV644" s="279"/>
    </row>
    <row r="645" spans="1:48" s="2" customFormat="1">
      <c r="A645" s="437"/>
      <c r="B645" s="437"/>
      <c r="C645" s="437"/>
      <c r="D645" s="437"/>
      <c r="E645" s="296"/>
      <c r="F645" s="645"/>
      <c r="G645" s="273"/>
      <c r="H645" s="178"/>
      <c r="I645" s="178"/>
      <c r="J645" s="296"/>
      <c r="K645" s="273"/>
      <c r="L645" s="273"/>
      <c r="M645" s="273"/>
      <c r="N645" s="296"/>
      <c r="O645" s="273"/>
      <c r="P645" s="273"/>
      <c r="Q645" s="273"/>
      <c r="R645" s="273"/>
      <c r="S645" s="273"/>
      <c r="T645" s="273"/>
      <c r="U645" s="273"/>
      <c r="V645" s="296"/>
      <c r="W645" s="273"/>
      <c r="X645" s="273"/>
      <c r="Y645" s="273"/>
      <c r="Z645" s="273"/>
      <c r="AA645" s="273"/>
      <c r="AB645" s="273"/>
      <c r="AC645" s="273"/>
      <c r="AD645" s="273"/>
      <c r="AE645" s="296"/>
      <c r="AF645" s="273"/>
      <c r="AG645" s="273"/>
      <c r="AH645" s="273"/>
      <c r="AI645" s="273"/>
      <c r="AJ645" s="273"/>
      <c r="AK645" s="273"/>
      <c r="AL645" s="273"/>
      <c r="AM645" s="296"/>
      <c r="AN645" s="296"/>
      <c r="AO645" s="296"/>
      <c r="AP645" s="273"/>
      <c r="AQ645" s="273"/>
      <c r="AR645" s="296"/>
      <c r="AS645" s="296"/>
      <c r="AT645" s="296"/>
      <c r="AU645" s="273"/>
      <c r="AV645" s="279"/>
    </row>
    <row r="646" spans="1:48" s="2" customFormat="1">
      <c r="A646" s="437"/>
      <c r="B646" s="437"/>
      <c r="C646" s="437"/>
      <c r="D646" s="437"/>
      <c r="E646" s="296"/>
      <c r="F646" s="645"/>
      <c r="G646" s="273"/>
      <c r="H646" s="178"/>
      <c r="I646" s="178"/>
      <c r="J646" s="296"/>
      <c r="K646" s="273"/>
      <c r="L646" s="273"/>
      <c r="M646" s="273"/>
      <c r="N646" s="296"/>
      <c r="O646" s="273"/>
      <c r="P646" s="273"/>
      <c r="Q646" s="273"/>
      <c r="R646" s="273"/>
      <c r="S646" s="273"/>
      <c r="T646" s="273"/>
      <c r="U646" s="273"/>
      <c r="V646" s="296"/>
      <c r="W646" s="273"/>
      <c r="X646" s="273"/>
      <c r="Y646" s="273"/>
      <c r="Z646" s="273"/>
      <c r="AA646" s="273"/>
      <c r="AB646" s="273"/>
      <c r="AC646" s="273"/>
      <c r="AD646" s="273"/>
      <c r="AE646" s="296"/>
      <c r="AF646" s="273"/>
      <c r="AG646" s="273"/>
      <c r="AH646" s="273"/>
      <c r="AI646" s="273"/>
      <c r="AJ646" s="273"/>
      <c r="AK646" s="273"/>
      <c r="AL646" s="273"/>
      <c r="AM646" s="296"/>
      <c r="AN646" s="296"/>
      <c r="AO646" s="296"/>
      <c r="AP646" s="273"/>
      <c r="AQ646" s="273"/>
      <c r="AR646" s="296"/>
      <c r="AS646" s="296"/>
      <c r="AT646" s="296"/>
      <c r="AU646" s="273"/>
      <c r="AV646" s="279"/>
    </row>
    <row r="647" spans="1:48" s="2" customFormat="1">
      <c r="A647" s="437"/>
      <c r="B647" s="437"/>
      <c r="C647" s="437"/>
      <c r="D647" s="437"/>
      <c r="E647" s="296"/>
      <c r="F647" s="645"/>
      <c r="G647" s="273"/>
      <c r="H647" s="178"/>
      <c r="I647" s="178"/>
      <c r="J647" s="296"/>
      <c r="K647" s="273"/>
      <c r="L647" s="273"/>
      <c r="M647" s="273"/>
      <c r="N647" s="296"/>
      <c r="O647" s="273"/>
      <c r="P647" s="273"/>
      <c r="Q647" s="273"/>
      <c r="R647" s="273"/>
      <c r="S647" s="273"/>
      <c r="T647" s="273"/>
      <c r="U647" s="273"/>
      <c r="V647" s="296"/>
      <c r="W647" s="273"/>
      <c r="X647" s="273"/>
      <c r="Y647" s="273"/>
      <c r="Z647" s="273"/>
      <c r="AA647" s="273"/>
      <c r="AB647" s="273"/>
      <c r="AC647" s="273"/>
      <c r="AD647" s="273"/>
      <c r="AE647" s="296"/>
      <c r="AF647" s="273"/>
      <c r="AG647" s="273"/>
      <c r="AH647" s="273"/>
      <c r="AI647" s="273"/>
      <c r="AJ647" s="273"/>
      <c r="AK647" s="273"/>
      <c r="AL647" s="273"/>
      <c r="AM647" s="296"/>
      <c r="AN647" s="296"/>
      <c r="AO647" s="296"/>
      <c r="AP647" s="273"/>
      <c r="AQ647" s="273"/>
      <c r="AR647" s="296"/>
      <c r="AS647" s="296"/>
      <c r="AT647" s="296"/>
      <c r="AU647" s="273"/>
      <c r="AV647" s="279"/>
    </row>
    <row r="648" spans="1:48" s="2" customFormat="1">
      <c r="A648" s="437"/>
      <c r="B648" s="437"/>
      <c r="C648" s="437"/>
      <c r="D648" s="437"/>
      <c r="E648" s="296"/>
      <c r="F648" s="645"/>
      <c r="G648" s="273"/>
      <c r="H648" s="178"/>
      <c r="I648" s="178"/>
      <c r="J648" s="296"/>
      <c r="K648" s="273"/>
      <c r="L648" s="273"/>
      <c r="M648" s="273"/>
      <c r="N648" s="296"/>
      <c r="O648" s="273"/>
      <c r="P648" s="273"/>
      <c r="Q648" s="273"/>
      <c r="R648" s="273"/>
      <c r="S648" s="273"/>
      <c r="T648" s="273"/>
      <c r="U648" s="273"/>
      <c r="V648" s="296"/>
      <c r="W648" s="273"/>
      <c r="X648" s="273"/>
      <c r="Y648" s="273"/>
      <c r="Z648" s="273"/>
      <c r="AA648" s="273"/>
      <c r="AB648" s="273"/>
      <c r="AC648" s="273"/>
      <c r="AD648" s="273"/>
      <c r="AE648" s="296"/>
      <c r="AF648" s="273"/>
      <c r="AG648" s="273"/>
      <c r="AH648" s="273"/>
      <c r="AI648" s="273"/>
      <c r="AJ648" s="273"/>
      <c r="AK648" s="273"/>
      <c r="AL648" s="273"/>
      <c r="AM648" s="296"/>
      <c r="AN648" s="296"/>
      <c r="AO648" s="296"/>
      <c r="AP648" s="273"/>
      <c r="AQ648" s="273"/>
      <c r="AR648" s="296"/>
      <c r="AS648" s="296"/>
      <c r="AT648" s="296"/>
      <c r="AU648" s="273"/>
      <c r="AV648" s="279"/>
    </row>
    <row r="649" spans="1:48" s="2" customFormat="1">
      <c r="A649" s="437"/>
      <c r="B649" s="437"/>
      <c r="C649" s="437"/>
      <c r="D649" s="437"/>
      <c r="E649" s="296"/>
      <c r="F649" s="645"/>
      <c r="G649" s="273"/>
      <c r="H649" s="178"/>
      <c r="I649" s="178"/>
      <c r="J649" s="296"/>
      <c r="K649" s="273"/>
      <c r="L649" s="273"/>
      <c r="M649" s="273"/>
      <c r="N649" s="296"/>
      <c r="O649" s="273"/>
      <c r="P649" s="273"/>
      <c r="Q649" s="273"/>
      <c r="R649" s="273"/>
      <c r="S649" s="273"/>
      <c r="T649" s="273"/>
      <c r="U649" s="273"/>
      <c r="V649" s="296"/>
      <c r="W649" s="273"/>
      <c r="X649" s="273"/>
      <c r="Y649" s="273"/>
      <c r="Z649" s="273"/>
      <c r="AA649" s="273"/>
      <c r="AB649" s="273"/>
      <c r="AC649" s="273"/>
      <c r="AD649" s="273"/>
      <c r="AE649" s="296"/>
      <c r="AF649" s="273"/>
      <c r="AG649" s="273"/>
      <c r="AH649" s="273"/>
      <c r="AI649" s="273"/>
      <c r="AJ649" s="273"/>
      <c r="AK649" s="273"/>
      <c r="AL649" s="273"/>
      <c r="AM649" s="296"/>
      <c r="AN649" s="296"/>
      <c r="AO649" s="296"/>
      <c r="AP649" s="273"/>
      <c r="AQ649" s="273"/>
      <c r="AR649" s="296"/>
      <c r="AS649" s="296"/>
      <c r="AT649" s="296"/>
      <c r="AU649" s="273"/>
      <c r="AV649" s="279"/>
    </row>
    <row r="650" spans="1:48" s="2" customFormat="1">
      <c r="A650" s="437"/>
      <c r="B650" s="437"/>
      <c r="C650" s="437"/>
      <c r="D650" s="437"/>
      <c r="E650" s="296"/>
      <c r="F650" s="645"/>
      <c r="G650" s="273"/>
      <c r="H650" s="178"/>
      <c r="I650" s="178"/>
      <c r="J650" s="296"/>
      <c r="K650" s="273"/>
      <c r="L650" s="273"/>
      <c r="M650" s="273"/>
      <c r="N650" s="296"/>
      <c r="O650" s="273"/>
      <c r="P650" s="273"/>
      <c r="Q650" s="273"/>
      <c r="R650" s="273"/>
      <c r="S650" s="273"/>
      <c r="T650" s="273"/>
      <c r="U650" s="273"/>
      <c r="V650" s="296"/>
      <c r="W650" s="273"/>
      <c r="X650" s="273"/>
      <c r="Y650" s="273"/>
      <c r="Z650" s="273"/>
      <c r="AA650" s="273"/>
      <c r="AB650" s="273"/>
      <c r="AC650" s="273"/>
      <c r="AD650" s="273"/>
      <c r="AE650" s="296"/>
      <c r="AF650" s="273"/>
      <c r="AG650" s="273"/>
      <c r="AH650" s="273"/>
      <c r="AI650" s="273"/>
      <c r="AJ650" s="273"/>
      <c r="AK650" s="273"/>
      <c r="AL650" s="273"/>
      <c r="AM650" s="296"/>
      <c r="AN650" s="296"/>
      <c r="AO650" s="296"/>
      <c r="AP650" s="273"/>
      <c r="AQ650" s="273"/>
      <c r="AR650" s="296"/>
      <c r="AS650" s="296"/>
      <c r="AT650" s="296"/>
      <c r="AU650" s="273"/>
      <c r="AV650" s="279"/>
    </row>
    <row r="651" spans="1:48" s="2" customFormat="1">
      <c r="A651" s="437"/>
      <c r="B651" s="437"/>
      <c r="C651" s="437"/>
      <c r="D651" s="437"/>
      <c r="E651" s="296"/>
      <c r="F651" s="645"/>
      <c r="G651" s="273"/>
      <c r="H651" s="178"/>
      <c r="I651" s="178"/>
      <c r="J651" s="296"/>
      <c r="K651" s="273"/>
      <c r="L651" s="273"/>
      <c r="M651" s="273"/>
      <c r="N651" s="296"/>
      <c r="O651" s="273"/>
      <c r="P651" s="273"/>
      <c r="Q651" s="273"/>
      <c r="R651" s="273"/>
      <c r="S651" s="273"/>
      <c r="T651" s="273"/>
      <c r="U651" s="273"/>
      <c r="V651" s="296"/>
      <c r="W651" s="273"/>
      <c r="X651" s="273"/>
      <c r="Y651" s="273"/>
      <c r="Z651" s="273"/>
      <c r="AA651" s="273"/>
      <c r="AB651" s="273"/>
      <c r="AC651" s="273"/>
      <c r="AD651" s="273"/>
      <c r="AE651" s="296"/>
      <c r="AF651" s="273"/>
      <c r="AG651" s="273"/>
      <c r="AH651" s="273"/>
      <c r="AI651" s="273"/>
      <c r="AJ651" s="273"/>
      <c r="AK651" s="273"/>
      <c r="AL651" s="273"/>
      <c r="AM651" s="296"/>
      <c r="AN651" s="296"/>
      <c r="AO651" s="296"/>
      <c r="AP651" s="273"/>
      <c r="AQ651" s="273"/>
      <c r="AR651" s="296"/>
      <c r="AS651" s="296"/>
      <c r="AT651" s="296"/>
      <c r="AU651" s="273"/>
      <c r="AV651" s="279"/>
    </row>
    <row r="652" spans="1:48" s="2" customFormat="1">
      <c r="A652" s="437"/>
      <c r="B652" s="437"/>
      <c r="C652" s="437"/>
      <c r="D652" s="437"/>
      <c r="E652" s="296"/>
      <c r="F652" s="645"/>
      <c r="G652" s="273"/>
      <c r="H652" s="178"/>
      <c r="I652" s="178"/>
      <c r="J652" s="296"/>
      <c r="K652" s="273"/>
      <c r="L652" s="273"/>
      <c r="M652" s="273"/>
      <c r="N652" s="296"/>
      <c r="O652" s="273"/>
      <c r="P652" s="273"/>
      <c r="Q652" s="273"/>
      <c r="R652" s="273"/>
      <c r="S652" s="273"/>
      <c r="T652" s="273"/>
      <c r="U652" s="273"/>
      <c r="V652" s="296"/>
      <c r="W652" s="273"/>
      <c r="X652" s="273"/>
      <c r="Y652" s="273"/>
      <c r="Z652" s="273"/>
      <c r="AA652" s="273"/>
      <c r="AB652" s="273"/>
      <c r="AC652" s="273"/>
      <c r="AD652" s="273"/>
      <c r="AE652" s="296"/>
      <c r="AF652" s="273"/>
      <c r="AG652" s="273"/>
      <c r="AH652" s="273"/>
      <c r="AI652" s="273"/>
      <c r="AJ652" s="273"/>
      <c r="AK652" s="273"/>
      <c r="AL652" s="273"/>
      <c r="AM652" s="296"/>
      <c r="AN652" s="296"/>
      <c r="AO652" s="296"/>
      <c r="AP652" s="273"/>
      <c r="AQ652" s="273"/>
      <c r="AR652" s="296"/>
      <c r="AS652" s="296"/>
      <c r="AT652" s="296"/>
      <c r="AU652" s="273"/>
      <c r="AV652" s="279"/>
    </row>
    <row r="653" spans="1:48" s="2" customFormat="1">
      <c r="A653" s="437"/>
      <c r="B653" s="437"/>
      <c r="C653" s="437"/>
      <c r="D653" s="437"/>
      <c r="E653" s="296"/>
      <c r="F653" s="645"/>
      <c r="G653" s="273"/>
      <c r="H653" s="178"/>
      <c r="I653" s="178"/>
      <c r="J653" s="296"/>
      <c r="K653" s="273"/>
      <c r="L653" s="273"/>
      <c r="M653" s="273"/>
      <c r="N653" s="296"/>
      <c r="O653" s="273"/>
      <c r="P653" s="273"/>
      <c r="Q653" s="273"/>
      <c r="R653" s="273"/>
      <c r="S653" s="273"/>
      <c r="T653" s="273"/>
      <c r="U653" s="273"/>
      <c r="V653" s="296"/>
      <c r="W653" s="273"/>
      <c r="X653" s="273"/>
      <c r="Y653" s="273"/>
      <c r="Z653" s="273"/>
      <c r="AA653" s="273"/>
      <c r="AB653" s="273"/>
      <c r="AC653" s="273"/>
      <c r="AD653" s="273"/>
      <c r="AE653" s="296"/>
      <c r="AF653" s="273"/>
      <c r="AG653" s="273"/>
      <c r="AH653" s="273"/>
      <c r="AI653" s="273"/>
      <c r="AJ653" s="273"/>
      <c r="AK653" s="273"/>
      <c r="AL653" s="273"/>
      <c r="AM653" s="296"/>
      <c r="AN653" s="296"/>
      <c r="AO653" s="296"/>
      <c r="AP653" s="273"/>
      <c r="AQ653" s="273"/>
      <c r="AR653" s="296"/>
      <c r="AS653" s="296"/>
      <c r="AT653" s="296"/>
      <c r="AU653" s="273"/>
      <c r="AV653" s="279"/>
    </row>
    <row r="654" spans="1:48" s="2" customFormat="1">
      <c r="A654" s="437"/>
      <c r="B654" s="437"/>
      <c r="C654" s="437"/>
      <c r="D654" s="437"/>
      <c r="E654" s="296"/>
      <c r="F654" s="645"/>
      <c r="G654" s="273"/>
      <c r="H654" s="178"/>
      <c r="I654" s="178"/>
      <c r="J654" s="296"/>
      <c r="K654" s="273"/>
      <c r="L654" s="273"/>
      <c r="M654" s="273"/>
      <c r="N654" s="296"/>
      <c r="O654" s="273"/>
      <c r="P654" s="273"/>
      <c r="Q654" s="273"/>
      <c r="R654" s="273"/>
      <c r="S654" s="273"/>
      <c r="T654" s="273"/>
      <c r="U654" s="273"/>
      <c r="V654" s="296"/>
      <c r="W654" s="273"/>
      <c r="X654" s="273"/>
      <c r="Y654" s="273"/>
      <c r="Z654" s="273"/>
      <c r="AA654" s="273"/>
      <c r="AB654" s="273"/>
      <c r="AC654" s="273"/>
      <c r="AD654" s="273"/>
      <c r="AE654" s="296"/>
      <c r="AF654" s="273"/>
      <c r="AG654" s="273"/>
      <c r="AH654" s="273"/>
      <c r="AI654" s="273"/>
      <c r="AJ654" s="273"/>
      <c r="AK654" s="273"/>
      <c r="AL654" s="273"/>
      <c r="AM654" s="296"/>
      <c r="AN654" s="296"/>
      <c r="AO654" s="296"/>
      <c r="AP654" s="273"/>
      <c r="AQ654" s="273"/>
      <c r="AR654" s="296"/>
      <c r="AS654" s="296"/>
      <c r="AT654" s="296"/>
      <c r="AU654" s="273"/>
      <c r="AV654" s="279"/>
    </row>
    <row r="655" spans="1:48" s="2" customFormat="1">
      <c r="A655" s="437"/>
      <c r="B655" s="437"/>
      <c r="C655" s="437"/>
      <c r="D655" s="437"/>
      <c r="E655" s="296"/>
      <c r="F655" s="645"/>
      <c r="G655" s="273"/>
      <c r="H655" s="178"/>
      <c r="I655" s="178"/>
      <c r="J655" s="296"/>
      <c r="K655" s="273"/>
      <c r="L655" s="273"/>
      <c r="M655" s="273"/>
      <c r="N655" s="296"/>
      <c r="O655" s="273"/>
      <c r="P655" s="273"/>
      <c r="Q655" s="273"/>
      <c r="R655" s="273"/>
      <c r="S655" s="273"/>
      <c r="T655" s="273"/>
      <c r="U655" s="273"/>
      <c r="V655" s="296"/>
      <c r="W655" s="273"/>
      <c r="X655" s="273"/>
      <c r="Y655" s="273"/>
      <c r="Z655" s="273"/>
      <c r="AA655" s="273"/>
      <c r="AB655" s="273"/>
      <c r="AC655" s="273"/>
      <c r="AD655" s="273"/>
      <c r="AE655" s="296"/>
      <c r="AF655" s="273"/>
      <c r="AG655" s="273"/>
      <c r="AH655" s="273"/>
      <c r="AI655" s="273"/>
      <c r="AJ655" s="273"/>
      <c r="AK655" s="273"/>
      <c r="AL655" s="273"/>
      <c r="AM655" s="296"/>
      <c r="AN655" s="296"/>
      <c r="AO655" s="296"/>
      <c r="AP655" s="273"/>
      <c r="AQ655" s="273"/>
      <c r="AR655" s="296"/>
      <c r="AS655" s="296"/>
      <c r="AT655" s="296"/>
      <c r="AU655" s="273"/>
      <c r="AV655" s="279"/>
    </row>
    <row r="656" spans="1:48" s="2" customFormat="1">
      <c r="A656" s="437"/>
      <c r="B656" s="437"/>
      <c r="C656" s="437"/>
      <c r="D656" s="437"/>
      <c r="E656" s="296"/>
      <c r="F656" s="645"/>
      <c r="G656" s="273"/>
      <c r="H656" s="178"/>
      <c r="I656" s="178"/>
      <c r="J656" s="296"/>
      <c r="K656" s="273"/>
      <c r="L656" s="273"/>
      <c r="M656" s="273"/>
      <c r="N656" s="296"/>
      <c r="O656" s="273"/>
      <c r="P656" s="273"/>
      <c r="Q656" s="273"/>
      <c r="R656" s="273"/>
      <c r="S656" s="273"/>
      <c r="T656" s="273"/>
      <c r="U656" s="273"/>
      <c r="V656" s="296"/>
      <c r="W656" s="273"/>
      <c r="X656" s="273"/>
      <c r="Y656" s="273"/>
      <c r="Z656" s="273"/>
      <c r="AA656" s="273"/>
      <c r="AB656" s="273"/>
      <c r="AC656" s="273"/>
      <c r="AD656" s="273"/>
      <c r="AE656" s="296"/>
      <c r="AF656" s="273"/>
      <c r="AG656" s="273"/>
      <c r="AH656" s="273"/>
      <c r="AI656" s="273"/>
      <c r="AJ656" s="273"/>
      <c r="AK656" s="273"/>
      <c r="AL656" s="273"/>
      <c r="AM656" s="296"/>
      <c r="AN656" s="296"/>
      <c r="AO656" s="296"/>
      <c r="AP656" s="273"/>
      <c r="AQ656" s="273"/>
      <c r="AR656" s="296"/>
      <c r="AS656" s="296"/>
      <c r="AT656" s="296"/>
      <c r="AU656" s="273"/>
      <c r="AV656" s="279"/>
    </row>
    <row r="657" spans="1:48" s="2" customFormat="1">
      <c r="A657" s="437"/>
      <c r="B657" s="437"/>
      <c r="C657" s="437"/>
      <c r="D657" s="437"/>
      <c r="E657" s="296"/>
      <c r="F657" s="645"/>
      <c r="G657" s="273"/>
      <c r="H657" s="178"/>
      <c r="I657" s="178"/>
      <c r="J657" s="296"/>
      <c r="K657" s="273"/>
      <c r="L657" s="273"/>
      <c r="M657" s="273"/>
      <c r="N657" s="296"/>
      <c r="O657" s="273"/>
      <c r="P657" s="273"/>
      <c r="Q657" s="273"/>
      <c r="R657" s="273"/>
      <c r="S657" s="273"/>
      <c r="T657" s="273"/>
      <c r="U657" s="273"/>
      <c r="V657" s="296"/>
      <c r="W657" s="273"/>
      <c r="X657" s="273"/>
      <c r="Y657" s="273"/>
      <c r="Z657" s="273"/>
      <c r="AA657" s="273"/>
      <c r="AB657" s="273"/>
      <c r="AC657" s="273"/>
      <c r="AD657" s="273"/>
      <c r="AE657" s="296"/>
      <c r="AF657" s="273"/>
      <c r="AG657" s="273"/>
      <c r="AH657" s="273"/>
      <c r="AI657" s="273"/>
      <c r="AJ657" s="273"/>
      <c r="AK657" s="273"/>
      <c r="AL657" s="273"/>
      <c r="AM657" s="296"/>
      <c r="AN657" s="296"/>
      <c r="AO657" s="296"/>
      <c r="AP657" s="273"/>
      <c r="AQ657" s="273"/>
      <c r="AR657" s="296"/>
      <c r="AS657" s="296"/>
      <c r="AT657" s="296"/>
      <c r="AU657" s="273"/>
      <c r="AV657" s="279"/>
    </row>
    <row r="658" spans="1:48" s="2" customFormat="1">
      <c r="A658" s="437"/>
      <c r="B658" s="437"/>
      <c r="C658" s="437"/>
      <c r="D658" s="437"/>
      <c r="E658" s="296"/>
      <c r="F658" s="645"/>
      <c r="G658" s="273"/>
      <c r="H658" s="178"/>
      <c r="I658" s="178"/>
      <c r="J658" s="296"/>
      <c r="K658" s="273"/>
      <c r="L658" s="273"/>
      <c r="M658" s="273"/>
      <c r="N658" s="296"/>
      <c r="O658" s="273"/>
      <c r="P658" s="273"/>
      <c r="Q658" s="273"/>
      <c r="R658" s="273"/>
      <c r="S658" s="273"/>
      <c r="T658" s="273"/>
      <c r="U658" s="273"/>
      <c r="V658" s="296"/>
      <c r="W658" s="273"/>
      <c r="X658" s="273"/>
      <c r="Y658" s="273"/>
      <c r="Z658" s="273"/>
      <c r="AA658" s="273"/>
      <c r="AB658" s="273"/>
      <c r="AC658" s="273"/>
      <c r="AD658" s="273"/>
      <c r="AE658" s="296"/>
      <c r="AF658" s="273"/>
      <c r="AG658" s="273"/>
      <c r="AH658" s="273"/>
      <c r="AI658" s="273"/>
      <c r="AJ658" s="273"/>
      <c r="AK658" s="273"/>
      <c r="AL658" s="273"/>
      <c r="AM658" s="296"/>
      <c r="AN658" s="296"/>
      <c r="AO658" s="296"/>
      <c r="AP658" s="273"/>
      <c r="AQ658" s="273"/>
      <c r="AR658" s="296"/>
      <c r="AS658" s="296"/>
      <c r="AT658" s="296"/>
      <c r="AU658" s="273"/>
      <c r="AV658" s="279"/>
    </row>
    <row r="659" spans="1:48" s="2" customFormat="1">
      <c r="A659" s="437"/>
      <c r="B659" s="437"/>
      <c r="C659" s="437"/>
      <c r="D659" s="437"/>
      <c r="E659" s="296"/>
      <c r="F659" s="645"/>
      <c r="G659" s="273"/>
      <c r="H659" s="178"/>
      <c r="I659" s="178"/>
      <c r="J659" s="296"/>
      <c r="K659" s="273"/>
      <c r="L659" s="273"/>
      <c r="M659" s="273"/>
      <c r="N659" s="296"/>
      <c r="O659" s="273"/>
      <c r="P659" s="273"/>
      <c r="Q659" s="273"/>
      <c r="R659" s="273"/>
      <c r="S659" s="273"/>
      <c r="T659" s="273"/>
      <c r="U659" s="273"/>
      <c r="V659" s="296"/>
      <c r="W659" s="273"/>
      <c r="X659" s="273"/>
      <c r="Y659" s="273"/>
      <c r="Z659" s="273"/>
      <c r="AA659" s="273"/>
      <c r="AB659" s="273"/>
      <c r="AC659" s="273"/>
      <c r="AD659" s="273"/>
      <c r="AE659" s="296"/>
      <c r="AF659" s="273"/>
      <c r="AG659" s="273"/>
      <c r="AH659" s="273"/>
      <c r="AI659" s="273"/>
      <c r="AJ659" s="273"/>
      <c r="AK659" s="273"/>
      <c r="AL659" s="273"/>
      <c r="AM659" s="296"/>
      <c r="AN659" s="296"/>
      <c r="AO659" s="296"/>
      <c r="AP659" s="273"/>
      <c r="AQ659" s="273"/>
      <c r="AR659" s="296"/>
      <c r="AS659" s="296"/>
      <c r="AT659" s="296"/>
      <c r="AU659" s="273"/>
      <c r="AV659" s="279"/>
    </row>
    <row r="660" spans="1:48" s="2" customFormat="1">
      <c r="A660" s="437"/>
      <c r="B660" s="437"/>
      <c r="C660" s="437"/>
      <c r="D660" s="437"/>
      <c r="E660" s="296"/>
      <c r="F660" s="645"/>
      <c r="G660" s="273"/>
      <c r="H660" s="178"/>
      <c r="I660" s="178"/>
      <c r="J660" s="296"/>
      <c r="K660" s="273"/>
      <c r="L660" s="273"/>
      <c r="M660" s="273"/>
      <c r="N660" s="296"/>
      <c r="O660" s="273"/>
      <c r="P660" s="273"/>
      <c r="Q660" s="273"/>
      <c r="R660" s="273"/>
      <c r="S660" s="273"/>
      <c r="T660" s="273"/>
      <c r="U660" s="273"/>
      <c r="V660" s="296"/>
      <c r="W660" s="273"/>
      <c r="X660" s="273"/>
      <c r="Y660" s="273"/>
      <c r="Z660" s="273"/>
      <c r="AA660" s="273"/>
      <c r="AB660" s="273"/>
      <c r="AC660" s="273"/>
      <c r="AD660" s="273"/>
      <c r="AE660" s="296"/>
      <c r="AF660" s="273"/>
      <c r="AG660" s="273"/>
      <c r="AH660" s="273"/>
      <c r="AI660" s="273"/>
      <c r="AJ660" s="273"/>
      <c r="AK660" s="273"/>
      <c r="AL660" s="273"/>
      <c r="AM660" s="296"/>
      <c r="AN660" s="296"/>
      <c r="AO660" s="296"/>
      <c r="AP660" s="273"/>
      <c r="AQ660" s="273"/>
      <c r="AR660" s="296"/>
      <c r="AS660" s="296"/>
      <c r="AT660" s="296"/>
      <c r="AU660" s="273"/>
      <c r="AV660" s="279"/>
    </row>
    <row r="661" spans="1:48" s="2" customFormat="1">
      <c r="A661" s="437"/>
      <c r="B661" s="437"/>
      <c r="C661" s="437"/>
      <c r="D661" s="437"/>
      <c r="E661" s="296"/>
      <c r="F661" s="645"/>
      <c r="G661" s="273"/>
      <c r="H661" s="178"/>
      <c r="I661" s="178"/>
      <c r="J661" s="296"/>
      <c r="K661" s="273"/>
      <c r="L661" s="273"/>
      <c r="M661" s="273"/>
      <c r="N661" s="296"/>
      <c r="O661" s="273"/>
      <c r="P661" s="273"/>
      <c r="Q661" s="273"/>
      <c r="R661" s="273"/>
      <c r="S661" s="273"/>
      <c r="T661" s="273"/>
      <c r="U661" s="273"/>
      <c r="V661" s="296"/>
      <c r="W661" s="273"/>
      <c r="X661" s="273"/>
      <c r="Y661" s="273"/>
      <c r="Z661" s="273"/>
      <c r="AA661" s="273"/>
      <c r="AB661" s="273"/>
      <c r="AC661" s="273"/>
      <c r="AD661" s="273"/>
      <c r="AE661" s="296"/>
      <c r="AF661" s="273"/>
      <c r="AG661" s="273"/>
      <c r="AH661" s="273"/>
      <c r="AI661" s="273"/>
      <c r="AJ661" s="273"/>
      <c r="AK661" s="273"/>
      <c r="AL661" s="273"/>
      <c r="AM661" s="296"/>
      <c r="AN661" s="296"/>
      <c r="AO661" s="296"/>
      <c r="AP661" s="273"/>
      <c r="AQ661" s="273"/>
      <c r="AR661" s="296"/>
      <c r="AS661" s="296"/>
      <c r="AT661" s="296"/>
      <c r="AU661" s="273"/>
      <c r="AV661" s="279"/>
    </row>
    <row r="662" spans="1:48" s="2" customFormat="1">
      <c r="A662" s="437"/>
      <c r="B662" s="437"/>
      <c r="C662" s="437"/>
      <c r="D662" s="437"/>
      <c r="E662" s="296"/>
      <c r="F662" s="645"/>
      <c r="G662" s="273"/>
      <c r="H662" s="178"/>
      <c r="I662" s="178"/>
      <c r="J662" s="296"/>
      <c r="K662" s="273"/>
      <c r="L662" s="273"/>
      <c r="M662" s="273"/>
      <c r="N662" s="296"/>
      <c r="O662" s="273"/>
      <c r="P662" s="273"/>
      <c r="Q662" s="273"/>
      <c r="R662" s="273"/>
      <c r="S662" s="273"/>
      <c r="T662" s="273"/>
      <c r="U662" s="273"/>
      <c r="V662" s="296"/>
      <c r="W662" s="273"/>
      <c r="X662" s="273"/>
      <c r="Y662" s="273"/>
      <c r="Z662" s="273"/>
      <c r="AA662" s="273"/>
      <c r="AB662" s="273"/>
      <c r="AC662" s="273"/>
      <c r="AD662" s="273"/>
      <c r="AE662" s="296"/>
      <c r="AF662" s="273"/>
      <c r="AG662" s="273"/>
      <c r="AH662" s="273"/>
      <c r="AI662" s="273"/>
      <c r="AJ662" s="273"/>
      <c r="AK662" s="273"/>
      <c r="AL662" s="273"/>
      <c r="AM662" s="296"/>
      <c r="AN662" s="296"/>
      <c r="AO662" s="296"/>
      <c r="AP662" s="273"/>
      <c r="AQ662" s="273"/>
      <c r="AR662" s="296"/>
      <c r="AS662" s="296"/>
      <c r="AT662" s="296"/>
      <c r="AU662" s="273"/>
      <c r="AV662" s="279"/>
    </row>
    <row r="663" spans="1:48" s="2" customFormat="1">
      <c r="A663" s="437"/>
      <c r="B663" s="437"/>
      <c r="C663" s="437"/>
      <c r="D663" s="437"/>
      <c r="E663" s="296"/>
      <c r="F663" s="645"/>
      <c r="G663" s="273"/>
      <c r="H663" s="178"/>
      <c r="I663" s="178"/>
      <c r="J663" s="296"/>
      <c r="K663" s="273"/>
      <c r="L663" s="273"/>
      <c r="M663" s="273"/>
      <c r="N663" s="296"/>
      <c r="O663" s="273"/>
      <c r="P663" s="273"/>
      <c r="Q663" s="273"/>
      <c r="R663" s="273"/>
      <c r="S663" s="273"/>
      <c r="T663" s="273"/>
      <c r="U663" s="273"/>
      <c r="V663" s="296"/>
      <c r="W663" s="273"/>
      <c r="X663" s="273"/>
      <c r="Y663" s="273"/>
      <c r="Z663" s="273"/>
      <c r="AA663" s="273"/>
      <c r="AB663" s="273"/>
      <c r="AC663" s="273"/>
      <c r="AD663" s="273"/>
      <c r="AE663" s="296"/>
      <c r="AF663" s="273"/>
      <c r="AG663" s="273"/>
      <c r="AH663" s="273"/>
      <c r="AI663" s="273"/>
      <c r="AJ663" s="273"/>
      <c r="AK663" s="273"/>
      <c r="AL663" s="273"/>
      <c r="AM663" s="296"/>
      <c r="AN663" s="296"/>
      <c r="AO663" s="296"/>
      <c r="AP663" s="273"/>
      <c r="AQ663" s="273"/>
      <c r="AR663" s="296"/>
      <c r="AS663" s="296"/>
      <c r="AT663" s="296"/>
      <c r="AU663" s="273"/>
      <c r="AV663" s="279"/>
    </row>
    <row r="664" spans="1:48" s="2" customFormat="1">
      <c r="A664" s="437"/>
      <c r="B664" s="437"/>
      <c r="C664" s="437"/>
      <c r="D664" s="437"/>
      <c r="E664" s="296"/>
      <c r="F664" s="645"/>
      <c r="G664" s="273"/>
      <c r="H664" s="178"/>
      <c r="I664" s="178"/>
      <c r="J664" s="296"/>
      <c r="K664" s="273"/>
      <c r="L664" s="273"/>
      <c r="M664" s="273"/>
      <c r="N664" s="296"/>
      <c r="O664" s="273"/>
      <c r="P664" s="273"/>
      <c r="Q664" s="273"/>
      <c r="R664" s="273"/>
      <c r="S664" s="273"/>
      <c r="T664" s="273"/>
      <c r="U664" s="273"/>
      <c r="V664" s="296"/>
      <c r="W664" s="273"/>
      <c r="X664" s="273"/>
      <c r="Y664" s="273"/>
      <c r="Z664" s="273"/>
      <c r="AA664" s="273"/>
      <c r="AB664" s="273"/>
      <c r="AC664" s="273"/>
      <c r="AD664" s="273"/>
      <c r="AE664" s="296"/>
      <c r="AF664" s="273"/>
      <c r="AG664" s="273"/>
      <c r="AH664" s="273"/>
      <c r="AI664" s="273"/>
      <c r="AJ664" s="273"/>
      <c r="AK664" s="273"/>
      <c r="AL664" s="273"/>
      <c r="AM664" s="296"/>
      <c r="AN664" s="296"/>
      <c r="AO664" s="296"/>
      <c r="AP664" s="273"/>
      <c r="AQ664" s="273"/>
      <c r="AR664" s="296"/>
      <c r="AS664" s="296"/>
      <c r="AT664" s="296"/>
      <c r="AU664" s="273"/>
      <c r="AV664" s="279"/>
    </row>
    <row r="665" spans="1:48" s="2" customFormat="1">
      <c r="A665" s="437"/>
      <c r="B665" s="437"/>
      <c r="C665" s="437"/>
      <c r="D665" s="437"/>
      <c r="E665" s="296"/>
      <c r="F665" s="645"/>
      <c r="G665" s="273"/>
      <c r="H665" s="178"/>
      <c r="I665" s="178"/>
      <c r="J665" s="296"/>
      <c r="K665" s="273"/>
      <c r="L665" s="273"/>
      <c r="M665" s="273"/>
      <c r="N665" s="296"/>
      <c r="O665" s="273"/>
      <c r="P665" s="273"/>
      <c r="Q665" s="273"/>
      <c r="R665" s="273"/>
      <c r="S665" s="273"/>
      <c r="T665" s="273"/>
      <c r="U665" s="273"/>
      <c r="V665" s="296"/>
      <c r="W665" s="273"/>
      <c r="X665" s="273"/>
      <c r="Y665" s="273"/>
      <c r="Z665" s="273"/>
      <c r="AA665" s="273"/>
      <c r="AB665" s="273"/>
      <c r="AC665" s="273"/>
      <c r="AD665" s="273"/>
      <c r="AE665" s="296"/>
      <c r="AF665" s="273"/>
      <c r="AG665" s="273"/>
      <c r="AH665" s="273"/>
      <c r="AI665" s="273"/>
      <c r="AJ665" s="273"/>
      <c r="AK665" s="273"/>
      <c r="AL665" s="273"/>
      <c r="AM665" s="296"/>
      <c r="AN665" s="296"/>
      <c r="AO665" s="296"/>
      <c r="AP665" s="273"/>
      <c r="AQ665" s="273"/>
      <c r="AR665" s="296"/>
      <c r="AS665" s="296"/>
      <c r="AT665" s="296"/>
      <c r="AU665" s="273"/>
      <c r="AV665" s="279"/>
    </row>
    <row r="666" spans="1:48" s="2" customFormat="1">
      <c r="A666" s="437"/>
      <c r="B666" s="437"/>
      <c r="C666" s="437"/>
      <c r="D666" s="437"/>
      <c r="E666" s="296"/>
      <c r="F666" s="645"/>
      <c r="G666" s="273"/>
      <c r="H666" s="178"/>
      <c r="I666" s="178"/>
      <c r="J666" s="296"/>
      <c r="K666" s="273"/>
      <c r="L666" s="273"/>
      <c r="M666" s="273"/>
      <c r="N666" s="296"/>
      <c r="O666" s="273"/>
      <c r="P666" s="273"/>
      <c r="Q666" s="273"/>
      <c r="R666" s="273"/>
      <c r="S666" s="273"/>
      <c r="T666" s="273"/>
      <c r="U666" s="273"/>
      <c r="V666" s="296"/>
      <c r="W666" s="273"/>
      <c r="X666" s="273"/>
      <c r="Y666" s="273"/>
      <c r="Z666" s="273"/>
      <c r="AA666" s="273"/>
      <c r="AB666" s="273"/>
      <c r="AC666" s="273"/>
      <c r="AD666" s="273"/>
      <c r="AE666" s="296"/>
      <c r="AF666" s="273"/>
      <c r="AG666" s="273"/>
      <c r="AH666" s="273"/>
      <c r="AI666" s="273"/>
      <c r="AJ666" s="273"/>
      <c r="AK666" s="273"/>
      <c r="AL666" s="273"/>
      <c r="AM666" s="296"/>
      <c r="AN666" s="296"/>
      <c r="AO666" s="296"/>
      <c r="AP666" s="273"/>
      <c r="AQ666" s="273"/>
      <c r="AR666" s="296"/>
      <c r="AS666" s="296"/>
      <c r="AT666" s="296"/>
      <c r="AU666" s="273"/>
      <c r="AV666" s="279"/>
    </row>
    <row r="667" spans="1:48" s="2" customFormat="1">
      <c r="A667" s="437"/>
      <c r="B667" s="437"/>
      <c r="C667" s="437"/>
      <c r="D667" s="437"/>
      <c r="E667" s="296"/>
      <c r="F667" s="645"/>
      <c r="G667" s="273"/>
      <c r="H667" s="178"/>
      <c r="I667" s="178"/>
      <c r="J667" s="296"/>
      <c r="K667" s="273"/>
      <c r="L667" s="273"/>
      <c r="M667" s="273"/>
      <c r="N667" s="296"/>
      <c r="O667" s="273"/>
      <c r="P667" s="273"/>
      <c r="Q667" s="273"/>
      <c r="R667" s="273"/>
      <c r="S667" s="273"/>
      <c r="T667" s="273"/>
      <c r="U667" s="273"/>
      <c r="V667" s="296"/>
      <c r="W667" s="273"/>
      <c r="X667" s="273"/>
      <c r="Y667" s="273"/>
      <c r="Z667" s="273"/>
      <c r="AA667" s="273"/>
      <c r="AB667" s="273"/>
      <c r="AC667" s="273"/>
      <c r="AD667" s="273"/>
      <c r="AE667" s="296"/>
      <c r="AF667" s="273"/>
      <c r="AG667" s="273"/>
      <c r="AH667" s="273"/>
      <c r="AI667" s="273"/>
      <c r="AJ667" s="273"/>
      <c r="AK667" s="273"/>
      <c r="AL667" s="273"/>
      <c r="AM667" s="296"/>
      <c r="AN667" s="296"/>
      <c r="AO667" s="296"/>
      <c r="AP667" s="273"/>
      <c r="AQ667" s="273"/>
      <c r="AR667" s="296"/>
      <c r="AS667" s="296"/>
      <c r="AT667" s="296"/>
      <c r="AU667" s="273"/>
      <c r="AV667" s="279"/>
    </row>
    <row r="668" spans="1:48" s="2" customFormat="1">
      <c r="A668" s="437"/>
      <c r="B668" s="437"/>
      <c r="C668" s="437"/>
      <c r="D668" s="437"/>
      <c r="E668" s="296"/>
      <c r="F668" s="645"/>
      <c r="G668" s="273"/>
      <c r="H668" s="178"/>
      <c r="I668" s="178"/>
      <c r="J668" s="296"/>
      <c r="K668" s="273"/>
      <c r="L668" s="273"/>
      <c r="M668" s="273"/>
      <c r="N668" s="296"/>
      <c r="O668" s="273"/>
      <c r="P668" s="273"/>
      <c r="Q668" s="273"/>
      <c r="R668" s="273"/>
      <c r="S668" s="273"/>
      <c r="T668" s="273"/>
      <c r="U668" s="273"/>
      <c r="V668" s="296"/>
      <c r="W668" s="273"/>
      <c r="X668" s="273"/>
      <c r="Y668" s="273"/>
      <c r="Z668" s="273"/>
      <c r="AA668" s="273"/>
      <c r="AB668" s="273"/>
      <c r="AC668" s="273"/>
      <c r="AD668" s="273"/>
      <c r="AE668" s="296"/>
      <c r="AF668" s="273"/>
      <c r="AG668" s="273"/>
      <c r="AH668" s="273"/>
      <c r="AI668" s="273"/>
      <c r="AJ668" s="273"/>
      <c r="AK668" s="273"/>
      <c r="AL668" s="273"/>
      <c r="AM668" s="296"/>
      <c r="AN668" s="296"/>
      <c r="AO668" s="296"/>
      <c r="AP668" s="273"/>
      <c r="AQ668" s="273"/>
      <c r="AR668" s="296"/>
      <c r="AS668" s="296"/>
      <c r="AT668" s="296"/>
      <c r="AU668" s="273"/>
      <c r="AV668" s="279"/>
    </row>
    <row r="669" spans="1:48" s="2" customFormat="1">
      <c r="A669" s="437"/>
      <c r="B669" s="437"/>
      <c r="C669" s="437"/>
      <c r="D669" s="437"/>
      <c r="E669" s="296"/>
      <c r="F669" s="645"/>
      <c r="G669" s="273"/>
      <c r="H669" s="178"/>
      <c r="I669" s="178"/>
      <c r="J669" s="296"/>
      <c r="K669" s="273"/>
      <c r="L669" s="273"/>
      <c r="M669" s="273"/>
      <c r="N669" s="296"/>
      <c r="O669" s="273"/>
      <c r="P669" s="273"/>
      <c r="Q669" s="273"/>
      <c r="R669" s="273"/>
      <c r="S669" s="273"/>
      <c r="T669" s="273"/>
      <c r="U669" s="273"/>
      <c r="V669" s="296"/>
      <c r="W669" s="273"/>
      <c r="X669" s="273"/>
      <c r="Y669" s="273"/>
      <c r="Z669" s="273"/>
      <c r="AA669" s="273"/>
      <c r="AB669" s="273"/>
      <c r="AC669" s="273"/>
      <c r="AD669" s="273"/>
      <c r="AE669" s="296"/>
      <c r="AF669" s="273"/>
      <c r="AG669" s="273"/>
      <c r="AH669" s="273"/>
      <c r="AI669" s="273"/>
      <c r="AJ669" s="273"/>
      <c r="AK669" s="273"/>
      <c r="AL669" s="273"/>
      <c r="AM669" s="296"/>
      <c r="AN669" s="296"/>
      <c r="AO669" s="296"/>
      <c r="AP669" s="273"/>
      <c r="AQ669" s="273"/>
      <c r="AR669" s="296"/>
      <c r="AS669" s="296"/>
      <c r="AT669" s="296"/>
      <c r="AU669" s="273"/>
      <c r="AV669" s="279"/>
    </row>
    <row r="670" spans="1:48" s="2" customFormat="1">
      <c r="A670" s="437"/>
      <c r="B670" s="437"/>
      <c r="C670" s="437"/>
      <c r="D670" s="437"/>
      <c r="E670" s="296"/>
      <c r="F670" s="645"/>
      <c r="G670" s="273"/>
      <c r="H670" s="178"/>
      <c r="I670" s="178"/>
      <c r="J670" s="296"/>
      <c r="K670" s="273"/>
      <c r="L670" s="273"/>
      <c r="M670" s="273"/>
      <c r="N670" s="296"/>
      <c r="O670" s="273"/>
      <c r="P670" s="273"/>
      <c r="Q670" s="273"/>
      <c r="R670" s="273"/>
      <c r="S670" s="273"/>
      <c r="T670" s="273"/>
      <c r="U670" s="273"/>
      <c r="V670" s="296"/>
      <c r="W670" s="273"/>
      <c r="X670" s="273"/>
      <c r="Y670" s="273"/>
      <c r="Z670" s="273"/>
      <c r="AA670" s="273"/>
      <c r="AB670" s="273"/>
      <c r="AC670" s="273"/>
      <c r="AD670" s="273"/>
      <c r="AE670" s="296"/>
      <c r="AF670" s="273"/>
      <c r="AG670" s="273"/>
      <c r="AH670" s="273"/>
      <c r="AI670" s="273"/>
      <c r="AJ670" s="273"/>
      <c r="AK670" s="273"/>
      <c r="AL670" s="273"/>
      <c r="AM670" s="296"/>
      <c r="AN670" s="296"/>
      <c r="AO670" s="296"/>
      <c r="AP670" s="273"/>
      <c r="AQ670" s="273"/>
      <c r="AR670" s="296"/>
      <c r="AS670" s="296"/>
      <c r="AT670" s="296"/>
      <c r="AU670" s="273"/>
      <c r="AV670" s="279"/>
    </row>
    <row r="671" spans="1:48" s="2" customFormat="1">
      <c r="A671" s="437"/>
      <c r="B671" s="437"/>
      <c r="C671" s="437"/>
      <c r="D671" s="437"/>
      <c r="E671" s="296"/>
      <c r="F671" s="645"/>
      <c r="G671" s="273"/>
      <c r="H671" s="178"/>
      <c r="I671" s="178"/>
      <c r="J671" s="296"/>
      <c r="K671" s="273"/>
      <c r="L671" s="273"/>
      <c r="M671" s="273"/>
      <c r="N671" s="296"/>
      <c r="O671" s="273"/>
      <c r="P671" s="273"/>
      <c r="Q671" s="273"/>
      <c r="R671" s="273"/>
      <c r="S671" s="273"/>
      <c r="T671" s="273"/>
      <c r="U671" s="273"/>
      <c r="V671" s="296"/>
      <c r="W671" s="273"/>
      <c r="X671" s="273"/>
      <c r="Y671" s="273"/>
      <c r="Z671" s="273"/>
      <c r="AA671" s="273"/>
      <c r="AB671" s="273"/>
      <c r="AC671" s="273"/>
      <c r="AD671" s="273"/>
      <c r="AE671" s="296"/>
      <c r="AF671" s="273"/>
      <c r="AG671" s="273"/>
      <c r="AH671" s="273"/>
      <c r="AI671" s="273"/>
      <c r="AJ671" s="273"/>
      <c r="AK671" s="273"/>
      <c r="AL671" s="273"/>
      <c r="AM671" s="296"/>
      <c r="AN671" s="296"/>
      <c r="AO671" s="296"/>
      <c r="AP671" s="273"/>
      <c r="AQ671" s="273"/>
      <c r="AR671" s="296"/>
      <c r="AS671" s="296"/>
      <c r="AT671" s="296"/>
      <c r="AU671" s="273"/>
      <c r="AV671" s="279"/>
    </row>
    <row r="672" spans="1:48" s="2" customFormat="1">
      <c r="A672" s="437"/>
      <c r="B672" s="437"/>
      <c r="C672" s="437"/>
      <c r="D672" s="437"/>
      <c r="E672" s="296"/>
      <c r="F672" s="645"/>
      <c r="G672" s="273"/>
      <c r="H672" s="178"/>
      <c r="I672" s="178"/>
      <c r="J672" s="296"/>
      <c r="K672" s="273"/>
      <c r="L672" s="273"/>
      <c r="M672" s="273"/>
      <c r="N672" s="296"/>
      <c r="O672" s="273"/>
      <c r="P672" s="273"/>
      <c r="Q672" s="273"/>
      <c r="R672" s="273"/>
      <c r="S672" s="273"/>
      <c r="T672" s="273"/>
      <c r="U672" s="273"/>
      <c r="V672" s="296"/>
      <c r="W672" s="273"/>
      <c r="X672" s="273"/>
      <c r="Y672" s="273"/>
      <c r="Z672" s="273"/>
      <c r="AA672" s="273"/>
      <c r="AB672" s="273"/>
      <c r="AC672" s="273"/>
      <c r="AD672" s="273"/>
      <c r="AE672" s="296"/>
      <c r="AF672" s="273"/>
      <c r="AG672" s="273"/>
      <c r="AH672" s="273"/>
      <c r="AI672" s="273"/>
      <c r="AJ672" s="273"/>
      <c r="AK672" s="273"/>
      <c r="AL672" s="273"/>
      <c r="AM672" s="296"/>
      <c r="AN672" s="296"/>
      <c r="AO672" s="296"/>
      <c r="AP672" s="273"/>
      <c r="AQ672" s="273"/>
      <c r="AR672" s="296"/>
      <c r="AS672" s="296"/>
      <c r="AT672" s="296"/>
      <c r="AU672" s="273"/>
      <c r="AV672" s="279"/>
    </row>
    <row r="673" spans="1:48" s="2" customFormat="1">
      <c r="A673" s="437"/>
      <c r="B673" s="437"/>
      <c r="C673" s="437"/>
      <c r="D673" s="437"/>
      <c r="E673" s="296"/>
      <c r="F673" s="645"/>
      <c r="G673" s="273"/>
      <c r="H673" s="178"/>
      <c r="I673" s="178"/>
      <c r="J673" s="296"/>
      <c r="K673" s="273"/>
      <c r="L673" s="273"/>
      <c r="M673" s="273"/>
      <c r="N673" s="296"/>
      <c r="O673" s="273"/>
      <c r="P673" s="273"/>
      <c r="Q673" s="273"/>
      <c r="R673" s="273"/>
      <c r="S673" s="273"/>
      <c r="T673" s="273"/>
      <c r="U673" s="273"/>
      <c r="V673" s="296"/>
      <c r="W673" s="273"/>
      <c r="X673" s="273"/>
      <c r="Y673" s="273"/>
      <c r="Z673" s="273"/>
      <c r="AA673" s="273"/>
      <c r="AB673" s="273"/>
      <c r="AC673" s="273"/>
      <c r="AD673" s="273"/>
      <c r="AE673" s="296"/>
      <c r="AF673" s="273"/>
      <c r="AG673" s="273"/>
      <c r="AH673" s="273"/>
      <c r="AI673" s="273"/>
      <c r="AJ673" s="273"/>
      <c r="AK673" s="273"/>
      <c r="AL673" s="273"/>
      <c r="AM673" s="296"/>
      <c r="AN673" s="296"/>
      <c r="AO673" s="296"/>
      <c r="AP673" s="273"/>
      <c r="AQ673" s="273"/>
      <c r="AR673" s="296"/>
      <c r="AS673" s="296"/>
      <c r="AT673" s="296"/>
      <c r="AU673" s="273"/>
      <c r="AV673" s="279"/>
    </row>
    <row r="674" spans="1:48" s="2" customFormat="1">
      <c r="A674" s="437"/>
      <c r="B674" s="437"/>
      <c r="C674" s="437"/>
      <c r="D674" s="437"/>
      <c r="E674" s="296"/>
      <c r="F674" s="645"/>
      <c r="G674" s="273"/>
      <c r="H674" s="178"/>
      <c r="I674" s="178"/>
      <c r="J674" s="296"/>
      <c r="K674" s="273"/>
      <c r="L674" s="273"/>
      <c r="M674" s="273"/>
      <c r="N674" s="296"/>
      <c r="O674" s="273"/>
      <c r="P674" s="273"/>
      <c r="Q674" s="273"/>
      <c r="R674" s="273"/>
      <c r="S674" s="273"/>
      <c r="T674" s="273"/>
      <c r="U674" s="273"/>
      <c r="V674" s="296"/>
      <c r="W674" s="273"/>
      <c r="X674" s="273"/>
      <c r="Y674" s="273"/>
      <c r="Z674" s="273"/>
      <c r="AA674" s="273"/>
      <c r="AB674" s="273"/>
      <c r="AC674" s="273"/>
      <c r="AD674" s="273"/>
      <c r="AE674" s="296"/>
      <c r="AF674" s="273"/>
      <c r="AG674" s="273"/>
      <c r="AH674" s="273"/>
      <c r="AI674" s="273"/>
      <c r="AJ674" s="273"/>
      <c r="AK674" s="273"/>
      <c r="AL674" s="273"/>
      <c r="AM674" s="296"/>
      <c r="AN674" s="296"/>
      <c r="AO674" s="296"/>
      <c r="AP674" s="273"/>
      <c r="AQ674" s="273"/>
      <c r="AR674" s="296"/>
      <c r="AS674" s="296"/>
      <c r="AT674" s="296"/>
      <c r="AU674" s="273"/>
      <c r="AV674" s="279"/>
    </row>
    <row r="675" spans="1:48" s="2" customFormat="1">
      <c r="A675" s="437"/>
      <c r="B675" s="437"/>
      <c r="C675" s="437"/>
      <c r="D675" s="437"/>
      <c r="E675" s="296"/>
      <c r="F675" s="645"/>
      <c r="G675" s="273"/>
      <c r="H675" s="178"/>
      <c r="I675" s="178"/>
      <c r="J675" s="296"/>
      <c r="K675" s="273"/>
      <c r="L675" s="273"/>
      <c r="M675" s="273"/>
      <c r="N675" s="296"/>
      <c r="O675" s="273"/>
      <c r="P675" s="273"/>
      <c r="Q675" s="273"/>
      <c r="R675" s="273"/>
      <c r="S675" s="273"/>
      <c r="T675" s="273"/>
      <c r="U675" s="273"/>
      <c r="V675" s="296"/>
      <c r="W675" s="273"/>
      <c r="X675" s="273"/>
      <c r="Y675" s="273"/>
      <c r="Z675" s="273"/>
      <c r="AA675" s="273"/>
      <c r="AB675" s="273"/>
      <c r="AC675" s="273"/>
      <c r="AD675" s="273"/>
      <c r="AE675" s="296"/>
      <c r="AF675" s="273"/>
      <c r="AG675" s="273"/>
      <c r="AH675" s="273"/>
      <c r="AI675" s="273"/>
      <c r="AJ675" s="273"/>
      <c r="AK675" s="273"/>
      <c r="AL675" s="273"/>
      <c r="AM675" s="296"/>
      <c r="AN675" s="296"/>
      <c r="AO675" s="296"/>
      <c r="AP675" s="273"/>
      <c r="AQ675" s="273"/>
      <c r="AR675" s="296"/>
      <c r="AS675" s="296"/>
      <c r="AT675" s="296"/>
      <c r="AU675" s="273"/>
      <c r="AV675" s="279"/>
    </row>
    <row r="676" spans="1:48" s="2" customFormat="1">
      <c r="A676" s="437"/>
      <c r="B676" s="437"/>
      <c r="C676" s="437"/>
      <c r="D676" s="437"/>
      <c r="E676" s="296"/>
      <c r="F676" s="645"/>
      <c r="G676" s="273"/>
      <c r="H676" s="178"/>
      <c r="I676" s="178"/>
      <c r="J676" s="296"/>
      <c r="K676" s="273"/>
      <c r="L676" s="273"/>
      <c r="M676" s="273"/>
      <c r="N676" s="296"/>
      <c r="O676" s="273"/>
      <c r="P676" s="273"/>
      <c r="Q676" s="273"/>
      <c r="R676" s="273"/>
      <c r="S676" s="273"/>
      <c r="T676" s="273"/>
      <c r="U676" s="273"/>
      <c r="V676" s="296"/>
      <c r="W676" s="273"/>
      <c r="X676" s="273"/>
      <c r="Y676" s="273"/>
      <c r="Z676" s="273"/>
      <c r="AA676" s="273"/>
      <c r="AB676" s="273"/>
      <c r="AC676" s="273"/>
      <c r="AD676" s="273"/>
      <c r="AE676" s="296"/>
      <c r="AF676" s="273"/>
      <c r="AG676" s="273"/>
      <c r="AH676" s="273"/>
      <c r="AI676" s="273"/>
      <c r="AJ676" s="273"/>
      <c r="AK676" s="273"/>
      <c r="AL676" s="273"/>
      <c r="AM676" s="296"/>
      <c r="AN676" s="296"/>
      <c r="AO676" s="296"/>
      <c r="AP676" s="273"/>
      <c r="AQ676" s="273"/>
      <c r="AR676" s="296"/>
      <c r="AS676" s="296"/>
      <c r="AT676" s="296"/>
      <c r="AU676" s="273"/>
      <c r="AV676" s="279"/>
    </row>
    <row r="677" spans="1:48" s="2" customFormat="1">
      <c r="A677" s="437"/>
      <c r="B677" s="437"/>
      <c r="C677" s="437"/>
      <c r="D677" s="437"/>
      <c r="E677" s="296"/>
      <c r="F677" s="645"/>
      <c r="G677" s="273"/>
      <c r="H677" s="178"/>
      <c r="I677" s="178"/>
      <c r="J677" s="296"/>
      <c r="K677" s="273"/>
      <c r="L677" s="273"/>
      <c r="M677" s="273"/>
      <c r="N677" s="296"/>
      <c r="O677" s="273"/>
      <c r="P677" s="273"/>
      <c r="Q677" s="273"/>
      <c r="R677" s="273"/>
      <c r="S677" s="273"/>
      <c r="T677" s="273"/>
      <c r="U677" s="273"/>
      <c r="V677" s="296"/>
      <c r="W677" s="273"/>
      <c r="X677" s="273"/>
      <c r="Y677" s="273"/>
      <c r="Z677" s="273"/>
      <c r="AA677" s="273"/>
      <c r="AB677" s="273"/>
      <c r="AC677" s="273"/>
      <c r="AD677" s="273"/>
      <c r="AE677" s="296"/>
      <c r="AF677" s="273"/>
      <c r="AG677" s="273"/>
      <c r="AH677" s="273"/>
      <c r="AI677" s="273"/>
      <c r="AJ677" s="273"/>
      <c r="AK677" s="273"/>
      <c r="AL677" s="273"/>
      <c r="AM677" s="296"/>
      <c r="AN677" s="296"/>
      <c r="AO677" s="296"/>
      <c r="AP677" s="273"/>
      <c r="AQ677" s="273"/>
      <c r="AR677" s="296"/>
      <c r="AS677" s="296"/>
      <c r="AT677" s="296"/>
      <c r="AU677" s="273"/>
      <c r="AV677" s="279"/>
    </row>
    <row r="678" spans="1:48" s="2" customFormat="1">
      <c r="A678" s="437"/>
      <c r="B678" s="437"/>
      <c r="C678" s="437"/>
      <c r="D678" s="437"/>
      <c r="E678" s="296"/>
      <c r="F678" s="645"/>
      <c r="G678" s="273"/>
      <c r="H678" s="178"/>
      <c r="I678" s="178"/>
      <c r="J678" s="296"/>
      <c r="K678" s="273"/>
      <c r="L678" s="273"/>
      <c r="M678" s="273"/>
      <c r="N678" s="296"/>
      <c r="O678" s="273"/>
      <c r="P678" s="273"/>
      <c r="Q678" s="273"/>
      <c r="R678" s="273"/>
      <c r="S678" s="273"/>
      <c r="T678" s="273"/>
      <c r="U678" s="273"/>
      <c r="V678" s="296"/>
      <c r="W678" s="273"/>
      <c r="X678" s="273"/>
      <c r="Y678" s="273"/>
      <c r="Z678" s="273"/>
      <c r="AA678" s="273"/>
      <c r="AB678" s="273"/>
      <c r="AC678" s="273"/>
      <c r="AD678" s="273"/>
      <c r="AE678" s="296"/>
      <c r="AF678" s="273"/>
      <c r="AG678" s="273"/>
      <c r="AH678" s="273"/>
      <c r="AI678" s="273"/>
      <c r="AJ678" s="273"/>
      <c r="AK678" s="273"/>
      <c r="AL678" s="273"/>
      <c r="AM678" s="296"/>
      <c r="AN678" s="296"/>
      <c r="AO678" s="296"/>
      <c r="AP678" s="273"/>
      <c r="AQ678" s="273"/>
      <c r="AR678" s="296"/>
      <c r="AS678" s="296"/>
      <c r="AT678" s="296"/>
      <c r="AU678" s="273"/>
      <c r="AV678" s="279"/>
    </row>
    <row r="679" spans="1:48" s="2" customFormat="1">
      <c r="A679" s="437"/>
      <c r="B679" s="437"/>
      <c r="C679" s="437"/>
      <c r="D679" s="437"/>
      <c r="E679" s="296"/>
      <c r="F679" s="645"/>
      <c r="G679" s="273"/>
      <c r="H679" s="178"/>
      <c r="I679" s="178"/>
      <c r="J679" s="296"/>
      <c r="K679" s="273"/>
      <c r="L679" s="273"/>
      <c r="M679" s="273"/>
      <c r="N679" s="296"/>
      <c r="O679" s="273"/>
      <c r="P679" s="273"/>
      <c r="Q679" s="273"/>
      <c r="R679" s="273"/>
      <c r="S679" s="273"/>
      <c r="T679" s="273"/>
      <c r="U679" s="273"/>
      <c r="V679" s="296"/>
      <c r="W679" s="273"/>
      <c r="X679" s="273"/>
      <c r="Y679" s="273"/>
      <c r="Z679" s="273"/>
      <c r="AA679" s="273"/>
      <c r="AB679" s="273"/>
      <c r="AC679" s="273"/>
      <c r="AD679" s="273"/>
      <c r="AE679" s="296"/>
      <c r="AF679" s="273"/>
      <c r="AG679" s="273"/>
      <c r="AH679" s="273"/>
      <c r="AI679" s="273"/>
      <c r="AJ679" s="273"/>
      <c r="AK679" s="273"/>
      <c r="AL679" s="273"/>
      <c r="AM679" s="296"/>
      <c r="AN679" s="296"/>
      <c r="AO679" s="296"/>
      <c r="AP679" s="273"/>
      <c r="AQ679" s="273"/>
      <c r="AR679" s="296"/>
      <c r="AS679" s="296"/>
      <c r="AT679" s="296"/>
      <c r="AU679" s="273"/>
      <c r="AV679" s="279"/>
    </row>
    <row r="680" spans="1:48" s="2" customFormat="1">
      <c r="A680" s="437"/>
      <c r="B680" s="437"/>
      <c r="C680" s="437"/>
      <c r="D680" s="437"/>
      <c r="E680" s="296"/>
      <c r="F680" s="645"/>
      <c r="G680" s="273"/>
      <c r="H680" s="178"/>
      <c r="I680" s="178"/>
      <c r="J680" s="296"/>
      <c r="K680" s="273"/>
      <c r="L680" s="273"/>
      <c r="M680" s="273"/>
      <c r="N680" s="296"/>
      <c r="O680" s="273"/>
      <c r="P680" s="273"/>
      <c r="Q680" s="273"/>
      <c r="R680" s="273"/>
      <c r="S680" s="273"/>
      <c r="T680" s="273"/>
      <c r="U680" s="273"/>
      <c r="V680" s="296"/>
      <c r="W680" s="273"/>
      <c r="X680" s="273"/>
      <c r="Y680" s="273"/>
      <c r="Z680" s="273"/>
      <c r="AA680" s="273"/>
      <c r="AB680" s="273"/>
      <c r="AC680" s="273"/>
      <c r="AD680" s="273"/>
      <c r="AE680" s="296"/>
      <c r="AF680" s="273"/>
      <c r="AG680" s="273"/>
      <c r="AH680" s="273"/>
      <c r="AI680" s="273"/>
      <c r="AJ680" s="273"/>
      <c r="AK680" s="273"/>
      <c r="AL680" s="273"/>
      <c r="AM680" s="296"/>
      <c r="AN680" s="296"/>
      <c r="AO680" s="296"/>
      <c r="AP680" s="273"/>
      <c r="AQ680" s="273"/>
      <c r="AR680" s="296"/>
      <c r="AS680" s="296"/>
      <c r="AT680" s="296"/>
      <c r="AU680" s="273"/>
      <c r="AV680" s="279"/>
    </row>
    <row r="681" spans="1:48" s="2" customFormat="1">
      <c r="A681" s="437"/>
      <c r="B681" s="437"/>
      <c r="C681" s="437"/>
      <c r="D681" s="437"/>
      <c r="E681" s="296"/>
      <c r="F681" s="645"/>
      <c r="G681" s="273"/>
      <c r="H681" s="178"/>
      <c r="I681" s="178"/>
      <c r="J681" s="296"/>
      <c r="K681" s="273"/>
      <c r="L681" s="273"/>
      <c r="M681" s="273"/>
      <c r="N681" s="296"/>
      <c r="O681" s="273"/>
      <c r="P681" s="273"/>
      <c r="Q681" s="273"/>
      <c r="R681" s="273"/>
      <c r="S681" s="273"/>
      <c r="T681" s="273"/>
      <c r="U681" s="273"/>
      <c r="V681" s="296"/>
      <c r="W681" s="273"/>
      <c r="X681" s="273"/>
      <c r="Y681" s="273"/>
      <c r="Z681" s="273"/>
      <c r="AA681" s="273"/>
      <c r="AB681" s="273"/>
      <c r="AC681" s="273"/>
      <c r="AD681" s="273"/>
      <c r="AE681" s="296"/>
      <c r="AF681" s="273"/>
      <c r="AG681" s="273"/>
      <c r="AH681" s="273"/>
      <c r="AI681" s="273"/>
      <c r="AJ681" s="273"/>
      <c r="AK681" s="273"/>
      <c r="AL681" s="273"/>
      <c r="AM681" s="296"/>
      <c r="AN681" s="296"/>
      <c r="AO681" s="296"/>
      <c r="AP681" s="273"/>
      <c r="AQ681" s="273"/>
      <c r="AR681" s="296"/>
      <c r="AS681" s="296"/>
      <c r="AT681" s="296"/>
      <c r="AU681" s="273"/>
      <c r="AV681" s="279"/>
    </row>
    <row r="682" spans="1:48" s="2" customFormat="1">
      <c r="A682" s="437"/>
      <c r="B682" s="437"/>
      <c r="C682" s="437"/>
      <c r="D682" s="437"/>
      <c r="E682" s="296"/>
      <c r="F682" s="645"/>
      <c r="G682" s="273"/>
      <c r="H682" s="178"/>
      <c r="I682" s="178"/>
      <c r="J682" s="296"/>
      <c r="K682" s="273"/>
      <c r="L682" s="273"/>
      <c r="M682" s="273"/>
      <c r="N682" s="296"/>
      <c r="O682" s="273"/>
      <c r="P682" s="273"/>
      <c r="Q682" s="273"/>
      <c r="R682" s="273"/>
      <c r="S682" s="273"/>
      <c r="T682" s="273"/>
      <c r="U682" s="273"/>
      <c r="V682" s="296"/>
      <c r="W682" s="273"/>
      <c r="X682" s="273"/>
      <c r="Y682" s="273"/>
      <c r="Z682" s="273"/>
      <c r="AA682" s="273"/>
      <c r="AB682" s="273"/>
      <c r="AC682" s="273"/>
      <c r="AD682" s="273"/>
      <c r="AE682" s="296"/>
      <c r="AF682" s="273"/>
      <c r="AG682" s="273"/>
      <c r="AH682" s="273"/>
      <c r="AI682" s="273"/>
      <c r="AJ682" s="273"/>
      <c r="AK682" s="273"/>
      <c r="AL682" s="273"/>
      <c r="AM682" s="296"/>
      <c r="AN682" s="296"/>
      <c r="AO682" s="296"/>
      <c r="AP682" s="273"/>
      <c r="AQ682" s="273"/>
      <c r="AR682" s="296"/>
      <c r="AS682" s="296"/>
      <c r="AT682" s="296"/>
      <c r="AU682" s="273"/>
      <c r="AV682" s="279"/>
    </row>
    <row r="683" spans="1:48" s="2" customFormat="1">
      <c r="A683" s="437"/>
      <c r="B683" s="437"/>
      <c r="C683" s="437"/>
      <c r="D683" s="437"/>
      <c r="E683" s="296"/>
      <c r="F683" s="645"/>
      <c r="G683" s="273"/>
      <c r="H683" s="178"/>
      <c r="I683" s="178"/>
      <c r="J683" s="296"/>
      <c r="K683" s="273"/>
      <c r="L683" s="273"/>
      <c r="M683" s="273"/>
      <c r="N683" s="296"/>
      <c r="O683" s="273"/>
      <c r="P683" s="273"/>
      <c r="Q683" s="273"/>
      <c r="R683" s="273"/>
      <c r="S683" s="273"/>
      <c r="T683" s="273"/>
      <c r="U683" s="273"/>
      <c r="V683" s="296"/>
      <c r="W683" s="273"/>
      <c r="X683" s="273"/>
      <c r="Y683" s="273"/>
      <c r="Z683" s="273"/>
      <c r="AA683" s="273"/>
      <c r="AB683" s="273"/>
      <c r="AC683" s="273"/>
      <c r="AD683" s="273"/>
      <c r="AE683" s="296"/>
      <c r="AF683" s="273"/>
      <c r="AG683" s="273"/>
      <c r="AH683" s="273"/>
      <c r="AI683" s="273"/>
      <c r="AJ683" s="273"/>
      <c r="AK683" s="273"/>
      <c r="AL683" s="273"/>
      <c r="AM683" s="296"/>
      <c r="AN683" s="296"/>
      <c r="AO683" s="296"/>
      <c r="AP683" s="273"/>
      <c r="AQ683" s="273"/>
      <c r="AR683" s="296"/>
      <c r="AS683" s="296"/>
      <c r="AT683" s="296"/>
      <c r="AU683" s="273"/>
      <c r="AV683" s="279"/>
    </row>
    <row r="684" spans="1:48" s="2" customFormat="1">
      <c r="A684" s="437"/>
      <c r="B684" s="437"/>
      <c r="C684" s="437"/>
      <c r="D684" s="437"/>
      <c r="E684" s="296"/>
      <c r="F684" s="645"/>
      <c r="G684" s="273"/>
      <c r="H684" s="178"/>
      <c r="I684" s="178"/>
      <c r="J684" s="296"/>
      <c r="K684" s="273"/>
      <c r="L684" s="273"/>
      <c r="M684" s="273"/>
      <c r="N684" s="296"/>
      <c r="O684" s="273"/>
      <c r="P684" s="273"/>
      <c r="Q684" s="273"/>
      <c r="R684" s="273"/>
      <c r="S684" s="273"/>
      <c r="T684" s="273"/>
      <c r="U684" s="273"/>
      <c r="V684" s="296"/>
      <c r="W684" s="273"/>
      <c r="X684" s="273"/>
      <c r="Y684" s="273"/>
      <c r="Z684" s="273"/>
      <c r="AA684" s="273"/>
      <c r="AB684" s="273"/>
      <c r="AC684" s="273"/>
      <c r="AD684" s="273"/>
      <c r="AE684" s="296"/>
      <c r="AF684" s="273"/>
      <c r="AG684" s="273"/>
      <c r="AH684" s="273"/>
      <c r="AI684" s="273"/>
      <c r="AJ684" s="273"/>
      <c r="AK684" s="273"/>
      <c r="AL684" s="273"/>
      <c r="AM684" s="296"/>
      <c r="AN684" s="296"/>
      <c r="AO684" s="296"/>
      <c r="AP684" s="273"/>
      <c r="AQ684" s="273"/>
      <c r="AR684" s="296"/>
      <c r="AS684" s="296"/>
      <c r="AT684" s="296"/>
      <c r="AU684" s="273"/>
      <c r="AV684" s="279"/>
    </row>
    <row r="685" spans="1:48" s="2" customFormat="1">
      <c r="A685" s="437"/>
      <c r="B685" s="437"/>
      <c r="C685" s="437"/>
      <c r="D685" s="437"/>
      <c r="E685" s="296"/>
      <c r="F685" s="645"/>
      <c r="G685" s="273"/>
      <c r="H685" s="178"/>
      <c r="I685" s="178"/>
      <c r="J685" s="296"/>
      <c r="K685" s="273"/>
      <c r="L685" s="273"/>
      <c r="M685" s="273"/>
      <c r="N685" s="296"/>
      <c r="O685" s="273"/>
      <c r="P685" s="273"/>
      <c r="Q685" s="273"/>
      <c r="R685" s="273"/>
      <c r="S685" s="273"/>
      <c r="T685" s="273"/>
      <c r="U685" s="273"/>
      <c r="V685" s="296"/>
      <c r="W685" s="273"/>
      <c r="X685" s="273"/>
      <c r="Y685" s="273"/>
      <c r="Z685" s="273"/>
      <c r="AA685" s="273"/>
      <c r="AB685" s="273"/>
      <c r="AC685" s="273"/>
      <c r="AD685" s="273"/>
      <c r="AE685" s="296"/>
      <c r="AF685" s="273"/>
      <c r="AG685" s="273"/>
      <c r="AH685" s="273"/>
      <c r="AI685" s="273"/>
      <c r="AJ685" s="273"/>
      <c r="AK685" s="273"/>
      <c r="AL685" s="273"/>
      <c r="AM685" s="296"/>
      <c r="AN685" s="296"/>
      <c r="AO685" s="296"/>
      <c r="AP685" s="273"/>
      <c r="AQ685" s="273"/>
      <c r="AR685" s="296"/>
      <c r="AS685" s="296"/>
      <c r="AT685" s="296"/>
      <c r="AU685" s="273"/>
      <c r="AV685" s="279"/>
    </row>
    <row r="686" spans="1:48" s="2" customFormat="1">
      <c r="A686" s="437"/>
      <c r="B686" s="437"/>
      <c r="C686" s="437"/>
      <c r="D686" s="437"/>
      <c r="E686" s="296"/>
      <c r="F686" s="645"/>
      <c r="G686" s="273"/>
      <c r="H686" s="178"/>
      <c r="I686" s="178"/>
      <c r="J686" s="296"/>
      <c r="K686" s="273"/>
      <c r="L686" s="273"/>
      <c r="M686" s="273"/>
      <c r="N686" s="296"/>
      <c r="O686" s="273"/>
      <c r="P686" s="273"/>
      <c r="Q686" s="273"/>
      <c r="R686" s="273"/>
      <c r="S686" s="273"/>
      <c r="T686" s="273"/>
      <c r="U686" s="273"/>
      <c r="V686" s="296"/>
      <c r="W686" s="273"/>
      <c r="X686" s="273"/>
      <c r="Y686" s="273"/>
      <c r="Z686" s="273"/>
      <c r="AA686" s="273"/>
      <c r="AB686" s="273"/>
      <c r="AC686" s="273"/>
      <c r="AD686" s="273"/>
      <c r="AE686" s="296"/>
      <c r="AF686" s="273"/>
      <c r="AG686" s="273"/>
      <c r="AH686" s="273"/>
      <c r="AI686" s="273"/>
      <c r="AJ686" s="273"/>
      <c r="AK686" s="273"/>
      <c r="AL686" s="273"/>
      <c r="AM686" s="296"/>
      <c r="AN686" s="296"/>
      <c r="AO686" s="296"/>
      <c r="AP686" s="273"/>
      <c r="AQ686" s="273"/>
      <c r="AR686" s="296"/>
      <c r="AS686" s="296"/>
      <c r="AT686" s="296"/>
      <c r="AU686" s="273"/>
      <c r="AV686" s="279"/>
    </row>
    <row r="687" spans="1:48" s="2" customFormat="1">
      <c r="A687" s="437"/>
      <c r="B687" s="437"/>
      <c r="C687" s="437"/>
      <c r="D687" s="437"/>
      <c r="E687" s="296"/>
      <c r="F687" s="645"/>
      <c r="G687" s="273"/>
      <c r="H687" s="178"/>
      <c r="I687" s="178"/>
      <c r="J687" s="296"/>
      <c r="K687" s="273"/>
      <c r="L687" s="273"/>
      <c r="M687" s="273"/>
      <c r="N687" s="296"/>
      <c r="O687" s="273"/>
      <c r="P687" s="273"/>
      <c r="Q687" s="273"/>
      <c r="R687" s="273"/>
      <c r="S687" s="273"/>
      <c r="T687" s="273"/>
      <c r="U687" s="273"/>
      <c r="V687" s="296"/>
      <c r="W687" s="273"/>
      <c r="X687" s="273"/>
      <c r="Y687" s="273"/>
      <c r="Z687" s="273"/>
      <c r="AA687" s="273"/>
      <c r="AB687" s="273"/>
      <c r="AC687" s="273"/>
      <c r="AD687" s="273"/>
      <c r="AE687" s="296"/>
      <c r="AF687" s="273"/>
      <c r="AG687" s="273"/>
      <c r="AH687" s="273"/>
      <c r="AI687" s="273"/>
      <c r="AJ687" s="273"/>
      <c r="AK687" s="273"/>
      <c r="AL687" s="273"/>
      <c r="AM687" s="296"/>
      <c r="AN687" s="296"/>
      <c r="AO687" s="296"/>
      <c r="AP687" s="273"/>
      <c r="AQ687" s="273"/>
      <c r="AR687" s="296"/>
      <c r="AS687" s="296"/>
      <c r="AT687" s="296"/>
      <c r="AU687" s="273"/>
      <c r="AV687" s="279"/>
    </row>
    <row r="688" spans="1:48" s="2" customFormat="1">
      <c r="A688" s="437"/>
      <c r="B688" s="437"/>
      <c r="C688" s="437"/>
      <c r="D688" s="437"/>
      <c r="E688" s="296"/>
      <c r="F688" s="645"/>
      <c r="G688" s="273"/>
      <c r="H688" s="178"/>
      <c r="I688" s="178"/>
      <c r="J688" s="296"/>
      <c r="K688" s="273"/>
      <c r="L688" s="273"/>
      <c r="M688" s="273"/>
      <c r="N688" s="296"/>
      <c r="O688" s="273"/>
      <c r="P688" s="273"/>
      <c r="Q688" s="273"/>
      <c r="R688" s="273"/>
      <c r="S688" s="273"/>
      <c r="T688" s="273"/>
      <c r="U688" s="273"/>
      <c r="V688" s="296"/>
      <c r="W688" s="273"/>
      <c r="X688" s="273"/>
      <c r="Y688" s="273"/>
      <c r="Z688" s="273"/>
      <c r="AA688" s="273"/>
      <c r="AB688" s="273"/>
      <c r="AC688" s="273"/>
      <c r="AD688" s="273"/>
      <c r="AE688" s="296"/>
      <c r="AF688" s="273"/>
      <c r="AG688" s="273"/>
      <c r="AH688" s="273"/>
      <c r="AI688" s="273"/>
      <c r="AJ688" s="273"/>
      <c r="AK688" s="273"/>
      <c r="AL688" s="273"/>
      <c r="AM688" s="296"/>
      <c r="AN688" s="296"/>
      <c r="AO688" s="296"/>
      <c r="AP688" s="273"/>
      <c r="AQ688" s="273"/>
      <c r="AR688" s="296"/>
      <c r="AS688" s="296"/>
      <c r="AT688" s="296"/>
      <c r="AU688" s="273"/>
      <c r="AV688" s="279"/>
    </row>
    <row r="689" spans="1:48" s="2" customFormat="1">
      <c r="A689" s="437"/>
      <c r="B689" s="437"/>
      <c r="C689" s="437"/>
      <c r="D689" s="437"/>
      <c r="E689" s="296"/>
      <c r="F689" s="645"/>
      <c r="G689" s="273"/>
      <c r="H689" s="178"/>
      <c r="I689" s="178"/>
      <c r="J689" s="296"/>
      <c r="K689" s="273"/>
      <c r="L689" s="273"/>
      <c r="M689" s="273"/>
      <c r="N689" s="296"/>
      <c r="O689" s="273"/>
      <c r="P689" s="273"/>
      <c r="Q689" s="273"/>
      <c r="R689" s="273"/>
      <c r="S689" s="273"/>
      <c r="T689" s="273"/>
      <c r="U689" s="273"/>
      <c r="V689" s="296"/>
      <c r="W689" s="273"/>
      <c r="X689" s="273"/>
      <c r="Y689" s="273"/>
      <c r="Z689" s="273"/>
      <c r="AA689" s="273"/>
      <c r="AB689" s="273"/>
      <c r="AC689" s="273"/>
      <c r="AD689" s="273"/>
      <c r="AE689" s="296"/>
      <c r="AF689" s="273"/>
      <c r="AG689" s="273"/>
      <c r="AH689" s="273"/>
      <c r="AI689" s="273"/>
      <c r="AJ689" s="273"/>
      <c r="AK689" s="273"/>
      <c r="AL689" s="273"/>
      <c r="AM689" s="296"/>
      <c r="AN689" s="296"/>
      <c r="AO689" s="296"/>
      <c r="AP689" s="273"/>
      <c r="AQ689" s="273"/>
      <c r="AR689" s="296"/>
      <c r="AS689" s="296"/>
      <c r="AT689" s="296"/>
      <c r="AU689" s="273"/>
      <c r="AV689" s="279"/>
    </row>
    <row r="690" spans="1:48" s="2" customFormat="1">
      <c r="A690" s="437"/>
      <c r="B690" s="437"/>
      <c r="C690" s="437"/>
      <c r="D690" s="437"/>
      <c r="E690" s="296"/>
      <c r="F690" s="645"/>
      <c r="G690" s="273"/>
      <c r="H690" s="178"/>
      <c r="I690" s="178"/>
      <c r="J690" s="296"/>
      <c r="K690" s="273"/>
      <c r="L690" s="273"/>
      <c r="M690" s="273"/>
      <c r="N690" s="296"/>
      <c r="O690" s="273"/>
      <c r="P690" s="273"/>
      <c r="Q690" s="273"/>
      <c r="R690" s="273"/>
      <c r="S690" s="273"/>
      <c r="T690" s="273"/>
      <c r="U690" s="273"/>
      <c r="V690" s="296"/>
      <c r="W690" s="273"/>
      <c r="X690" s="273"/>
      <c r="Y690" s="273"/>
      <c r="Z690" s="273"/>
      <c r="AA690" s="273"/>
      <c r="AB690" s="273"/>
      <c r="AC690" s="273"/>
      <c r="AD690" s="273"/>
      <c r="AE690" s="296"/>
      <c r="AF690" s="273"/>
      <c r="AG690" s="273"/>
      <c r="AH690" s="273"/>
      <c r="AI690" s="273"/>
      <c r="AJ690" s="273"/>
      <c r="AK690" s="273"/>
      <c r="AL690" s="273"/>
      <c r="AM690" s="296"/>
      <c r="AN690" s="296"/>
      <c r="AO690" s="296"/>
      <c r="AP690" s="273"/>
      <c r="AQ690" s="273"/>
      <c r="AR690" s="296"/>
      <c r="AS690" s="296"/>
      <c r="AT690" s="296"/>
      <c r="AU690" s="273"/>
      <c r="AV690" s="279"/>
    </row>
    <row r="691" spans="1:48" s="2" customFormat="1">
      <c r="A691" s="437"/>
      <c r="B691" s="437"/>
      <c r="C691" s="437"/>
      <c r="D691" s="437"/>
      <c r="E691" s="296"/>
      <c r="F691" s="645"/>
      <c r="G691" s="273"/>
      <c r="H691" s="178"/>
      <c r="I691" s="178"/>
      <c r="J691" s="296"/>
      <c r="K691" s="273"/>
      <c r="L691" s="273"/>
      <c r="M691" s="273"/>
      <c r="N691" s="296"/>
      <c r="O691" s="273"/>
      <c r="P691" s="273"/>
      <c r="Q691" s="273"/>
      <c r="R691" s="273"/>
      <c r="S691" s="273"/>
      <c r="T691" s="273"/>
      <c r="U691" s="273"/>
      <c r="V691" s="296"/>
      <c r="W691" s="273"/>
      <c r="X691" s="273"/>
      <c r="Y691" s="273"/>
      <c r="Z691" s="273"/>
      <c r="AA691" s="273"/>
      <c r="AB691" s="273"/>
      <c r="AC691" s="273"/>
      <c r="AD691" s="273"/>
      <c r="AE691" s="296"/>
      <c r="AF691" s="273"/>
      <c r="AG691" s="273"/>
      <c r="AH691" s="273"/>
      <c r="AI691" s="273"/>
      <c r="AJ691" s="273"/>
      <c r="AK691" s="273"/>
      <c r="AL691" s="273"/>
      <c r="AM691" s="296"/>
      <c r="AN691" s="296"/>
      <c r="AO691" s="296"/>
      <c r="AP691" s="273"/>
      <c r="AQ691" s="273"/>
      <c r="AR691" s="296"/>
      <c r="AS691" s="296"/>
      <c r="AT691" s="296"/>
      <c r="AU691" s="273"/>
      <c r="AV691" s="279"/>
    </row>
    <row r="692" spans="1:48" s="2" customFormat="1">
      <c r="A692" s="437"/>
      <c r="B692" s="437"/>
      <c r="C692" s="437"/>
      <c r="D692" s="437"/>
      <c r="E692" s="296"/>
      <c r="F692" s="645"/>
      <c r="G692" s="273"/>
      <c r="H692" s="178"/>
      <c r="I692" s="178"/>
      <c r="J692" s="296"/>
      <c r="K692" s="273"/>
      <c r="L692" s="273"/>
      <c r="M692" s="273"/>
      <c r="N692" s="296"/>
      <c r="O692" s="273"/>
      <c r="P692" s="273"/>
      <c r="Q692" s="273"/>
      <c r="R692" s="273"/>
      <c r="S692" s="273"/>
      <c r="T692" s="273"/>
      <c r="U692" s="273"/>
      <c r="V692" s="296"/>
      <c r="W692" s="273"/>
      <c r="X692" s="273"/>
      <c r="Y692" s="273"/>
      <c r="Z692" s="273"/>
      <c r="AA692" s="273"/>
      <c r="AB692" s="273"/>
      <c r="AC692" s="273"/>
      <c r="AD692" s="273"/>
      <c r="AE692" s="296"/>
      <c r="AF692" s="273"/>
      <c r="AG692" s="273"/>
      <c r="AH692" s="273"/>
      <c r="AI692" s="273"/>
      <c r="AJ692" s="273"/>
      <c r="AK692" s="273"/>
      <c r="AL692" s="273"/>
      <c r="AM692" s="296"/>
      <c r="AN692" s="296"/>
      <c r="AO692" s="296"/>
      <c r="AP692" s="273"/>
      <c r="AQ692" s="273"/>
      <c r="AR692" s="296"/>
      <c r="AS692" s="296"/>
      <c r="AT692" s="296"/>
      <c r="AU692" s="273"/>
      <c r="AV692" s="279"/>
    </row>
    <row r="693" spans="1:48" s="2" customFormat="1">
      <c r="A693" s="437"/>
      <c r="B693" s="437"/>
      <c r="C693" s="437"/>
      <c r="D693" s="437"/>
      <c r="E693" s="296"/>
      <c r="F693" s="645"/>
      <c r="G693" s="273"/>
      <c r="H693" s="178"/>
      <c r="I693" s="178"/>
      <c r="J693" s="296"/>
      <c r="K693" s="273"/>
      <c r="L693" s="273"/>
      <c r="M693" s="273"/>
      <c r="N693" s="296"/>
      <c r="O693" s="273"/>
      <c r="P693" s="273"/>
      <c r="Q693" s="273"/>
      <c r="R693" s="273"/>
      <c r="S693" s="273"/>
      <c r="T693" s="273"/>
      <c r="U693" s="273"/>
      <c r="V693" s="296"/>
      <c r="W693" s="273"/>
      <c r="X693" s="273"/>
      <c r="Y693" s="273"/>
      <c r="Z693" s="273"/>
      <c r="AA693" s="273"/>
      <c r="AB693" s="273"/>
      <c r="AC693" s="273"/>
      <c r="AD693" s="273"/>
      <c r="AE693" s="296"/>
      <c r="AF693" s="273"/>
      <c r="AG693" s="273"/>
      <c r="AH693" s="273"/>
      <c r="AI693" s="273"/>
      <c r="AJ693" s="273"/>
      <c r="AK693" s="273"/>
      <c r="AL693" s="273"/>
      <c r="AM693" s="296"/>
      <c r="AN693" s="296"/>
      <c r="AO693" s="296"/>
      <c r="AP693" s="273"/>
      <c r="AQ693" s="273"/>
      <c r="AR693" s="296"/>
      <c r="AS693" s="296"/>
      <c r="AT693" s="296"/>
      <c r="AU693" s="273"/>
      <c r="AV693" s="279"/>
    </row>
    <row r="694" spans="1:48" s="2" customFormat="1">
      <c r="A694" s="437"/>
      <c r="B694" s="437"/>
      <c r="C694" s="437"/>
      <c r="D694" s="437"/>
      <c r="E694" s="296"/>
      <c r="F694" s="645"/>
      <c r="G694" s="273"/>
      <c r="H694" s="178"/>
      <c r="I694" s="178"/>
      <c r="J694" s="296"/>
      <c r="K694" s="273"/>
      <c r="L694" s="273"/>
      <c r="M694" s="273"/>
      <c r="N694" s="296"/>
      <c r="O694" s="273"/>
      <c r="P694" s="273"/>
      <c r="Q694" s="273"/>
      <c r="R694" s="273"/>
      <c r="S694" s="273"/>
      <c r="T694" s="273"/>
      <c r="U694" s="273"/>
      <c r="V694" s="296"/>
      <c r="W694" s="273"/>
      <c r="X694" s="273"/>
      <c r="Y694" s="273"/>
      <c r="Z694" s="273"/>
      <c r="AA694" s="273"/>
      <c r="AB694" s="273"/>
      <c r="AC694" s="273"/>
      <c r="AD694" s="273"/>
      <c r="AE694" s="296"/>
      <c r="AF694" s="273"/>
      <c r="AG694" s="273"/>
      <c r="AH694" s="273"/>
      <c r="AI694" s="273"/>
      <c r="AJ694" s="273"/>
      <c r="AK694" s="273"/>
      <c r="AL694" s="273"/>
      <c r="AM694" s="296"/>
      <c r="AN694" s="296"/>
      <c r="AO694" s="296"/>
      <c r="AP694" s="273"/>
      <c r="AQ694" s="273"/>
      <c r="AR694" s="296"/>
      <c r="AS694" s="296"/>
      <c r="AT694" s="296"/>
      <c r="AU694" s="273"/>
      <c r="AV694" s="279"/>
    </row>
    <row r="695" spans="1:48" s="2" customFormat="1">
      <c r="A695" s="437"/>
      <c r="B695" s="437"/>
      <c r="C695" s="437"/>
      <c r="D695" s="437"/>
      <c r="E695" s="296"/>
      <c r="F695" s="645"/>
      <c r="G695" s="273"/>
      <c r="H695" s="178"/>
      <c r="I695" s="178"/>
      <c r="J695" s="296"/>
      <c r="K695" s="273"/>
      <c r="L695" s="273"/>
      <c r="M695" s="273"/>
      <c r="N695" s="296"/>
      <c r="O695" s="273"/>
      <c r="P695" s="273"/>
      <c r="Q695" s="273"/>
      <c r="R695" s="273"/>
      <c r="S695" s="273"/>
      <c r="T695" s="273"/>
      <c r="U695" s="273"/>
      <c r="V695" s="296"/>
      <c r="W695" s="273"/>
      <c r="X695" s="273"/>
      <c r="Y695" s="273"/>
      <c r="Z695" s="273"/>
      <c r="AA695" s="273"/>
      <c r="AB695" s="273"/>
      <c r="AC695" s="273"/>
      <c r="AD695" s="273"/>
      <c r="AE695" s="296"/>
      <c r="AF695" s="273"/>
      <c r="AG695" s="273"/>
      <c r="AH695" s="273"/>
      <c r="AI695" s="273"/>
      <c r="AJ695" s="273"/>
      <c r="AK695" s="273"/>
      <c r="AL695" s="273"/>
      <c r="AM695" s="296"/>
      <c r="AN695" s="296"/>
      <c r="AO695" s="296"/>
      <c r="AP695" s="273"/>
      <c r="AQ695" s="273"/>
      <c r="AR695" s="296"/>
      <c r="AS695" s="296"/>
      <c r="AT695" s="296"/>
      <c r="AU695" s="273"/>
      <c r="AV695" s="279"/>
    </row>
    <row r="696" spans="1:48" s="2" customFormat="1">
      <c r="A696" s="437"/>
      <c r="B696" s="437"/>
      <c r="C696" s="437"/>
      <c r="D696" s="437"/>
      <c r="E696" s="296"/>
      <c r="F696" s="645"/>
      <c r="G696" s="273"/>
      <c r="H696" s="178"/>
      <c r="I696" s="178"/>
      <c r="J696" s="296"/>
      <c r="K696" s="273"/>
      <c r="L696" s="273"/>
      <c r="M696" s="273"/>
      <c r="N696" s="296"/>
      <c r="O696" s="273"/>
      <c r="P696" s="273"/>
      <c r="Q696" s="273"/>
      <c r="R696" s="273"/>
      <c r="S696" s="273"/>
      <c r="T696" s="273"/>
      <c r="U696" s="273"/>
      <c r="V696" s="296"/>
      <c r="W696" s="273"/>
      <c r="X696" s="273"/>
      <c r="Y696" s="273"/>
      <c r="Z696" s="273"/>
      <c r="AA696" s="273"/>
      <c r="AB696" s="273"/>
      <c r="AC696" s="273"/>
      <c r="AD696" s="273"/>
      <c r="AE696" s="296"/>
      <c r="AF696" s="273"/>
      <c r="AG696" s="273"/>
      <c r="AH696" s="273"/>
      <c r="AI696" s="273"/>
      <c r="AJ696" s="273"/>
      <c r="AK696" s="273"/>
      <c r="AL696" s="273"/>
      <c r="AM696" s="296"/>
      <c r="AN696" s="296"/>
      <c r="AO696" s="296"/>
      <c r="AP696" s="273"/>
      <c r="AQ696" s="273"/>
      <c r="AR696" s="296"/>
      <c r="AS696" s="296"/>
      <c r="AT696" s="296"/>
      <c r="AU696" s="273"/>
      <c r="AV696" s="279"/>
    </row>
    <row r="697" spans="1:48" s="2" customFormat="1">
      <c r="A697" s="437"/>
      <c r="B697" s="437"/>
      <c r="C697" s="437"/>
      <c r="D697" s="437"/>
      <c r="E697" s="296"/>
      <c r="F697" s="645"/>
      <c r="G697" s="273"/>
      <c r="H697" s="178"/>
      <c r="I697" s="178"/>
      <c r="J697" s="296"/>
      <c r="K697" s="273"/>
      <c r="L697" s="273"/>
      <c r="M697" s="273"/>
      <c r="N697" s="296"/>
      <c r="O697" s="273"/>
      <c r="P697" s="273"/>
      <c r="Q697" s="273"/>
      <c r="R697" s="273"/>
      <c r="S697" s="273"/>
      <c r="T697" s="273"/>
      <c r="U697" s="273"/>
      <c r="V697" s="296"/>
      <c r="W697" s="273"/>
      <c r="X697" s="273"/>
      <c r="Y697" s="273"/>
      <c r="Z697" s="273"/>
      <c r="AA697" s="273"/>
      <c r="AB697" s="273"/>
      <c r="AC697" s="273"/>
      <c r="AD697" s="273"/>
      <c r="AE697" s="296"/>
      <c r="AF697" s="273"/>
      <c r="AG697" s="273"/>
      <c r="AH697" s="273"/>
      <c r="AI697" s="273"/>
      <c r="AJ697" s="273"/>
      <c r="AK697" s="273"/>
      <c r="AL697" s="273"/>
      <c r="AM697" s="296"/>
      <c r="AN697" s="296"/>
      <c r="AO697" s="296"/>
      <c r="AP697" s="273"/>
      <c r="AQ697" s="273"/>
      <c r="AR697" s="296"/>
      <c r="AS697" s="296"/>
      <c r="AT697" s="296"/>
      <c r="AU697" s="273"/>
      <c r="AV697" s="279"/>
    </row>
    <row r="698" spans="1:48" s="2" customFormat="1">
      <c r="A698" s="437"/>
      <c r="B698" s="437"/>
      <c r="C698" s="437"/>
      <c r="D698" s="437"/>
      <c r="E698" s="296"/>
      <c r="F698" s="645"/>
      <c r="G698" s="273"/>
      <c r="H698" s="178"/>
      <c r="I698" s="178"/>
      <c r="J698" s="296"/>
      <c r="K698" s="273"/>
      <c r="L698" s="273"/>
      <c r="M698" s="273"/>
      <c r="N698" s="296"/>
      <c r="O698" s="273"/>
      <c r="P698" s="273"/>
      <c r="Q698" s="273"/>
      <c r="R698" s="273"/>
      <c r="S698" s="273"/>
      <c r="T698" s="273"/>
      <c r="U698" s="273"/>
      <c r="V698" s="296"/>
      <c r="W698" s="273"/>
      <c r="X698" s="273"/>
      <c r="Y698" s="273"/>
      <c r="Z698" s="273"/>
      <c r="AA698" s="273"/>
      <c r="AB698" s="273"/>
      <c r="AC698" s="273"/>
      <c r="AD698" s="273"/>
      <c r="AE698" s="296"/>
      <c r="AF698" s="273"/>
      <c r="AG698" s="273"/>
      <c r="AH698" s="273"/>
      <c r="AI698" s="273"/>
      <c r="AJ698" s="273"/>
      <c r="AK698" s="273"/>
      <c r="AL698" s="273"/>
      <c r="AM698" s="296"/>
      <c r="AN698" s="296"/>
      <c r="AO698" s="296"/>
      <c r="AP698" s="273"/>
      <c r="AQ698" s="273"/>
      <c r="AR698" s="296"/>
      <c r="AS698" s="296"/>
      <c r="AT698" s="296"/>
      <c r="AU698" s="273"/>
      <c r="AV698" s="279"/>
    </row>
    <row r="699" spans="1:48" s="2" customFormat="1">
      <c r="A699" s="437"/>
      <c r="B699" s="437"/>
      <c r="C699" s="437"/>
      <c r="D699" s="437"/>
      <c r="E699" s="296"/>
      <c r="F699" s="645"/>
      <c r="G699" s="273"/>
      <c r="H699" s="178"/>
      <c r="I699" s="178"/>
      <c r="J699" s="296"/>
      <c r="K699" s="273"/>
      <c r="L699" s="273"/>
      <c r="M699" s="273"/>
      <c r="N699" s="296"/>
      <c r="O699" s="273"/>
      <c r="P699" s="273"/>
      <c r="Q699" s="273"/>
      <c r="R699" s="273"/>
      <c r="S699" s="273"/>
      <c r="T699" s="273"/>
      <c r="U699" s="273"/>
      <c r="V699" s="296"/>
      <c r="W699" s="273"/>
      <c r="X699" s="273"/>
      <c r="Y699" s="273"/>
      <c r="Z699" s="273"/>
      <c r="AA699" s="273"/>
      <c r="AB699" s="273"/>
      <c r="AC699" s="273"/>
      <c r="AD699" s="273"/>
      <c r="AE699" s="296"/>
      <c r="AF699" s="273"/>
      <c r="AG699" s="273"/>
      <c r="AH699" s="273"/>
      <c r="AI699" s="273"/>
      <c r="AJ699" s="273"/>
      <c r="AK699" s="273"/>
      <c r="AL699" s="273"/>
      <c r="AM699" s="296"/>
      <c r="AN699" s="296"/>
      <c r="AO699" s="296"/>
      <c r="AP699" s="273"/>
      <c r="AQ699" s="273"/>
      <c r="AR699" s="296"/>
      <c r="AS699" s="296"/>
      <c r="AT699" s="296"/>
      <c r="AU699" s="273"/>
      <c r="AV699" s="279"/>
    </row>
    <row r="700" spans="1:48" s="2" customFormat="1">
      <c r="A700" s="437"/>
      <c r="B700" s="437"/>
      <c r="C700" s="437"/>
      <c r="D700" s="437"/>
      <c r="E700" s="296"/>
      <c r="F700" s="645"/>
      <c r="G700" s="273"/>
      <c r="H700" s="178"/>
      <c r="I700" s="178"/>
      <c r="J700" s="296"/>
      <c r="K700" s="273"/>
      <c r="L700" s="273"/>
      <c r="M700" s="273"/>
      <c r="N700" s="296"/>
      <c r="O700" s="273"/>
      <c r="P700" s="273"/>
      <c r="Q700" s="273"/>
      <c r="R700" s="273"/>
      <c r="S700" s="273"/>
      <c r="T700" s="273"/>
      <c r="U700" s="273"/>
      <c r="V700" s="296"/>
      <c r="W700" s="273"/>
      <c r="X700" s="273"/>
      <c r="Y700" s="273"/>
      <c r="Z700" s="273"/>
      <c r="AA700" s="273"/>
      <c r="AB700" s="273"/>
      <c r="AC700" s="273"/>
      <c r="AD700" s="273"/>
      <c r="AE700" s="296"/>
      <c r="AF700" s="273"/>
      <c r="AG700" s="273"/>
      <c r="AH700" s="273"/>
      <c r="AI700" s="273"/>
      <c r="AJ700" s="273"/>
      <c r="AK700" s="273"/>
      <c r="AL700" s="273"/>
      <c r="AM700" s="296"/>
      <c r="AN700" s="296"/>
      <c r="AO700" s="296"/>
      <c r="AP700" s="273"/>
      <c r="AQ700" s="273"/>
      <c r="AR700" s="296"/>
      <c r="AS700" s="296"/>
      <c r="AT700" s="296"/>
      <c r="AU700" s="273"/>
      <c r="AV700" s="279"/>
    </row>
    <row r="701" spans="1:48" s="2" customFormat="1">
      <c r="A701" s="437"/>
      <c r="B701" s="437"/>
      <c r="C701" s="437"/>
      <c r="D701" s="437"/>
      <c r="E701" s="296"/>
      <c r="F701" s="645"/>
      <c r="G701" s="273"/>
      <c r="H701" s="178"/>
      <c r="I701" s="178"/>
      <c r="J701" s="296"/>
      <c r="K701" s="273"/>
      <c r="L701" s="273"/>
      <c r="M701" s="273"/>
      <c r="N701" s="296"/>
      <c r="O701" s="273"/>
      <c r="P701" s="273"/>
      <c r="Q701" s="273"/>
      <c r="R701" s="273"/>
      <c r="S701" s="273"/>
      <c r="T701" s="273"/>
      <c r="U701" s="273"/>
      <c r="V701" s="296"/>
      <c r="W701" s="273"/>
      <c r="X701" s="273"/>
      <c r="Y701" s="273"/>
      <c r="Z701" s="273"/>
      <c r="AA701" s="273"/>
      <c r="AB701" s="273"/>
      <c r="AC701" s="273"/>
      <c r="AD701" s="273"/>
      <c r="AE701" s="296"/>
      <c r="AF701" s="273"/>
      <c r="AG701" s="273"/>
      <c r="AH701" s="273"/>
      <c r="AI701" s="273"/>
      <c r="AJ701" s="273"/>
      <c r="AK701" s="273"/>
      <c r="AL701" s="273"/>
      <c r="AM701" s="296"/>
      <c r="AN701" s="296"/>
      <c r="AO701" s="296"/>
      <c r="AP701" s="273"/>
      <c r="AQ701" s="273"/>
      <c r="AR701" s="296"/>
      <c r="AS701" s="296"/>
      <c r="AT701" s="296"/>
      <c r="AU701" s="273"/>
      <c r="AV701" s="279"/>
    </row>
    <row r="702" spans="1:48" s="2" customFormat="1">
      <c r="A702" s="437"/>
      <c r="B702" s="437"/>
      <c r="C702" s="437"/>
      <c r="D702" s="437"/>
      <c r="E702" s="296"/>
      <c r="F702" s="645"/>
      <c r="G702" s="273"/>
      <c r="H702" s="178"/>
      <c r="I702" s="178"/>
      <c r="J702" s="296"/>
      <c r="K702" s="273"/>
      <c r="L702" s="273"/>
      <c r="M702" s="273"/>
      <c r="N702" s="296"/>
      <c r="O702" s="273"/>
      <c r="P702" s="273"/>
      <c r="Q702" s="273"/>
      <c r="R702" s="273"/>
      <c r="S702" s="273"/>
      <c r="T702" s="273"/>
      <c r="U702" s="273"/>
      <c r="V702" s="296"/>
      <c r="W702" s="273"/>
      <c r="X702" s="273"/>
      <c r="Y702" s="273"/>
      <c r="Z702" s="273"/>
      <c r="AA702" s="273"/>
      <c r="AB702" s="273"/>
      <c r="AC702" s="273"/>
      <c r="AD702" s="273"/>
      <c r="AE702" s="296"/>
      <c r="AF702" s="273"/>
      <c r="AG702" s="273"/>
      <c r="AH702" s="273"/>
      <c r="AI702" s="273"/>
      <c r="AJ702" s="273"/>
      <c r="AK702" s="273"/>
      <c r="AL702" s="273"/>
      <c r="AM702" s="296"/>
      <c r="AN702" s="296"/>
      <c r="AO702" s="296"/>
      <c r="AP702" s="273"/>
      <c r="AQ702" s="273"/>
      <c r="AR702" s="296"/>
      <c r="AS702" s="296"/>
      <c r="AT702" s="296"/>
      <c r="AU702" s="273"/>
      <c r="AV702" s="279"/>
    </row>
    <row r="703" spans="1:48" s="2" customFormat="1">
      <c r="A703" s="437"/>
      <c r="B703" s="437"/>
      <c r="C703" s="437"/>
      <c r="D703" s="437"/>
      <c r="E703" s="296"/>
      <c r="F703" s="645"/>
      <c r="G703" s="273"/>
      <c r="H703" s="178"/>
      <c r="I703" s="178"/>
      <c r="J703" s="296"/>
      <c r="K703" s="273"/>
      <c r="L703" s="273"/>
      <c r="M703" s="273"/>
      <c r="N703" s="296"/>
      <c r="O703" s="273"/>
      <c r="P703" s="273"/>
      <c r="Q703" s="273"/>
      <c r="R703" s="273"/>
      <c r="S703" s="273"/>
      <c r="T703" s="273"/>
      <c r="U703" s="273"/>
      <c r="V703" s="296"/>
      <c r="W703" s="273"/>
      <c r="X703" s="273"/>
      <c r="Y703" s="273"/>
      <c r="Z703" s="273"/>
      <c r="AA703" s="273"/>
      <c r="AB703" s="273"/>
      <c r="AC703" s="273"/>
      <c r="AD703" s="273"/>
      <c r="AE703" s="296"/>
      <c r="AF703" s="273"/>
      <c r="AG703" s="273"/>
      <c r="AH703" s="273"/>
      <c r="AI703" s="273"/>
      <c r="AJ703" s="273"/>
      <c r="AK703" s="273"/>
      <c r="AL703" s="273"/>
      <c r="AM703" s="296"/>
      <c r="AN703" s="296"/>
      <c r="AO703" s="296"/>
      <c r="AP703" s="273"/>
      <c r="AQ703" s="273"/>
      <c r="AR703" s="296"/>
      <c r="AS703" s="296"/>
      <c r="AT703" s="296"/>
      <c r="AU703" s="273"/>
      <c r="AV703" s="279"/>
    </row>
    <row r="704" spans="1:48" s="2" customFormat="1">
      <c r="A704" s="437"/>
      <c r="B704" s="437"/>
      <c r="C704" s="437"/>
      <c r="D704" s="437"/>
      <c r="E704" s="296"/>
      <c r="F704" s="645"/>
      <c r="G704" s="273"/>
      <c r="H704" s="178"/>
      <c r="I704" s="178"/>
      <c r="J704" s="296"/>
      <c r="K704" s="273"/>
      <c r="L704" s="273"/>
      <c r="M704" s="273"/>
      <c r="N704" s="296"/>
      <c r="O704" s="273"/>
      <c r="P704" s="273"/>
      <c r="Q704" s="273"/>
      <c r="R704" s="273"/>
      <c r="S704" s="273"/>
      <c r="T704" s="273"/>
      <c r="U704" s="273"/>
      <c r="V704" s="296"/>
      <c r="W704" s="273"/>
      <c r="X704" s="273"/>
      <c r="Y704" s="273"/>
      <c r="Z704" s="273"/>
      <c r="AA704" s="273"/>
      <c r="AB704" s="273"/>
      <c r="AC704" s="273"/>
      <c r="AD704" s="273"/>
      <c r="AE704" s="296"/>
      <c r="AF704" s="273"/>
      <c r="AG704" s="273"/>
      <c r="AH704" s="273"/>
      <c r="AI704" s="273"/>
      <c r="AJ704" s="273"/>
      <c r="AK704" s="273"/>
      <c r="AL704" s="273"/>
      <c r="AM704" s="296"/>
      <c r="AN704" s="296"/>
      <c r="AO704" s="296"/>
      <c r="AP704" s="273"/>
      <c r="AQ704" s="273"/>
      <c r="AR704" s="296"/>
      <c r="AS704" s="296"/>
      <c r="AT704" s="296"/>
      <c r="AU704" s="273"/>
      <c r="AV704" s="279"/>
    </row>
    <row r="705" spans="1:48" s="2" customFormat="1">
      <c r="A705" s="437"/>
      <c r="B705" s="437"/>
      <c r="C705" s="437"/>
      <c r="D705" s="437"/>
      <c r="E705" s="296"/>
      <c r="F705" s="645"/>
      <c r="G705" s="273"/>
      <c r="H705" s="178"/>
      <c r="I705" s="178"/>
      <c r="J705" s="296"/>
      <c r="K705" s="273"/>
      <c r="L705" s="273"/>
      <c r="M705" s="273"/>
      <c r="N705" s="296"/>
      <c r="O705" s="273"/>
      <c r="P705" s="273"/>
      <c r="Q705" s="273"/>
      <c r="R705" s="273"/>
      <c r="S705" s="273"/>
      <c r="T705" s="273"/>
      <c r="U705" s="273"/>
      <c r="V705" s="296"/>
      <c r="W705" s="273"/>
      <c r="X705" s="273"/>
      <c r="Y705" s="273"/>
      <c r="Z705" s="273"/>
      <c r="AA705" s="273"/>
      <c r="AB705" s="273"/>
      <c r="AC705" s="273"/>
      <c r="AD705" s="273"/>
      <c r="AE705" s="296"/>
      <c r="AF705" s="273"/>
      <c r="AG705" s="273"/>
      <c r="AH705" s="273"/>
      <c r="AI705" s="273"/>
      <c r="AJ705" s="273"/>
      <c r="AK705" s="273"/>
      <c r="AL705" s="273"/>
      <c r="AM705" s="296"/>
      <c r="AN705" s="296"/>
      <c r="AO705" s="296"/>
      <c r="AP705" s="273"/>
      <c r="AQ705" s="273"/>
      <c r="AR705" s="296"/>
      <c r="AS705" s="296"/>
      <c r="AT705" s="296"/>
      <c r="AU705" s="273"/>
      <c r="AV705" s="279"/>
    </row>
    <row r="706" spans="1:48" s="2" customFormat="1">
      <c r="A706" s="437"/>
      <c r="B706" s="437"/>
      <c r="C706" s="437"/>
      <c r="D706" s="437"/>
      <c r="E706" s="296"/>
      <c r="F706" s="645"/>
      <c r="G706" s="273"/>
      <c r="H706" s="178"/>
      <c r="I706" s="178"/>
      <c r="J706" s="296"/>
      <c r="K706" s="273"/>
      <c r="L706" s="273"/>
      <c r="M706" s="273"/>
      <c r="N706" s="296"/>
      <c r="O706" s="273"/>
      <c r="P706" s="273"/>
      <c r="Q706" s="273"/>
      <c r="R706" s="273"/>
      <c r="S706" s="273"/>
      <c r="T706" s="273"/>
      <c r="U706" s="273"/>
      <c r="V706" s="296"/>
      <c r="W706" s="273"/>
      <c r="X706" s="273"/>
      <c r="Y706" s="273"/>
      <c r="Z706" s="273"/>
      <c r="AA706" s="273"/>
      <c r="AB706" s="273"/>
      <c r="AC706" s="273"/>
      <c r="AD706" s="273"/>
      <c r="AE706" s="296"/>
      <c r="AF706" s="273"/>
      <c r="AG706" s="273"/>
      <c r="AH706" s="273"/>
      <c r="AI706" s="273"/>
      <c r="AJ706" s="273"/>
      <c r="AK706" s="273"/>
      <c r="AL706" s="273"/>
      <c r="AM706" s="296"/>
      <c r="AN706" s="296"/>
      <c r="AO706" s="296"/>
      <c r="AP706" s="273"/>
      <c r="AQ706" s="273"/>
      <c r="AR706" s="296"/>
      <c r="AS706" s="296"/>
      <c r="AT706" s="296"/>
      <c r="AU706" s="273"/>
      <c r="AV706" s="279"/>
    </row>
    <row r="707" spans="1:48" s="2" customFormat="1">
      <c r="A707" s="437"/>
      <c r="B707" s="437"/>
      <c r="C707" s="437"/>
      <c r="D707" s="437"/>
      <c r="E707" s="296"/>
      <c r="F707" s="645"/>
      <c r="G707" s="273"/>
      <c r="H707" s="178"/>
      <c r="I707" s="178"/>
      <c r="J707" s="296"/>
      <c r="K707" s="273"/>
      <c r="L707" s="273"/>
      <c r="M707" s="273"/>
      <c r="N707" s="296"/>
      <c r="O707" s="273"/>
      <c r="P707" s="273"/>
      <c r="Q707" s="273"/>
      <c r="R707" s="273"/>
      <c r="S707" s="273"/>
      <c r="T707" s="273"/>
      <c r="U707" s="273"/>
      <c r="V707" s="296"/>
      <c r="W707" s="273"/>
      <c r="X707" s="273"/>
      <c r="Y707" s="273"/>
      <c r="Z707" s="273"/>
      <c r="AA707" s="273"/>
      <c r="AB707" s="273"/>
      <c r="AC707" s="273"/>
      <c r="AD707" s="273"/>
      <c r="AE707" s="296"/>
      <c r="AF707" s="273"/>
      <c r="AG707" s="273"/>
      <c r="AH707" s="273"/>
      <c r="AI707" s="273"/>
      <c r="AJ707" s="273"/>
      <c r="AK707" s="273"/>
      <c r="AL707" s="273"/>
      <c r="AM707" s="296"/>
      <c r="AN707" s="296"/>
      <c r="AO707" s="296"/>
      <c r="AP707" s="273"/>
      <c r="AQ707" s="273"/>
      <c r="AR707" s="296"/>
      <c r="AS707" s="296"/>
      <c r="AT707" s="296"/>
      <c r="AU707" s="273"/>
      <c r="AV707" s="279"/>
    </row>
    <row r="708" spans="1:48" s="2" customFormat="1">
      <c r="A708" s="437"/>
      <c r="B708" s="437"/>
      <c r="C708" s="437"/>
      <c r="D708" s="437"/>
      <c r="E708" s="296"/>
      <c r="F708" s="645"/>
      <c r="G708" s="273"/>
      <c r="H708" s="178"/>
      <c r="I708" s="178"/>
      <c r="J708" s="296"/>
      <c r="K708" s="273"/>
      <c r="L708" s="273"/>
      <c r="M708" s="273"/>
      <c r="N708" s="296"/>
      <c r="O708" s="273"/>
      <c r="P708" s="273"/>
      <c r="Q708" s="273"/>
      <c r="R708" s="273"/>
      <c r="S708" s="273"/>
      <c r="T708" s="273"/>
      <c r="U708" s="273"/>
      <c r="V708" s="296"/>
      <c r="W708" s="273"/>
      <c r="X708" s="273"/>
      <c r="Y708" s="273"/>
      <c r="Z708" s="273"/>
      <c r="AA708" s="273"/>
      <c r="AB708" s="273"/>
      <c r="AC708" s="273"/>
      <c r="AD708" s="273"/>
      <c r="AE708" s="296"/>
      <c r="AF708" s="273"/>
      <c r="AG708" s="273"/>
      <c r="AH708" s="273"/>
      <c r="AI708" s="273"/>
      <c r="AJ708" s="273"/>
      <c r="AK708" s="273"/>
      <c r="AL708" s="273"/>
      <c r="AM708" s="296"/>
      <c r="AN708" s="296"/>
      <c r="AO708" s="296"/>
      <c r="AP708" s="273"/>
      <c r="AQ708" s="273"/>
      <c r="AR708" s="296"/>
      <c r="AS708" s="296"/>
      <c r="AT708" s="296"/>
      <c r="AU708" s="273"/>
      <c r="AV708" s="279"/>
    </row>
    <row r="709" spans="1:48" s="2" customFormat="1">
      <c r="A709" s="437"/>
      <c r="B709" s="437"/>
      <c r="C709" s="437"/>
      <c r="D709" s="437"/>
      <c r="E709" s="296"/>
      <c r="F709" s="645"/>
      <c r="G709" s="273"/>
      <c r="H709" s="178"/>
      <c r="I709" s="178"/>
      <c r="J709" s="296"/>
      <c r="K709" s="273"/>
      <c r="L709" s="273"/>
      <c r="M709" s="273"/>
      <c r="N709" s="296"/>
      <c r="O709" s="273"/>
      <c r="P709" s="273"/>
      <c r="Q709" s="273"/>
      <c r="R709" s="273"/>
      <c r="S709" s="273"/>
      <c r="T709" s="273"/>
      <c r="U709" s="273"/>
      <c r="V709" s="296"/>
      <c r="W709" s="273"/>
      <c r="X709" s="273"/>
      <c r="Y709" s="273"/>
      <c r="Z709" s="273"/>
      <c r="AA709" s="273"/>
      <c r="AB709" s="273"/>
      <c r="AC709" s="273"/>
      <c r="AD709" s="273"/>
      <c r="AE709" s="296"/>
      <c r="AF709" s="273"/>
      <c r="AG709" s="273"/>
      <c r="AH709" s="273"/>
      <c r="AI709" s="273"/>
      <c r="AJ709" s="273"/>
      <c r="AK709" s="273"/>
      <c r="AL709" s="273"/>
      <c r="AM709" s="296"/>
      <c r="AN709" s="296"/>
      <c r="AO709" s="296"/>
      <c r="AP709" s="273"/>
      <c r="AQ709" s="273"/>
      <c r="AR709" s="296"/>
      <c r="AS709" s="296"/>
      <c r="AT709" s="296"/>
      <c r="AU709" s="273"/>
      <c r="AV709" s="279"/>
    </row>
    <row r="710" spans="1:48" s="2" customFormat="1">
      <c r="A710" s="437"/>
      <c r="B710" s="437"/>
      <c r="C710" s="437"/>
      <c r="D710" s="437"/>
      <c r="E710" s="296"/>
      <c r="F710" s="645"/>
      <c r="G710" s="273"/>
      <c r="H710" s="178"/>
      <c r="I710" s="178"/>
      <c r="J710" s="296"/>
      <c r="K710" s="273"/>
      <c r="L710" s="273"/>
      <c r="M710" s="273"/>
      <c r="N710" s="296"/>
      <c r="O710" s="273"/>
      <c r="P710" s="273"/>
      <c r="Q710" s="273"/>
      <c r="R710" s="273"/>
      <c r="S710" s="273"/>
      <c r="T710" s="273"/>
      <c r="U710" s="273"/>
      <c r="V710" s="296"/>
      <c r="W710" s="273"/>
      <c r="X710" s="273"/>
      <c r="Y710" s="273"/>
      <c r="Z710" s="273"/>
      <c r="AA710" s="273"/>
      <c r="AB710" s="273"/>
      <c r="AC710" s="273"/>
      <c r="AD710" s="273"/>
      <c r="AE710" s="296"/>
      <c r="AF710" s="273"/>
      <c r="AG710" s="273"/>
      <c r="AH710" s="273"/>
      <c r="AI710" s="273"/>
      <c r="AJ710" s="273"/>
      <c r="AK710" s="273"/>
      <c r="AL710" s="273"/>
      <c r="AM710" s="296"/>
      <c r="AN710" s="296"/>
      <c r="AO710" s="296"/>
      <c r="AP710" s="273"/>
      <c r="AQ710" s="273"/>
      <c r="AR710" s="296"/>
      <c r="AS710" s="296"/>
      <c r="AT710" s="296"/>
      <c r="AU710" s="273"/>
      <c r="AV710" s="279"/>
    </row>
    <row r="711" spans="1:48" s="2" customFormat="1">
      <c r="A711" s="437"/>
      <c r="B711" s="437"/>
      <c r="C711" s="437"/>
      <c r="D711" s="437"/>
      <c r="E711" s="296"/>
      <c r="F711" s="645"/>
      <c r="G711" s="273"/>
      <c r="H711" s="178"/>
      <c r="I711" s="178"/>
      <c r="J711" s="296"/>
      <c r="K711" s="273"/>
      <c r="L711" s="273"/>
      <c r="M711" s="273"/>
      <c r="N711" s="296"/>
      <c r="O711" s="273"/>
      <c r="P711" s="273"/>
      <c r="Q711" s="273"/>
      <c r="R711" s="273"/>
      <c r="S711" s="273"/>
      <c r="T711" s="273"/>
      <c r="U711" s="273"/>
      <c r="V711" s="296"/>
      <c r="W711" s="273"/>
      <c r="X711" s="273"/>
      <c r="Y711" s="273"/>
      <c r="Z711" s="273"/>
      <c r="AA711" s="273"/>
      <c r="AB711" s="273"/>
      <c r="AC711" s="273"/>
      <c r="AD711" s="273"/>
      <c r="AE711" s="296"/>
      <c r="AF711" s="273"/>
      <c r="AG711" s="273"/>
      <c r="AH711" s="273"/>
      <c r="AI711" s="273"/>
      <c r="AJ711" s="273"/>
      <c r="AK711" s="273"/>
      <c r="AL711" s="273"/>
      <c r="AM711" s="296"/>
      <c r="AN711" s="296"/>
      <c r="AO711" s="296"/>
      <c r="AP711" s="273"/>
      <c r="AQ711" s="273"/>
      <c r="AR711" s="296"/>
      <c r="AS711" s="296"/>
      <c r="AT711" s="296"/>
      <c r="AU711" s="273"/>
      <c r="AV711" s="279"/>
    </row>
    <row r="712" spans="1:48" s="2" customFormat="1">
      <c r="A712" s="437"/>
      <c r="B712" s="437"/>
      <c r="C712" s="437"/>
      <c r="D712" s="437"/>
      <c r="E712" s="296"/>
      <c r="F712" s="645"/>
      <c r="G712" s="273"/>
      <c r="H712" s="178"/>
      <c r="I712" s="178"/>
      <c r="J712" s="296"/>
      <c r="K712" s="273"/>
      <c r="L712" s="273"/>
      <c r="M712" s="273"/>
      <c r="N712" s="296"/>
      <c r="O712" s="273"/>
      <c r="P712" s="273"/>
      <c r="Q712" s="273"/>
      <c r="R712" s="273"/>
      <c r="S712" s="273"/>
      <c r="T712" s="273"/>
      <c r="U712" s="273"/>
      <c r="V712" s="296"/>
      <c r="W712" s="273"/>
      <c r="X712" s="273"/>
      <c r="Y712" s="273"/>
      <c r="Z712" s="273"/>
      <c r="AA712" s="273"/>
      <c r="AB712" s="273"/>
      <c r="AC712" s="273"/>
      <c r="AD712" s="273"/>
      <c r="AE712" s="296"/>
      <c r="AF712" s="273"/>
      <c r="AG712" s="273"/>
      <c r="AH712" s="273"/>
      <c r="AI712" s="273"/>
      <c r="AJ712" s="273"/>
      <c r="AK712" s="273"/>
      <c r="AL712" s="273"/>
      <c r="AM712" s="296"/>
      <c r="AN712" s="296"/>
      <c r="AO712" s="296"/>
      <c r="AP712" s="273"/>
      <c r="AQ712" s="273"/>
      <c r="AR712" s="296"/>
      <c r="AS712" s="296"/>
      <c r="AT712" s="296"/>
      <c r="AU712" s="273"/>
      <c r="AV712" s="279"/>
    </row>
    <row r="713" spans="1:48" s="2" customFormat="1">
      <c r="A713" s="437"/>
      <c r="B713" s="437"/>
      <c r="C713" s="437"/>
      <c r="D713" s="437"/>
      <c r="E713" s="296"/>
      <c r="F713" s="645"/>
      <c r="G713" s="273"/>
      <c r="H713" s="178"/>
      <c r="I713" s="178"/>
      <c r="J713" s="296"/>
      <c r="K713" s="273"/>
      <c r="L713" s="273"/>
      <c r="M713" s="273"/>
      <c r="N713" s="296"/>
      <c r="O713" s="273"/>
      <c r="P713" s="273"/>
      <c r="Q713" s="273"/>
      <c r="R713" s="273"/>
      <c r="S713" s="273"/>
      <c r="T713" s="273"/>
      <c r="U713" s="273"/>
      <c r="V713" s="296"/>
      <c r="W713" s="273"/>
      <c r="X713" s="273"/>
      <c r="Y713" s="273"/>
      <c r="Z713" s="273"/>
      <c r="AA713" s="273"/>
      <c r="AB713" s="273"/>
      <c r="AC713" s="273"/>
      <c r="AD713" s="273"/>
      <c r="AE713" s="296"/>
      <c r="AF713" s="273"/>
      <c r="AG713" s="273"/>
      <c r="AH713" s="273"/>
      <c r="AI713" s="273"/>
      <c r="AJ713" s="273"/>
      <c r="AK713" s="273"/>
      <c r="AL713" s="273"/>
      <c r="AM713" s="296"/>
      <c r="AN713" s="296"/>
      <c r="AO713" s="296"/>
      <c r="AP713" s="273"/>
      <c r="AQ713" s="273"/>
      <c r="AR713" s="296"/>
      <c r="AS713" s="296"/>
      <c r="AT713" s="296"/>
      <c r="AU713" s="273"/>
      <c r="AV713" s="279"/>
    </row>
    <row r="714" spans="1:48" s="2" customFormat="1">
      <c r="A714" s="437"/>
      <c r="B714" s="437"/>
      <c r="C714" s="437"/>
      <c r="D714" s="437"/>
      <c r="E714" s="296"/>
      <c r="F714" s="645"/>
      <c r="G714" s="273"/>
      <c r="H714" s="178"/>
      <c r="I714" s="178"/>
      <c r="J714" s="296"/>
      <c r="K714" s="273"/>
      <c r="L714" s="273"/>
      <c r="M714" s="273"/>
      <c r="N714" s="296"/>
      <c r="O714" s="273"/>
      <c r="P714" s="273"/>
      <c r="Q714" s="273"/>
      <c r="R714" s="273"/>
      <c r="S714" s="273"/>
      <c r="T714" s="273"/>
      <c r="U714" s="273"/>
      <c r="V714" s="296"/>
      <c r="W714" s="273"/>
      <c r="X714" s="273"/>
      <c r="Y714" s="273"/>
      <c r="Z714" s="273"/>
      <c r="AA714" s="273"/>
      <c r="AB714" s="273"/>
      <c r="AC714" s="273"/>
      <c r="AD714" s="273"/>
      <c r="AE714" s="296"/>
      <c r="AF714" s="273"/>
      <c r="AG714" s="273"/>
      <c r="AH714" s="273"/>
      <c r="AI714" s="273"/>
      <c r="AJ714" s="273"/>
      <c r="AK714" s="273"/>
      <c r="AL714" s="273"/>
      <c r="AM714" s="296"/>
      <c r="AN714" s="296"/>
      <c r="AO714" s="296"/>
      <c r="AP714" s="273"/>
      <c r="AQ714" s="273"/>
      <c r="AR714" s="296"/>
      <c r="AS714" s="296"/>
      <c r="AT714" s="296"/>
      <c r="AU714" s="273"/>
      <c r="AV714" s="279"/>
    </row>
    <row r="715" spans="1:48" s="2" customFormat="1">
      <c r="A715" s="437"/>
      <c r="B715" s="437"/>
      <c r="C715" s="437"/>
      <c r="D715" s="437"/>
      <c r="E715" s="296"/>
      <c r="F715" s="645"/>
      <c r="G715" s="273"/>
      <c r="H715" s="178"/>
      <c r="I715" s="178"/>
      <c r="J715" s="296"/>
      <c r="K715" s="273"/>
      <c r="L715" s="273"/>
      <c r="M715" s="273"/>
      <c r="N715" s="296"/>
      <c r="O715" s="273"/>
      <c r="P715" s="273"/>
      <c r="Q715" s="273"/>
      <c r="R715" s="273"/>
      <c r="S715" s="273"/>
      <c r="T715" s="273"/>
      <c r="U715" s="273"/>
      <c r="V715" s="296"/>
      <c r="W715" s="273"/>
      <c r="X715" s="273"/>
      <c r="Y715" s="273"/>
      <c r="Z715" s="273"/>
      <c r="AA715" s="273"/>
      <c r="AB715" s="273"/>
      <c r="AC715" s="273"/>
      <c r="AD715" s="273"/>
      <c r="AE715" s="296"/>
      <c r="AF715" s="273"/>
      <c r="AG715" s="273"/>
      <c r="AH715" s="273"/>
      <c r="AI715" s="273"/>
      <c r="AJ715" s="273"/>
      <c r="AK715" s="273"/>
      <c r="AL715" s="273"/>
      <c r="AM715" s="296"/>
      <c r="AN715" s="296"/>
      <c r="AO715" s="296"/>
      <c r="AP715" s="273"/>
      <c r="AQ715" s="273"/>
      <c r="AR715" s="296"/>
      <c r="AS715" s="296"/>
      <c r="AT715" s="296"/>
      <c r="AU715" s="273"/>
      <c r="AV715" s="279"/>
    </row>
    <row r="716" spans="1:48" s="2" customFormat="1">
      <c r="A716" s="437"/>
      <c r="B716" s="437"/>
      <c r="C716" s="437"/>
      <c r="D716" s="437"/>
      <c r="E716" s="296"/>
      <c r="F716" s="645"/>
      <c r="G716" s="273"/>
      <c r="H716" s="178"/>
      <c r="I716" s="178"/>
      <c r="J716" s="296"/>
      <c r="K716" s="273"/>
      <c r="L716" s="273"/>
      <c r="M716" s="273"/>
      <c r="N716" s="296"/>
      <c r="O716" s="273"/>
      <c r="P716" s="273"/>
      <c r="Q716" s="273"/>
      <c r="R716" s="273"/>
      <c r="S716" s="273"/>
      <c r="T716" s="273"/>
      <c r="U716" s="273"/>
      <c r="V716" s="296"/>
      <c r="W716" s="273"/>
      <c r="X716" s="273"/>
      <c r="Y716" s="273"/>
      <c r="Z716" s="273"/>
      <c r="AA716" s="273"/>
      <c r="AB716" s="273"/>
      <c r="AC716" s="273"/>
      <c r="AD716" s="273"/>
      <c r="AE716" s="296"/>
      <c r="AF716" s="273"/>
      <c r="AG716" s="273"/>
      <c r="AH716" s="273"/>
      <c r="AI716" s="273"/>
      <c r="AJ716" s="273"/>
      <c r="AK716" s="273"/>
      <c r="AL716" s="273"/>
      <c r="AM716" s="296"/>
      <c r="AN716" s="296"/>
      <c r="AO716" s="296"/>
      <c r="AP716" s="273"/>
      <c r="AQ716" s="273"/>
      <c r="AR716" s="296"/>
      <c r="AS716" s="296"/>
      <c r="AT716" s="296"/>
      <c r="AU716" s="273"/>
      <c r="AV716" s="279"/>
    </row>
    <row r="717" spans="1:48" s="2" customFormat="1">
      <c r="A717" s="437"/>
      <c r="B717" s="437"/>
      <c r="C717" s="437"/>
      <c r="D717" s="437"/>
      <c r="E717" s="296"/>
      <c r="F717" s="645"/>
      <c r="G717" s="273"/>
      <c r="H717" s="178"/>
      <c r="I717" s="178"/>
      <c r="J717" s="296"/>
      <c r="K717" s="273"/>
      <c r="L717" s="273"/>
      <c r="M717" s="273"/>
      <c r="N717" s="296"/>
      <c r="O717" s="273"/>
      <c r="P717" s="273"/>
      <c r="Q717" s="273"/>
      <c r="R717" s="273"/>
      <c r="S717" s="273"/>
      <c r="T717" s="273"/>
      <c r="U717" s="273"/>
      <c r="V717" s="296"/>
      <c r="W717" s="273"/>
      <c r="X717" s="273"/>
      <c r="Y717" s="273"/>
      <c r="Z717" s="273"/>
      <c r="AA717" s="273"/>
      <c r="AB717" s="273"/>
      <c r="AC717" s="273"/>
      <c r="AD717" s="273"/>
      <c r="AE717" s="296"/>
      <c r="AF717" s="273"/>
      <c r="AG717" s="273"/>
      <c r="AH717" s="273"/>
      <c r="AI717" s="273"/>
      <c r="AJ717" s="273"/>
      <c r="AK717" s="273"/>
      <c r="AL717" s="273"/>
      <c r="AM717" s="296"/>
      <c r="AN717" s="296"/>
      <c r="AO717" s="296"/>
      <c r="AP717" s="273"/>
      <c r="AQ717" s="273"/>
      <c r="AR717" s="296"/>
      <c r="AS717" s="296"/>
      <c r="AT717" s="296"/>
      <c r="AU717" s="273"/>
      <c r="AV717" s="279"/>
    </row>
    <row r="718" spans="1:48" s="2" customFormat="1">
      <c r="A718" s="437"/>
      <c r="B718" s="437"/>
      <c r="C718" s="437"/>
      <c r="D718" s="437"/>
      <c r="E718" s="296"/>
      <c r="F718" s="645"/>
      <c r="G718" s="273"/>
      <c r="H718" s="178"/>
      <c r="I718" s="178"/>
      <c r="J718" s="296"/>
      <c r="K718" s="273"/>
      <c r="L718" s="273"/>
      <c r="M718" s="273"/>
      <c r="N718" s="296"/>
      <c r="O718" s="273"/>
      <c r="P718" s="273"/>
      <c r="Q718" s="273"/>
      <c r="R718" s="273"/>
      <c r="S718" s="273"/>
      <c r="T718" s="273"/>
      <c r="U718" s="273"/>
      <c r="V718" s="296"/>
      <c r="W718" s="273"/>
      <c r="X718" s="273"/>
      <c r="Y718" s="273"/>
      <c r="Z718" s="273"/>
      <c r="AA718" s="273"/>
      <c r="AB718" s="273"/>
      <c r="AC718" s="273"/>
      <c r="AD718" s="273"/>
      <c r="AE718" s="296"/>
      <c r="AF718" s="273"/>
      <c r="AG718" s="273"/>
      <c r="AH718" s="273"/>
      <c r="AI718" s="273"/>
      <c r="AJ718" s="273"/>
      <c r="AK718" s="273"/>
      <c r="AL718" s="273"/>
      <c r="AM718" s="296"/>
      <c r="AN718" s="296"/>
      <c r="AO718" s="296"/>
      <c r="AP718" s="273"/>
      <c r="AQ718" s="273"/>
      <c r="AR718" s="296"/>
      <c r="AS718" s="296"/>
      <c r="AT718" s="296"/>
      <c r="AU718" s="273"/>
      <c r="AV718" s="279"/>
    </row>
    <row r="719" spans="1:48" s="2" customFormat="1">
      <c r="A719" s="437"/>
      <c r="B719" s="437"/>
      <c r="C719" s="437"/>
      <c r="D719" s="437"/>
      <c r="E719" s="296"/>
      <c r="F719" s="645"/>
      <c r="G719" s="273"/>
      <c r="H719" s="178"/>
      <c r="I719" s="178"/>
      <c r="J719" s="296"/>
      <c r="K719" s="273"/>
      <c r="L719" s="273"/>
      <c r="M719" s="273"/>
      <c r="N719" s="296"/>
      <c r="O719" s="273"/>
      <c r="P719" s="273"/>
      <c r="Q719" s="273"/>
      <c r="R719" s="273"/>
      <c r="S719" s="273"/>
      <c r="T719" s="273"/>
      <c r="U719" s="273"/>
      <c r="V719" s="296"/>
      <c r="W719" s="273"/>
      <c r="X719" s="273"/>
      <c r="Y719" s="273"/>
      <c r="Z719" s="273"/>
      <c r="AA719" s="273"/>
      <c r="AB719" s="273"/>
      <c r="AC719" s="273"/>
      <c r="AD719" s="273"/>
      <c r="AE719" s="296"/>
      <c r="AF719" s="273"/>
      <c r="AG719" s="273"/>
      <c r="AH719" s="273"/>
      <c r="AI719" s="273"/>
      <c r="AJ719" s="273"/>
      <c r="AK719" s="273"/>
      <c r="AL719" s="273"/>
      <c r="AM719" s="296"/>
      <c r="AN719" s="296"/>
      <c r="AO719" s="296"/>
      <c r="AP719" s="273"/>
      <c r="AQ719" s="273"/>
      <c r="AR719" s="296"/>
      <c r="AS719" s="296"/>
      <c r="AT719" s="296"/>
      <c r="AU719" s="273"/>
      <c r="AV719" s="279"/>
    </row>
    <row r="720" spans="1:48" s="2" customFormat="1">
      <c r="A720" s="437"/>
      <c r="B720" s="437"/>
      <c r="C720" s="437"/>
      <c r="D720" s="437"/>
      <c r="E720" s="296"/>
      <c r="F720" s="645"/>
      <c r="G720" s="273"/>
      <c r="H720" s="178"/>
      <c r="I720" s="178"/>
      <c r="J720" s="296"/>
      <c r="K720" s="273"/>
      <c r="L720" s="273"/>
      <c r="M720" s="273"/>
      <c r="N720" s="296"/>
      <c r="O720" s="273"/>
      <c r="P720" s="273"/>
      <c r="Q720" s="273"/>
      <c r="R720" s="273"/>
      <c r="S720" s="273"/>
      <c r="T720" s="273"/>
      <c r="U720" s="273"/>
      <c r="V720" s="296"/>
      <c r="W720" s="273"/>
      <c r="X720" s="273"/>
      <c r="Y720" s="273"/>
      <c r="Z720" s="273"/>
      <c r="AA720" s="273"/>
      <c r="AB720" s="273"/>
      <c r="AC720" s="273"/>
      <c r="AD720" s="273"/>
      <c r="AE720" s="296"/>
      <c r="AF720" s="273"/>
      <c r="AG720" s="273"/>
      <c r="AH720" s="273"/>
      <c r="AI720" s="273"/>
      <c r="AJ720" s="273"/>
      <c r="AK720" s="273"/>
      <c r="AL720" s="273"/>
      <c r="AM720" s="296"/>
      <c r="AN720" s="296"/>
      <c r="AO720" s="296"/>
      <c r="AP720" s="273"/>
      <c r="AQ720" s="273"/>
      <c r="AR720" s="296"/>
      <c r="AS720" s="296"/>
      <c r="AT720" s="296"/>
      <c r="AU720" s="273"/>
      <c r="AV720" s="279"/>
    </row>
    <row r="721" spans="1:48" s="2" customFormat="1">
      <c r="A721" s="437"/>
      <c r="B721" s="437"/>
      <c r="C721" s="437"/>
      <c r="D721" s="437"/>
      <c r="E721" s="296"/>
      <c r="F721" s="645"/>
      <c r="G721" s="273"/>
      <c r="H721" s="178"/>
      <c r="I721" s="178"/>
      <c r="J721" s="296"/>
      <c r="K721" s="273"/>
      <c r="L721" s="273"/>
      <c r="M721" s="273"/>
      <c r="N721" s="296"/>
      <c r="O721" s="273"/>
      <c r="P721" s="273"/>
      <c r="Q721" s="273"/>
      <c r="R721" s="273"/>
      <c r="S721" s="273"/>
      <c r="T721" s="273"/>
      <c r="U721" s="273"/>
      <c r="V721" s="296"/>
      <c r="W721" s="273"/>
      <c r="X721" s="273"/>
      <c r="Y721" s="273"/>
      <c r="Z721" s="273"/>
      <c r="AA721" s="273"/>
      <c r="AB721" s="273"/>
      <c r="AC721" s="273"/>
      <c r="AD721" s="273"/>
      <c r="AE721" s="296"/>
      <c r="AF721" s="273"/>
      <c r="AG721" s="273"/>
      <c r="AH721" s="273"/>
      <c r="AI721" s="273"/>
      <c r="AJ721" s="273"/>
      <c r="AK721" s="273"/>
      <c r="AL721" s="273"/>
      <c r="AM721" s="296"/>
      <c r="AN721" s="296"/>
      <c r="AO721" s="296"/>
      <c r="AP721" s="273"/>
      <c r="AQ721" s="273"/>
      <c r="AR721" s="296"/>
      <c r="AS721" s="296"/>
      <c r="AT721" s="296"/>
      <c r="AU721" s="273"/>
      <c r="AV721" s="279"/>
    </row>
    <row r="722" spans="1:48" s="2" customFormat="1">
      <c r="A722" s="437"/>
      <c r="B722" s="437"/>
      <c r="C722" s="437"/>
      <c r="D722" s="437"/>
      <c r="E722" s="296"/>
      <c r="F722" s="645"/>
      <c r="G722" s="273"/>
      <c r="H722" s="178"/>
      <c r="I722" s="178"/>
      <c r="J722" s="296"/>
      <c r="K722" s="273"/>
      <c r="L722" s="273"/>
      <c r="M722" s="273"/>
      <c r="N722" s="296"/>
      <c r="O722" s="273"/>
      <c r="P722" s="273"/>
      <c r="Q722" s="273"/>
      <c r="R722" s="273"/>
      <c r="S722" s="273"/>
      <c r="T722" s="273"/>
      <c r="U722" s="273"/>
      <c r="V722" s="296"/>
      <c r="W722" s="273"/>
      <c r="X722" s="273"/>
      <c r="Y722" s="273"/>
      <c r="Z722" s="273"/>
      <c r="AA722" s="273"/>
      <c r="AB722" s="273"/>
      <c r="AC722" s="273"/>
      <c r="AD722" s="273"/>
      <c r="AE722" s="296"/>
      <c r="AF722" s="273"/>
      <c r="AG722" s="273"/>
      <c r="AH722" s="273"/>
      <c r="AI722" s="273"/>
      <c r="AJ722" s="273"/>
      <c r="AK722" s="273"/>
      <c r="AL722" s="273"/>
      <c r="AM722" s="296"/>
      <c r="AN722" s="296"/>
      <c r="AO722" s="296"/>
      <c r="AP722" s="273"/>
      <c r="AQ722" s="273"/>
      <c r="AR722" s="296"/>
      <c r="AS722" s="296"/>
      <c r="AT722" s="296"/>
      <c r="AU722" s="273"/>
      <c r="AV722" s="279"/>
    </row>
    <row r="723" spans="1:48" s="2" customFormat="1">
      <c r="A723" s="437"/>
      <c r="B723" s="437"/>
      <c r="C723" s="437"/>
      <c r="D723" s="437"/>
      <c r="E723" s="296"/>
      <c r="F723" s="645"/>
      <c r="G723" s="273"/>
      <c r="H723" s="178"/>
      <c r="I723" s="178"/>
      <c r="J723" s="296"/>
      <c r="K723" s="273"/>
      <c r="L723" s="273"/>
      <c r="M723" s="273"/>
      <c r="N723" s="296"/>
      <c r="O723" s="273"/>
      <c r="P723" s="273"/>
      <c r="Q723" s="273"/>
      <c r="R723" s="273"/>
      <c r="S723" s="273"/>
      <c r="T723" s="273"/>
      <c r="U723" s="273"/>
      <c r="V723" s="296"/>
      <c r="W723" s="273"/>
      <c r="X723" s="273"/>
      <c r="Y723" s="273"/>
      <c r="Z723" s="273"/>
      <c r="AA723" s="273"/>
      <c r="AB723" s="273"/>
      <c r="AC723" s="273"/>
      <c r="AD723" s="273"/>
      <c r="AE723" s="296"/>
      <c r="AF723" s="273"/>
      <c r="AG723" s="273"/>
      <c r="AH723" s="273"/>
      <c r="AI723" s="273"/>
      <c r="AJ723" s="273"/>
      <c r="AK723" s="273"/>
      <c r="AL723" s="273"/>
      <c r="AM723" s="296"/>
      <c r="AN723" s="296"/>
      <c r="AO723" s="296"/>
      <c r="AP723" s="273"/>
      <c r="AQ723" s="273"/>
      <c r="AR723" s="296"/>
      <c r="AS723" s="296"/>
      <c r="AT723" s="296"/>
      <c r="AU723" s="273"/>
      <c r="AV723" s="279"/>
    </row>
    <row r="724" spans="1:48" s="2" customFormat="1">
      <c r="A724" s="437"/>
      <c r="B724" s="437"/>
      <c r="C724" s="437"/>
      <c r="D724" s="437"/>
      <c r="E724" s="296"/>
      <c r="F724" s="645"/>
      <c r="G724" s="273"/>
      <c r="H724" s="178"/>
      <c r="I724" s="178"/>
      <c r="J724" s="296"/>
      <c r="K724" s="273"/>
      <c r="L724" s="273"/>
      <c r="M724" s="273"/>
      <c r="N724" s="296"/>
      <c r="O724" s="273"/>
      <c r="P724" s="273"/>
      <c r="Q724" s="273"/>
      <c r="R724" s="273"/>
      <c r="S724" s="273"/>
      <c r="T724" s="273"/>
      <c r="U724" s="273"/>
      <c r="V724" s="296"/>
      <c r="W724" s="273"/>
      <c r="X724" s="273"/>
      <c r="Y724" s="273"/>
      <c r="Z724" s="273"/>
      <c r="AA724" s="273"/>
      <c r="AB724" s="273"/>
      <c r="AC724" s="273"/>
      <c r="AD724" s="273"/>
      <c r="AE724" s="296"/>
      <c r="AF724" s="273"/>
      <c r="AG724" s="273"/>
      <c r="AH724" s="273"/>
      <c r="AI724" s="273"/>
      <c r="AJ724" s="273"/>
      <c r="AK724" s="273"/>
      <c r="AL724" s="273"/>
      <c r="AM724" s="296"/>
      <c r="AN724" s="296"/>
      <c r="AO724" s="296"/>
      <c r="AP724" s="273"/>
      <c r="AQ724" s="273"/>
      <c r="AR724" s="296"/>
      <c r="AS724" s="296"/>
      <c r="AT724" s="296"/>
      <c r="AU724" s="273"/>
      <c r="AV724" s="279"/>
    </row>
    <row r="725" spans="1:48" s="2" customFormat="1">
      <c r="A725" s="437"/>
      <c r="B725" s="437"/>
      <c r="C725" s="437"/>
      <c r="D725" s="437"/>
      <c r="E725" s="296"/>
      <c r="F725" s="645"/>
      <c r="G725" s="273"/>
      <c r="H725" s="178"/>
      <c r="I725" s="178"/>
      <c r="J725" s="296"/>
      <c r="K725" s="273"/>
      <c r="L725" s="273"/>
      <c r="M725" s="273"/>
      <c r="N725" s="296"/>
      <c r="O725" s="273"/>
      <c r="P725" s="273"/>
      <c r="Q725" s="273"/>
      <c r="R725" s="273"/>
      <c r="S725" s="273"/>
      <c r="T725" s="273"/>
      <c r="U725" s="273"/>
      <c r="V725" s="296"/>
      <c r="W725" s="273"/>
      <c r="X725" s="273"/>
      <c r="Y725" s="273"/>
      <c r="Z725" s="273"/>
      <c r="AA725" s="273"/>
      <c r="AB725" s="273"/>
      <c r="AC725" s="273"/>
      <c r="AD725" s="273"/>
      <c r="AE725" s="296"/>
      <c r="AF725" s="273"/>
      <c r="AG725" s="273"/>
      <c r="AH725" s="273"/>
      <c r="AI725" s="273"/>
      <c r="AJ725" s="273"/>
      <c r="AK725" s="273"/>
      <c r="AL725" s="273"/>
      <c r="AM725" s="296"/>
      <c r="AN725" s="296"/>
      <c r="AO725" s="296"/>
      <c r="AP725" s="273"/>
      <c r="AQ725" s="273"/>
      <c r="AR725" s="296"/>
      <c r="AS725" s="296"/>
      <c r="AT725" s="296"/>
      <c r="AU725" s="273"/>
      <c r="AV725" s="279"/>
    </row>
    <row r="726" spans="1:48" s="2" customFormat="1">
      <c r="A726" s="437"/>
      <c r="B726" s="437"/>
      <c r="C726" s="437"/>
      <c r="D726" s="437"/>
      <c r="E726" s="296"/>
      <c r="F726" s="645"/>
      <c r="G726" s="273"/>
      <c r="H726" s="178"/>
      <c r="I726" s="178"/>
      <c r="J726" s="296"/>
      <c r="K726" s="273"/>
      <c r="L726" s="273"/>
      <c r="M726" s="273"/>
      <c r="N726" s="296"/>
      <c r="O726" s="273"/>
      <c r="P726" s="273"/>
      <c r="Q726" s="273"/>
      <c r="R726" s="273"/>
      <c r="S726" s="273"/>
      <c r="T726" s="273"/>
      <c r="U726" s="273"/>
      <c r="V726" s="296"/>
      <c r="W726" s="273"/>
      <c r="X726" s="273"/>
      <c r="Y726" s="273"/>
      <c r="Z726" s="273"/>
      <c r="AA726" s="273"/>
      <c r="AB726" s="273"/>
      <c r="AC726" s="273"/>
      <c r="AD726" s="273"/>
      <c r="AE726" s="296"/>
      <c r="AF726" s="273"/>
      <c r="AG726" s="273"/>
      <c r="AH726" s="273"/>
      <c r="AI726" s="273"/>
      <c r="AJ726" s="273"/>
      <c r="AK726" s="273"/>
      <c r="AL726" s="273"/>
      <c r="AM726" s="296"/>
      <c r="AN726" s="296"/>
      <c r="AO726" s="296"/>
      <c r="AP726" s="273"/>
      <c r="AQ726" s="273"/>
      <c r="AR726" s="296"/>
      <c r="AS726" s="296"/>
      <c r="AT726" s="296"/>
      <c r="AU726" s="273"/>
      <c r="AV726" s="279"/>
    </row>
    <row r="727" spans="1:48" s="2" customFormat="1">
      <c r="A727" s="437"/>
      <c r="B727" s="437"/>
      <c r="C727" s="437"/>
      <c r="D727" s="437"/>
      <c r="E727" s="296"/>
      <c r="F727" s="645"/>
      <c r="G727" s="273"/>
      <c r="H727" s="178"/>
      <c r="I727" s="178"/>
      <c r="J727" s="296"/>
      <c r="K727" s="273"/>
      <c r="L727" s="273"/>
      <c r="M727" s="273"/>
      <c r="N727" s="296"/>
      <c r="O727" s="273"/>
      <c r="P727" s="273"/>
      <c r="Q727" s="273"/>
      <c r="R727" s="273"/>
      <c r="S727" s="273"/>
      <c r="T727" s="273"/>
      <c r="U727" s="273"/>
      <c r="V727" s="296"/>
      <c r="W727" s="273"/>
      <c r="X727" s="273"/>
      <c r="Y727" s="273"/>
      <c r="Z727" s="273"/>
      <c r="AA727" s="273"/>
      <c r="AB727" s="273"/>
      <c r="AC727" s="273"/>
      <c r="AD727" s="273"/>
      <c r="AE727" s="296"/>
      <c r="AF727" s="273"/>
      <c r="AG727" s="273"/>
      <c r="AH727" s="273"/>
      <c r="AI727" s="273"/>
      <c r="AJ727" s="273"/>
      <c r="AK727" s="273"/>
      <c r="AL727" s="273"/>
      <c r="AM727" s="296"/>
      <c r="AN727" s="296"/>
      <c r="AO727" s="296"/>
      <c r="AP727" s="273"/>
      <c r="AQ727" s="273"/>
      <c r="AR727" s="296"/>
      <c r="AS727" s="296"/>
      <c r="AT727" s="296"/>
      <c r="AU727" s="273"/>
      <c r="AV727" s="279"/>
    </row>
    <row r="728" spans="1:48" s="2" customFormat="1">
      <c r="A728" s="437"/>
      <c r="B728" s="437"/>
      <c r="C728" s="437"/>
      <c r="D728" s="437"/>
      <c r="E728" s="296"/>
      <c r="F728" s="645"/>
      <c r="G728" s="273"/>
      <c r="H728" s="178"/>
      <c r="I728" s="178"/>
      <c r="J728" s="296"/>
      <c r="K728" s="273"/>
      <c r="L728" s="273"/>
      <c r="M728" s="273"/>
      <c r="N728" s="296"/>
      <c r="O728" s="273"/>
      <c r="P728" s="273"/>
      <c r="Q728" s="273"/>
      <c r="R728" s="273"/>
      <c r="S728" s="273"/>
      <c r="T728" s="273"/>
      <c r="U728" s="273"/>
      <c r="V728" s="296"/>
      <c r="W728" s="273"/>
      <c r="X728" s="273"/>
      <c r="Y728" s="273"/>
      <c r="Z728" s="273"/>
      <c r="AA728" s="273"/>
      <c r="AB728" s="273"/>
      <c r="AC728" s="273"/>
      <c r="AD728" s="273"/>
      <c r="AE728" s="296"/>
      <c r="AF728" s="273"/>
      <c r="AG728" s="273"/>
      <c r="AH728" s="273"/>
      <c r="AI728" s="273"/>
      <c r="AJ728" s="273"/>
      <c r="AK728" s="273"/>
      <c r="AL728" s="273"/>
      <c r="AM728" s="296"/>
      <c r="AN728" s="296"/>
      <c r="AO728" s="296"/>
      <c r="AP728" s="273"/>
      <c r="AQ728" s="273"/>
      <c r="AR728" s="296"/>
      <c r="AS728" s="296"/>
      <c r="AT728" s="296"/>
      <c r="AU728" s="273"/>
      <c r="AV728" s="279"/>
    </row>
    <row r="729" spans="1:48" s="2" customFormat="1">
      <c r="A729" s="437"/>
      <c r="B729" s="437"/>
      <c r="C729" s="437"/>
      <c r="D729" s="437"/>
      <c r="E729" s="296"/>
      <c r="F729" s="645"/>
      <c r="G729" s="273"/>
      <c r="H729" s="178"/>
      <c r="I729" s="178"/>
      <c r="J729" s="296"/>
      <c r="K729" s="273"/>
      <c r="L729" s="273"/>
      <c r="M729" s="273"/>
      <c r="N729" s="296"/>
      <c r="O729" s="273"/>
      <c r="P729" s="273"/>
      <c r="Q729" s="273"/>
      <c r="R729" s="273"/>
      <c r="S729" s="273"/>
      <c r="T729" s="273"/>
      <c r="U729" s="273"/>
      <c r="V729" s="296"/>
      <c r="W729" s="273"/>
      <c r="X729" s="273"/>
      <c r="Y729" s="273"/>
      <c r="Z729" s="273"/>
      <c r="AA729" s="273"/>
      <c r="AB729" s="273"/>
      <c r="AC729" s="273"/>
      <c r="AD729" s="273"/>
      <c r="AE729" s="296"/>
      <c r="AF729" s="273"/>
      <c r="AG729" s="273"/>
      <c r="AH729" s="273"/>
      <c r="AI729" s="273"/>
      <c r="AJ729" s="273"/>
      <c r="AK729" s="273"/>
      <c r="AL729" s="273"/>
      <c r="AM729" s="296"/>
      <c r="AN729" s="296"/>
      <c r="AO729" s="296"/>
      <c r="AP729" s="273"/>
      <c r="AQ729" s="273"/>
      <c r="AR729" s="296"/>
      <c r="AS729" s="296"/>
      <c r="AT729" s="296"/>
      <c r="AU729" s="273"/>
      <c r="AV729" s="279"/>
    </row>
    <row r="730" spans="1:48" s="2" customFormat="1">
      <c r="A730" s="437"/>
      <c r="B730" s="437"/>
      <c r="C730" s="437"/>
      <c r="D730" s="437"/>
      <c r="E730" s="296"/>
      <c r="F730" s="645"/>
      <c r="G730" s="273"/>
      <c r="H730" s="178"/>
      <c r="I730" s="178"/>
      <c r="J730" s="296"/>
      <c r="K730" s="273"/>
      <c r="L730" s="273"/>
      <c r="M730" s="273"/>
      <c r="N730" s="296"/>
      <c r="O730" s="273"/>
      <c r="P730" s="273"/>
      <c r="Q730" s="273"/>
      <c r="R730" s="273"/>
      <c r="S730" s="273"/>
      <c r="T730" s="273"/>
      <c r="U730" s="273"/>
      <c r="V730" s="296"/>
      <c r="W730" s="273"/>
      <c r="X730" s="273"/>
      <c r="Y730" s="273"/>
      <c r="Z730" s="273"/>
      <c r="AA730" s="273"/>
      <c r="AB730" s="273"/>
      <c r="AC730" s="273"/>
      <c r="AD730" s="273"/>
      <c r="AE730" s="296"/>
      <c r="AF730" s="273"/>
      <c r="AG730" s="273"/>
      <c r="AH730" s="273"/>
      <c r="AI730" s="273"/>
      <c r="AJ730" s="273"/>
      <c r="AK730" s="273"/>
      <c r="AL730" s="273"/>
      <c r="AM730" s="296"/>
      <c r="AN730" s="296"/>
      <c r="AO730" s="296"/>
      <c r="AP730" s="273"/>
      <c r="AQ730" s="273"/>
      <c r="AR730" s="296"/>
      <c r="AS730" s="296"/>
      <c r="AT730" s="296"/>
      <c r="AU730" s="273"/>
      <c r="AV730" s="279"/>
    </row>
    <row r="731" spans="1:48" s="2" customFormat="1">
      <c r="A731" s="437"/>
      <c r="B731" s="437"/>
      <c r="C731" s="437"/>
      <c r="D731" s="437"/>
      <c r="E731" s="296"/>
      <c r="F731" s="645"/>
      <c r="G731" s="273"/>
      <c r="H731" s="178"/>
      <c r="I731" s="178"/>
      <c r="J731" s="296"/>
      <c r="K731" s="273"/>
      <c r="L731" s="273"/>
      <c r="M731" s="273"/>
      <c r="N731" s="296"/>
      <c r="O731" s="273"/>
      <c r="P731" s="273"/>
      <c r="Q731" s="273"/>
      <c r="R731" s="273"/>
      <c r="S731" s="273"/>
      <c r="T731" s="273"/>
      <c r="U731" s="273"/>
      <c r="V731" s="296"/>
      <c r="W731" s="273"/>
      <c r="X731" s="273"/>
      <c r="Y731" s="273"/>
      <c r="Z731" s="273"/>
      <c r="AA731" s="273"/>
      <c r="AB731" s="273"/>
      <c r="AC731" s="273"/>
      <c r="AD731" s="273"/>
      <c r="AE731" s="296"/>
      <c r="AF731" s="273"/>
      <c r="AG731" s="273"/>
      <c r="AH731" s="273"/>
      <c r="AI731" s="273"/>
      <c r="AJ731" s="273"/>
      <c r="AK731" s="273"/>
      <c r="AL731" s="273"/>
      <c r="AM731" s="296"/>
      <c r="AN731" s="296"/>
      <c r="AO731" s="296"/>
      <c r="AP731" s="273"/>
      <c r="AQ731" s="273"/>
      <c r="AR731" s="296"/>
      <c r="AS731" s="296"/>
      <c r="AT731" s="296"/>
      <c r="AU731" s="273"/>
      <c r="AV731" s="279"/>
    </row>
    <row r="732" spans="1:48" s="2" customFormat="1">
      <c r="A732" s="437"/>
      <c r="B732" s="437"/>
      <c r="C732" s="437"/>
      <c r="D732" s="437"/>
      <c r="E732" s="296"/>
      <c r="F732" s="645"/>
      <c r="G732" s="273"/>
      <c r="H732" s="178"/>
      <c r="I732" s="178"/>
      <c r="J732" s="296"/>
      <c r="K732" s="273"/>
      <c r="L732" s="273"/>
      <c r="M732" s="273"/>
      <c r="N732" s="296"/>
      <c r="O732" s="273"/>
      <c r="P732" s="273"/>
      <c r="Q732" s="273"/>
      <c r="R732" s="273"/>
      <c r="S732" s="273"/>
      <c r="T732" s="273"/>
      <c r="U732" s="273"/>
      <c r="V732" s="296"/>
      <c r="W732" s="273"/>
      <c r="X732" s="273"/>
      <c r="Y732" s="273"/>
      <c r="Z732" s="273"/>
      <c r="AA732" s="273"/>
      <c r="AB732" s="273"/>
      <c r="AC732" s="273"/>
      <c r="AD732" s="273"/>
      <c r="AE732" s="296"/>
      <c r="AF732" s="273"/>
      <c r="AG732" s="273"/>
      <c r="AH732" s="273"/>
      <c r="AI732" s="273"/>
      <c r="AJ732" s="273"/>
      <c r="AK732" s="273"/>
      <c r="AL732" s="273"/>
      <c r="AM732" s="296"/>
      <c r="AN732" s="296"/>
      <c r="AO732" s="296"/>
      <c r="AP732" s="273"/>
      <c r="AQ732" s="273"/>
      <c r="AR732" s="296"/>
      <c r="AS732" s="296"/>
      <c r="AT732" s="296"/>
      <c r="AU732" s="273"/>
      <c r="AV732" s="279"/>
    </row>
    <row r="733" spans="1:48" s="2" customFormat="1">
      <c r="A733" s="437"/>
      <c r="B733" s="437"/>
      <c r="C733" s="437"/>
      <c r="D733" s="437"/>
      <c r="E733" s="296"/>
      <c r="F733" s="645"/>
      <c r="G733" s="273"/>
      <c r="H733" s="178"/>
      <c r="I733" s="178"/>
      <c r="J733" s="296"/>
      <c r="K733" s="273"/>
      <c r="L733" s="273"/>
      <c r="M733" s="273"/>
      <c r="N733" s="296"/>
      <c r="O733" s="273"/>
      <c r="P733" s="273"/>
      <c r="Q733" s="273"/>
      <c r="R733" s="273"/>
      <c r="S733" s="273"/>
      <c r="T733" s="273"/>
      <c r="U733" s="273"/>
      <c r="V733" s="296"/>
      <c r="W733" s="273"/>
      <c r="X733" s="273"/>
      <c r="Y733" s="273"/>
      <c r="Z733" s="273"/>
      <c r="AA733" s="273"/>
      <c r="AB733" s="273"/>
      <c r="AC733" s="273"/>
      <c r="AD733" s="273"/>
      <c r="AE733" s="296"/>
      <c r="AF733" s="273"/>
      <c r="AG733" s="273"/>
      <c r="AH733" s="273"/>
      <c r="AI733" s="273"/>
      <c r="AJ733" s="273"/>
      <c r="AK733" s="273"/>
      <c r="AL733" s="273"/>
      <c r="AM733" s="296"/>
      <c r="AN733" s="296"/>
      <c r="AO733" s="296"/>
      <c r="AP733" s="273"/>
      <c r="AQ733" s="273"/>
      <c r="AR733" s="296"/>
      <c r="AS733" s="296"/>
      <c r="AT733" s="296"/>
      <c r="AU733" s="273"/>
      <c r="AV733" s="279"/>
    </row>
    <row r="734" spans="1:48" s="2" customFormat="1">
      <c r="A734" s="437"/>
      <c r="B734" s="437"/>
      <c r="C734" s="437"/>
      <c r="D734" s="437"/>
      <c r="E734" s="296"/>
      <c r="F734" s="645"/>
      <c r="G734" s="273"/>
      <c r="H734" s="178"/>
      <c r="I734" s="178"/>
      <c r="J734" s="296"/>
      <c r="K734" s="273"/>
      <c r="L734" s="273"/>
      <c r="M734" s="273"/>
      <c r="N734" s="296"/>
      <c r="O734" s="273"/>
      <c r="P734" s="273"/>
      <c r="Q734" s="273"/>
      <c r="R734" s="273"/>
      <c r="S734" s="273"/>
      <c r="T734" s="273"/>
      <c r="U734" s="273"/>
      <c r="V734" s="296"/>
      <c r="W734" s="273"/>
      <c r="X734" s="273"/>
      <c r="Y734" s="273"/>
      <c r="Z734" s="273"/>
      <c r="AA734" s="273"/>
      <c r="AB734" s="273"/>
      <c r="AC734" s="273"/>
      <c r="AD734" s="273"/>
      <c r="AE734" s="296"/>
      <c r="AF734" s="273"/>
      <c r="AG734" s="273"/>
      <c r="AH734" s="273"/>
      <c r="AI734" s="273"/>
      <c r="AJ734" s="273"/>
      <c r="AK734" s="273"/>
      <c r="AL734" s="273"/>
      <c r="AM734" s="296"/>
      <c r="AN734" s="296"/>
      <c r="AO734" s="296"/>
      <c r="AP734" s="273"/>
      <c r="AQ734" s="273"/>
      <c r="AR734" s="296"/>
      <c r="AS734" s="296"/>
      <c r="AT734" s="296"/>
      <c r="AU734" s="273"/>
      <c r="AV734" s="279"/>
    </row>
    <row r="735" spans="1:48" s="2" customFormat="1">
      <c r="A735" s="437"/>
      <c r="B735" s="437"/>
      <c r="C735" s="437"/>
      <c r="D735" s="437"/>
      <c r="E735" s="296"/>
      <c r="F735" s="645"/>
      <c r="G735" s="273"/>
      <c r="H735" s="178"/>
      <c r="I735" s="178"/>
      <c r="J735" s="296"/>
      <c r="K735" s="273"/>
      <c r="L735" s="273"/>
      <c r="M735" s="273"/>
      <c r="N735" s="296"/>
      <c r="O735" s="273"/>
      <c r="P735" s="273"/>
      <c r="Q735" s="273"/>
      <c r="R735" s="273"/>
      <c r="S735" s="273"/>
      <c r="T735" s="273"/>
      <c r="U735" s="273"/>
      <c r="V735" s="296"/>
      <c r="W735" s="273"/>
      <c r="X735" s="273"/>
      <c r="Y735" s="273"/>
      <c r="Z735" s="273"/>
      <c r="AA735" s="273"/>
      <c r="AB735" s="273"/>
      <c r="AC735" s="273"/>
      <c r="AD735" s="273"/>
      <c r="AE735" s="296"/>
      <c r="AF735" s="273"/>
      <c r="AG735" s="273"/>
      <c r="AH735" s="273"/>
      <c r="AI735" s="273"/>
      <c r="AJ735" s="273"/>
      <c r="AK735" s="273"/>
      <c r="AL735" s="273"/>
      <c r="AM735" s="296"/>
      <c r="AN735" s="296"/>
      <c r="AO735" s="296"/>
      <c r="AP735" s="273"/>
      <c r="AQ735" s="273"/>
      <c r="AR735" s="296"/>
      <c r="AS735" s="296"/>
      <c r="AT735" s="296"/>
      <c r="AU735" s="273"/>
      <c r="AV735" s="279"/>
    </row>
    <row r="736" spans="1:48" s="2" customFormat="1">
      <c r="A736" s="437"/>
      <c r="B736" s="437"/>
      <c r="C736" s="437"/>
      <c r="D736" s="437"/>
      <c r="E736" s="296"/>
      <c r="F736" s="645"/>
      <c r="G736" s="273"/>
      <c r="H736" s="178"/>
      <c r="I736" s="178"/>
      <c r="J736" s="296"/>
      <c r="K736" s="273"/>
      <c r="L736" s="273"/>
      <c r="M736" s="273"/>
      <c r="N736" s="296"/>
      <c r="O736" s="273"/>
      <c r="P736" s="273"/>
      <c r="Q736" s="273"/>
      <c r="R736" s="273"/>
      <c r="S736" s="273"/>
      <c r="T736" s="273"/>
      <c r="U736" s="273"/>
      <c r="V736" s="296"/>
      <c r="W736" s="273"/>
      <c r="X736" s="273"/>
      <c r="Y736" s="273"/>
      <c r="Z736" s="273"/>
      <c r="AA736" s="273"/>
      <c r="AB736" s="273"/>
      <c r="AC736" s="273"/>
      <c r="AD736" s="273"/>
      <c r="AE736" s="296"/>
      <c r="AF736" s="273"/>
      <c r="AG736" s="273"/>
      <c r="AH736" s="273"/>
      <c r="AI736" s="273"/>
      <c r="AJ736" s="273"/>
      <c r="AK736" s="273"/>
      <c r="AL736" s="273"/>
      <c r="AM736" s="296"/>
      <c r="AN736" s="296"/>
      <c r="AO736" s="296"/>
      <c r="AP736" s="273"/>
      <c r="AQ736" s="273"/>
      <c r="AR736" s="296"/>
      <c r="AS736" s="296"/>
      <c r="AT736" s="296"/>
      <c r="AU736" s="273"/>
      <c r="AV736" s="279"/>
    </row>
    <row r="737" spans="1:48" s="2" customFormat="1">
      <c r="A737" s="437"/>
      <c r="B737" s="437"/>
      <c r="C737" s="437"/>
      <c r="D737" s="437"/>
      <c r="E737" s="296"/>
      <c r="F737" s="645"/>
      <c r="G737" s="273"/>
      <c r="H737" s="178"/>
      <c r="I737" s="178"/>
      <c r="J737" s="296"/>
      <c r="K737" s="273"/>
      <c r="L737" s="273"/>
      <c r="M737" s="273"/>
      <c r="N737" s="296"/>
      <c r="O737" s="273"/>
      <c r="P737" s="273"/>
      <c r="Q737" s="273"/>
      <c r="R737" s="273"/>
      <c r="S737" s="273"/>
      <c r="T737" s="273"/>
      <c r="U737" s="273"/>
      <c r="V737" s="296"/>
      <c r="W737" s="273"/>
      <c r="X737" s="273"/>
      <c r="Y737" s="273"/>
      <c r="Z737" s="273"/>
      <c r="AA737" s="273"/>
      <c r="AB737" s="273"/>
      <c r="AC737" s="273"/>
      <c r="AD737" s="273"/>
      <c r="AE737" s="296"/>
      <c r="AF737" s="273"/>
      <c r="AG737" s="273"/>
      <c r="AH737" s="273"/>
      <c r="AI737" s="273"/>
      <c r="AJ737" s="273"/>
      <c r="AK737" s="273"/>
      <c r="AL737" s="273"/>
      <c r="AM737" s="296"/>
      <c r="AN737" s="296"/>
      <c r="AO737" s="296"/>
      <c r="AP737" s="273"/>
      <c r="AQ737" s="273"/>
      <c r="AR737" s="296"/>
      <c r="AS737" s="296"/>
      <c r="AT737" s="296"/>
      <c r="AU737" s="273"/>
      <c r="AV737" s="279"/>
    </row>
    <row r="738" spans="1:48" s="2" customFormat="1">
      <c r="A738" s="437"/>
      <c r="B738" s="437"/>
      <c r="C738" s="437"/>
      <c r="D738" s="437"/>
      <c r="E738" s="296"/>
      <c r="F738" s="645"/>
      <c r="G738" s="273"/>
      <c r="H738" s="178"/>
      <c r="I738" s="178"/>
      <c r="J738" s="296"/>
      <c r="K738" s="273"/>
      <c r="L738" s="273"/>
      <c r="M738" s="273"/>
      <c r="N738" s="296"/>
      <c r="O738" s="273"/>
      <c r="P738" s="273"/>
      <c r="Q738" s="273"/>
      <c r="R738" s="273"/>
      <c r="S738" s="273"/>
      <c r="T738" s="273"/>
      <c r="U738" s="273"/>
      <c r="V738" s="296"/>
      <c r="W738" s="273"/>
      <c r="X738" s="273"/>
      <c r="Y738" s="273"/>
      <c r="Z738" s="273"/>
      <c r="AA738" s="273"/>
      <c r="AB738" s="273"/>
      <c r="AC738" s="273"/>
      <c r="AD738" s="273"/>
      <c r="AE738" s="296"/>
      <c r="AF738" s="273"/>
      <c r="AG738" s="273"/>
      <c r="AH738" s="273"/>
      <c r="AI738" s="273"/>
      <c r="AJ738" s="273"/>
      <c r="AK738" s="273"/>
      <c r="AL738" s="273"/>
      <c r="AM738" s="296"/>
      <c r="AN738" s="296"/>
      <c r="AO738" s="296"/>
      <c r="AP738" s="273"/>
      <c r="AQ738" s="273"/>
      <c r="AR738" s="296"/>
      <c r="AS738" s="296"/>
      <c r="AT738" s="296"/>
      <c r="AU738" s="273"/>
      <c r="AV738" s="279"/>
    </row>
    <row r="739" spans="1:48" s="2" customFormat="1">
      <c r="A739" s="437"/>
      <c r="B739" s="437"/>
      <c r="C739" s="437"/>
      <c r="D739" s="437"/>
      <c r="E739" s="296"/>
      <c r="F739" s="645"/>
      <c r="G739" s="273"/>
      <c r="H739" s="178"/>
      <c r="I739" s="178"/>
      <c r="J739" s="296"/>
      <c r="K739" s="273"/>
      <c r="L739" s="273"/>
      <c r="M739" s="273"/>
      <c r="N739" s="296"/>
      <c r="O739" s="273"/>
      <c r="P739" s="273"/>
      <c r="Q739" s="273"/>
      <c r="R739" s="273"/>
      <c r="S739" s="273"/>
      <c r="T739" s="273"/>
      <c r="U739" s="273"/>
      <c r="V739" s="296"/>
      <c r="W739" s="273"/>
      <c r="X739" s="273"/>
      <c r="Y739" s="273"/>
      <c r="Z739" s="273"/>
      <c r="AA739" s="273"/>
      <c r="AB739" s="273"/>
      <c r="AC739" s="273"/>
      <c r="AD739" s="273"/>
      <c r="AE739" s="296"/>
      <c r="AF739" s="273"/>
      <c r="AG739" s="273"/>
      <c r="AH739" s="273"/>
      <c r="AI739" s="273"/>
      <c r="AJ739" s="273"/>
      <c r="AK739" s="273"/>
      <c r="AL739" s="273"/>
      <c r="AM739" s="296"/>
      <c r="AN739" s="296"/>
      <c r="AO739" s="296"/>
      <c r="AP739" s="273"/>
      <c r="AQ739" s="273"/>
      <c r="AR739" s="296"/>
      <c r="AS739" s="296"/>
      <c r="AT739" s="296"/>
      <c r="AU739" s="273"/>
      <c r="AV739" s="279"/>
    </row>
    <row r="740" spans="1:48" s="2" customFormat="1">
      <c r="A740" s="437"/>
      <c r="B740" s="437"/>
      <c r="C740" s="437"/>
      <c r="D740" s="437"/>
      <c r="E740" s="296"/>
      <c r="F740" s="645"/>
      <c r="G740" s="273"/>
      <c r="H740" s="178"/>
      <c r="I740" s="178"/>
      <c r="J740" s="296"/>
      <c r="K740" s="273"/>
      <c r="L740" s="273"/>
      <c r="M740" s="273"/>
      <c r="N740" s="296"/>
      <c r="O740" s="273"/>
      <c r="P740" s="273"/>
      <c r="Q740" s="273"/>
      <c r="R740" s="273"/>
      <c r="S740" s="273"/>
      <c r="T740" s="273"/>
      <c r="U740" s="273"/>
      <c r="V740" s="296"/>
      <c r="W740" s="273"/>
      <c r="X740" s="273"/>
      <c r="Y740" s="273"/>
      <c r="Z740" s="273"/>
      <c r="AA740" s="273"/>
      <c r="AB740" s="273"/>
      <c r="AC740" s="273"/>
      <c r="AD740" s="273"/>
      <c r="AE740" s="296"/>
      <c r="AF740" s="273"/>
      <c r="AG740" s="273"/>
      <c r="AH740" s="273"/>
      <c r="AI740" s="273"/>
      <c r="AJ740" s="273"/>
      <c r="AK740" s="273"/>
      <c r="AL740" s="273"/>
      <c r="AM740" s="296"/>
      <c r="AN740" s="296"/>
      <c r="AO740" s="296"/>
      <c r="AP740" s="273"/>
      <c r="AQ740" s="273"/>
      <c r="AR740" s="296"/>
      <c r="AS740" s="296"/>
      <c r="AT740" s="296"/>
      <c r="AU740" s="273"/>
      <c r="AV740" s="279"/>
    </row>
    <row r="741" spans="1:48" s="2" customFormat="1">
      <c r="A741" s="437"/>
      <c r="B741" s="437"/>
      <c r="C741" s="437"/>
      <c r="D741" s="437"/>
      <c r="E741" s="296"/>
      <c r="F741" s="645"/>
      <c r="G741" s="273"/>
      <c r="H741" s="178"/>
      <c r="I741" s="178"/>
      <c r="J741" s="296"/>
      <c r="K741" s="273"/>
      <c r="L741" s="273"/>
      <c r="M741" s="273"/>
      <c r="N741" s="296"/>
      <c r="O741" s="273"/>
      <c r="P741" s="273"/>
      <c r="Q741" s="273"/>
      <c r="R741" s="273"/>
      <c r="S741" s="273"/>
      <c r="T741" s="273"/>
      <c r="U741" s="273"/>
      <c r="V741" s="296"/>
      <c r="W741" s="273"/>
      <c r="X741" s="273"/>
      <c r="Y741" s="273"/>
      <c r="Z741" s="273"/>
      <c r="AA741" s="273"/>
      <c r="AB741" s="273"/>
      <c r="AC741" s="273"/>
      <c r="AD741" s="273"/>
      <c r="AE741" s="296"/>
      <c r="AF741" s="273"/>
      <c r="AG741" s="273"/>
      <c r="AH741" s="273"/>
      <c r="AI741" s="273"/>
      <c r="AJ741" s="273"/>
      <c r="AK741" s="273"/>
      <c r="AL741" s="273"/>
      <c r="AM741" s="296"/>
      <c r="AN741" s="296"/>
      <c r="AO741" s="296"/>
      <c r="AP741" s="273"/>
      <c r="AQ741" s="273"/>
      <c r="AR741" s="296"/>
      <c r="AS741" s="296"/>
      <c r="AT741" s="296"/>
      <c r="AU741" s="273"/>
      <c r="AV741" s="279"/>
    </row>
    <row r="742" spans="1:48" s="2" customFormat="1">
      <c r="A742" s="437"/>
      <c r="B742" s="437"/>
      <c r="C742" s="437"/>
      <c r="D742" s="437"/>
      <c r="E742" s="296"/>
      <c r="F742" s="645"/>
      <c r="G742" s="273"/>
      <c r="H742" s="178"/>
      <c r="I742" s="178"/>
      <c r="J742" s="296"/>
      <c r="K742" s="273"/>
      <c r="L742" s="273"/>
      <c r="M742" s="273"/>
      <c r="N742" s="296"/>
      <c r="O742" s="273"/>
      <c r="P742" s="273"/>
      <c r="Q742" s="273"/>
      <c r="R742" s="273"/>
      <c r="S742" s="273"/>
      <c r="T742" s="273"/>
      <c r="U742" s="273"/>
      <c r="V742" s="296"/>
      <c r="W742" s="273"/>
      <c r="X742" s="273"/>
      <c r="Y742" s="273"/>
      <c r="Z742" s="273"/>
      <c r="AA742" s="273"/>
      <c r="AB742" s="273"/>
      <c r="AC742" s="273"/>
      <c r="AD742" s="273"/>
      <c r="AE742" s="296"/>
      <c r="AF742" s="273"/>
      <c r="AG742" s="273"/>
      <c r="AH742" s="273"/>
      <c r="AI742" s="273"/>
      <c r="AJ742" s="273"/>
      <c r="AK742" s="273"/>
      <c r="AL742" s="273"/>
      <c r="AM742" s="296"/>
      <c r="AN742" s="296"/>
      <c r="AO742" s="296"/>
      <c r="AP742" s="273"/>
      <c r="AQ742" s="273"/>
      <c r="AR742" s="296"/>
      <c r="AS742" s="296"/>
      <c r="AT742" s="296"/>
      <c r="AU742" s="273"/>
      <c r="AV742" s="279"/>
    </row>
    <row r="743" spans="1:48" s="2" customFormat="1">
      <c r="A743" s="437"/>
      <c r="B743" s="437"/>
      <c r="C743" s="437"/>
      <c r="D743" s="437"/>
      <c r="E743" s="296"/>
      <c r="F743" s="645"/>
      <c r="G743" s="273"/>
      <c r="H743" s="178"/>
      <c r="I743" s="178"/>
      <c r="J743" s="296"/>
      <c r="K743" s="273"/>
      <c r="L743" s="273"/>
      <c r="M743" s="273"/>
      <c r="N743" s="296"/>
      <c r="O743" s="273"/>
      <c r="P743" s="273"/>
      <c r="Q743" s="273"/>
      <c r="R743" s="273"/>
      <c r="S743" s="273"/>
      <c r="T743" s="273"/>
      <c r="U743" s="273"/>
      <c r="V743" s="296"/>
      <c r="W743" s="273"/>
      <c r="X743" s="273"/>
      <c r="Y743" s="273"/>
      <c r="Z743" s="273"/>
      <c r="AA743" s="273"/>
      <c r="AB743" s="273"/>
      <c r="AC743" s="273"/>
      <c r="AD743" s="273"/>
      <c r="AE743" s="296"/>
      <c r="AF743" s="273"/>
      <c r="AG743" s="273"/>
      <c r="AH743" s="273"/>
      <c r="AI743" s="273"/>
      <c r="AJ743" s="273"/>
      <c r="AK743" s="273"/>
      <c r="AL743" s="273"/>
      <c r="AM743" s="296"/>
      <c r="AN743" s="296"/>
      <c r="AO743" s="296"/>
      <c r="AP743" s="273"/>
      <c r="AQ743" s="273"/>
      <c r="AR743" s="296"/>
      <c r="AS743" s="296"/>
      <c r="AT743" s="296"/>
      <c r="AU743" s="273"/>
      <c r="AV743" s="279"/>
    </row>
    <row r="744" spans="1:48" s="2" customFormat="1">
      <c r="A744" s="437"/>
      <c r="B744" s="437"/>
      <c r="C744" s="437"/>
      <c r="D744" s="437"/>
      <c r="E744" s="296"/>
      <c r="F744" s="645"/>
      <c r="G744" s="273"/>
      <c r="H744" s="178"/>
      <c r="I744" s="178"/>
      <c r="J744" s="296"/>
      <c r="K744" s="273"/>
      <c r="L744" s="273"/>
      <c r="M744" s="273"/>
      <c r="N744" s="296"/>
      <c r="O744" s="273"/>
      <c r="P744" s="273"/>
      <c r="Q744" s="273"/>
      <c r="R744" s="273"/>
      <c r="S744" s="273"/>
      <c r="T744" s="273"/>
      <c r="U744" s="273"/>
      <c r="V744" s="296"/>
      <c r="W744" s="273"/>
      <c r="X744" s="273"/>
      <c r="Y744" s="273"/>
      <c r="Z744" s="273"/>
      <c r="AA744" s="273"/>
      <c r="AB744" s="273"/>
      <c r="AC744" s="273"/>
      <c r="AD744" s="273"/>
      <c r="AE744" s="296"/>
      <c r="AF744" s="273"/>
      <c r="AG744" s="273"/>
      <c r="AH744" s="273"/>
      <c r="AI744" s="273"/>
      <c r="AJ744" s="273"/>
      <c r="AK744" s="273"/>
      <c r="AL744" s="273"/>
      <c r="AM744" s="296"/>
      <c r="AN744" s="296"/>
      <c r="AO744" s="296"/>
      <c r="AP744" s="273"/>
      <c r="AQ744" s="273"/>
      <c r="AR744" s="296"/>
      <c r="AS744" s="296"/>
      <c r="AT744" s="296"/>
      <c r="AU744" s="273"/>
      <c r="AV744" s="279"/>
    </row>
    <row r="745" spans="1:48" s="2" customFormat="1">
      <c r="A745" s="437"/>
      <c r="B745" s="437"/>
      <c r="C745" s="437"/>
      <c r="D745" s="437"/>
      <c r="E745" s="296"/>
      <c r="F745" s="645"/>
      <c r="G745" s="273"/>
      <c r="H745" s="178"/>
      <c r="I745" s="178"/>
      <c r="J745" s="296"/>
      <c r="K745" s="273"/>
      <c r="L745" s="273"/>
      <c r="M745" s="273"/>
      <c r="N745" s="296"/>
      <c r="O745" s="273"/>
      <c r="P745" s="273"/>
      <c r="Q745" s="273"/>
      <c r="R745" s="273"/>
      <c r="S745" s="273"/>
      <c r="T745" s="273"/>
      <c r="U745" s="273"/>
      <c r="V745" s="296"/>
      <c r="W745" s="273"/>
      <c r="X745" s="273"/>
      <c r="Y745" s="273"/>
      <c r="Z745" s="273"/>
      <c r="AA745" s="273"/>
      <c r="AB745" s="273"/>
      <c r="AC745" s="273"/>
      <c r="AD745" s="273"/>
      <c r="AE745" s="296"/>
      <c r="AF745" s="273"/>
      <c r="AG745" s="273"/>
      <c r="AH745" s="273"/>
      <c r="AI745" s="273"/>
      <c r="AJ745" s="273"/>
      <c r="AK745" s="273"/>
      <c r="AL745" s="273"/>
      <c r="AM745" s="296"/>
      <c r="AN745" s="296"/>
      <c r="AO745" s="296"/>
      <c r="AP745" s="273"/>
      <c r="AQ745" s="273"/>
      <c r="AR745" s="296"/>
      <c r="AS745" s="296"/>
      <c r="AT745" s="296"/>
      <c r="AU745" s="273"/>
      <c r="AV745" s="279"/>
    </row>
    <row r="746" spans="1:48" s="2" customFormat="1">
      <c r="A746" s="437"/>
      <c r="B746" s="437"/>
      <c r="C746" s="437"/>
      <c r="D746" s="437"/>
      <c r="E746" s="296"/>
      <c r="F746" s="645"/>
      <c r="G746" s="273"/>
      <c r="H746" s="178"/>
      <c r="I746" s="178"/>
      <c r="J746" s="296"/>
      <c r="K746" s="273"/>
      <c r="L746" s="273"/>
      <c r="M746" s="273"/>
      <c r="N746" s="296"/>
      <c r="O746" s="273"/>
      <c r="P746" s="273"/>
      <c r="Q746" s="273"/>
      <c r="R746" s="273"/>
      <c r="S746" s="273"/>
      <c r="T746" s="273"/>
      <c r="U746" s="273"/>
      <c r="V746" s="296"/>
      <c r="W746" s="273"/>
      <c r="X746" s="273"/>
      <c r="Y746" s="273"/>
      <c r="Z746" s="273"/>
      <c r="AA746" s="273"/>
      <c r="AB746" s="273"/>
      <c r="AC746" s="273"/>
      <c r="AD746" s="273"/>
      <c r="AE746" s="296"/>
      <c r="AF746" s="273"/>
      <c r="AG746" s="273"/>
      <c r="AH746" s="273"/>
      <c r="AI746" s="273"/>
      <c r="AJ746" s="273"/>
      <c r="AK746" s="273"/>
      <c r="AL746" s="273"/>
      <c r="AM746" s="296"/>
      <c r="AN746" s="296"/>
      <c r="AO746" s="296"/>
      <c r="AP746" s="273"/>
      <c r="AQ746" s="273"/>
      <c r="AR746" s="296"/>
      <c r="AS746" s="296"/>
      <c r="AT746" s="296"/>
      <c r="AU746" s="273"/>
      <c r="AV746" s="279"/>
    </row>
    <row r="747" spans="1:48" s="2" customFormat="1">
      <c r="A747" s="437"/>
      <c r="B747" s="437"/>
      <c r="C747" s="437"/>
      <c r="D747" s="437"/>
      <c r="E747" s="296"/>
      <c r="F747" s="645"/>
      <c r="G747" s="273"/>
      <c r="H747" s="178"/>
      <c r="I747" s="178"/>
      <c r="J747" s="296"/>
      <c r="K747" s="273"/>
      <c r="L747" s="273"/>
      <c r="M747" s="273"/>
      <c r="N747" s="296"/>
      <c r="O747" s="273"/>
      <c r="P747" s="273"/>
      <c r="Q747" s="273"/>
      <c r="R747" s="273"/>
      <c r="S747" s="273"/>
      <c r="T747" s="273"/>
      <c r="U747" s="273"/>
      <c r="V747" s="296"/>
      <c r="W747" s="273"/>
      <c r="X747" s="273"/>
      <c r="Y747" s="273"/>
      <c r="Z747" s="273"/>
      <c r="AA747" s="273"/>
      <c r="AB747" s="273"/>
      <c r="AC747" s="273"/>
      <c r="AD747" s="273"/>
      <c r="AE747" s="296"/>
      <c r="AF747" s="273"/>
      <c r="AG747" s="273"/>
      <c r="AH747" s="273"/>
      <c r="AI747" s="273"/>
      <c r="AJ747" s="273"/>
      <c r="AK747" s="273"/>
      <c r="AL747" s="273"/>
      <c r="AM747" s="296"/>
      <c r="AN747" s="296"/>
      <c r="AO747" s="296"/>
      <c r="AP747" s="273"/>
      <c r="AQ747" s="273"/>
      <c r="AR747" s="296"/>
      <c r="AS747" s="296"/>
      <c r="AT747" s="296"/>
      <c r="AU747" s="273"/>
      <c r="AV747" s="279"/>
    </row>
    <row r="748" spans="1:48" s="2" customFormat="1">
      <c r="A748" s="437"/>
      <c r="B748" s="437"/>
      <c r="C748" s="437"/>
      <c r="D748" s="437"/>
      <c r="E748" s="296"/>
      <c r="F748" s="645"/>
      <c r="G748" s="273"/>
      <c r="H748" s="178"/>
      <c r="I748" s="178"/>
      <c r="J748" s="296"/>
      <c r="K748" s="273"/>
      <c r="L748" s="273"/>
      <c r="M748" s="273"/>
      <c r="N748" s="296"/>
      <c r="O748" s="273"/>
      <c r="P748" s="273"/>
      <c r="Q748" s="273"/>
      <c r="R748" s="273"/>
      <c r="S748" s="273"/>
      <c r="T748" s="273"/>
      <c r="U748" s="273"/>
      <c r="V748" s="296"/>
      <c r="W748" s="273"/>
      <c r="X748" s="273"/>
      <c r="Y748" s="273"/>
      <c r="Z748" s="273"/>
      <c r="AA748" s="273"/>
      <c r="AB748" s="273"/>
      <c r="AC748" s="273"/>
      <c r="AD748" s="273"/>
      <c r="AE748" s="296"/>
      <c r="AF748" s="273"/>
      <c r="AG748" s="273"/>
      <c r="AH748" s="273"/>
      <c r="AI748" s="273"/>
      <c r="AJ748" s="273"/>
      <c r="AK748" s="273"/>
      <c r="AL748" s="273"/>
      <c r="AM748" s="296"/>
      <c r="AN748" s="296"/>
      <c r="AO748" s="296"/>
      <c r="AP748" s="273"/>
      <c r="AQ748" s="273"/>
      <c r="AR748" s="296"/>
      <c r="AS748" s="296"/>
      <c r="AT748" s="296"/>
      <c r="AU748" s="273"/>
      <c r="AV748" s="279"/>
    </row>
    <row r="749" spans="1:48" s="2" customFormat="1">
      <c r="A749" s="437"/>
      <c r="B749" s="437"/>
      <c r="C749" s="437"/>
      <c r="D749" s="437"/>
      <c r="E749" s="296"/>
      <c r="F749" s="645"/>
      <c r="G749" s="273"/>
      <c r="H749" s="178"/>
      <c r="I749" s="178"/>
      <c r="J749" s="296"/>
      <c r="K749" s="273"/>
      <c r="L749" s="273"/>
      <c r="M749" s="273"/>
      <c r="N749" s="296"/>
      <c r="O749" s="273"/>
      <c r="P749" s="273"/>
      <c r="Q749" s="273"/>
      <c r="R749" s="273"/>
      <c r="S749" s="273"/>
      <c r="T749" s="273"/>
      <c r="U749" s="273"/>
      <c r="V749" s="296"/>
      <c r="W749" s="273"/>
      <c r="X749" s="273"/>
      <c r="Y749" s="273"/>
      <c r="Z749" s="273"/>
      <c r="AA749" s="273"/>
      <c r="AB749" s="273"/>
      <c r="AC749" s="273"/>
      <c r="AD749" s="273"/>
      <c r="AE749" s="296"/>
      <c r="AF749" s="273"/>
      <c r="AG749" s="273"/>
      <c r="AH749" s="273"/>
      <c r="AI749" s="273"/>
      <c r="AJ749" s="273"/>
      <c r="AK749" s="273"/>
      <c r="AL749" s="273"/>
      <c r="AM749" s="296"/>
      <c r="AN749" s="296"/>
      <c r="AO749" s="296"/>
      <c r="AP749" s="273"/>
      <c r="AQ749" s="273"/>
      <c r="AR749" s="296"/>
      <c r="AS749" s="296"/>
      <c r="AT749" s="296"/>
      <c r="AU749" s="273"/>
      <c r="AV749" s="279"/>
    </row>
    <row r="750" spans="1:48" s="2" customFormat="1">
      <c r="A750" s="437"/>
      <c r="B750" s="437"/>
      <c r="C750" s="437"/>
      <c r="D750" s="437"/>
      <c r="E750" s="296"/>
      <c r="F750" s="645"/>
      <c r="G750" s="273"/>
      <c r="H750" s="178"/>
      <c r="I750" s="178"/>
      <c r="J750" s="296"/>
      <c r="K750" s="273"/>
      <c r="L750" s="273"/>
      <c r="M750" s="273"/>
      <c r="N750" s="296"/>
      <c r="O750" s="273"/>
      <c r="P750" s="273"/>
      <c r="Q750" s="273"/>
      <c r="R750" s="273"/>
      <c r="S750" s="273"/>
      <c r="T750" s="273"/>
      <c r="U750" s="273"/>
      <c r="V750" s="296"/>
      <c r="W750" s="273"/>
      <c r="X750" s="273"/>
      <c r="Y750" s="273"/>
      <c r="Z750" s="273"/>
      <c r="AA750" s="273"/>
      <c r="AB750" s="273"/>
      <c r="AC750" s="273"/>
      <c r="AD750" s="273"/>
      <c r="AE750" s="296"/>
      <c r="AF750" s="273"/>
      <c r="AG750" s="273"/>
      <c r="AH750" s="273"/>
      <c r="AI750" s="273"/>
      <c r="AJ750" s="273"/>
      <c r="AK750" s="273"/>
      <c r="AL750" s="273"/>
      <c r="AM750" s="296"/>
      <c r="AN750" s="296"/>
      <c r="AO750" s="296"/>
      <c r="AP750" s="273"/>
      <c r="AQ750" s="273"/>
      <c r="AR750" s="296"/>
      <c r="AS750" s="296"/>
      <c r="AT750" s="296"/>
      <c r="AU750" s="273"/>
      <c r="AV750" s="279"/>
    </row>
    <row r="751" spans="1:48" s="2" customFormat="1">
      <c r="A751" s="437"/>
      <c r="B751" s="437"/>
      <c r="C751" s="437"/>
      <c r="D751" s="437"/>
      <c r="E751" s="296"/>
      <c r="F751" s="645"/>
      <c r="G751" s="273"/>
      <c r="H751" s="178"/>
      <c r="I751" s="178"/>
      <c r="J751" s="296"/>
      <c r="K751" s="273"/>
      <c r="L751" s="273"/>
      <c r="M751" s="273"/>
      <c r="N751" s="296"/>
      <c r="O751" s="273"/>
      <c r="P751" s="273"/>
      <c r="Q751" s="273"/>
      <c r="R751" s="273"/>
      <c r="S751" s="273"/>
      <c r="T751" s="273"/>
      <c r="U751" s="273"/>
      <c r="V751" s="296"/>
      <c r="W751" s="273"/>
      <c r="X751" s="273"/>
      <c r="Y751" s="273"/>
      <c r="Z751" s="273"/>
      <c r="AA751" s="273"/>
      <c r="AB751" s="273"/>
      <c r="AC751" s="273"/>
      <c r="AD751" s="273"/>
      <c r="AE751" s="296"/>
      <c r="AF751" s="273"/>
      <c r="AG751" s="273"/>
      <c r="AH751" s="273"/>
      <c r="AI751" s="273"/>
      <c r="AJ751" s="273"/>
      <c r="AK751" s="273"/>
      <c r="AL751" s="273"/>
      <c r="AM751" s="296"/>
      <c r="AN751" s="296"/>
      <c r="AO751" s="296"/>
      <c r="AP751" s="273"/>
      <c r="AQ751" s="273"/>
      <c r="AR751" s="296"/>
      <c r="AS751" s="296"/>
      <c r="AT751" s="296"/>
      <c r="AU751" s="273"/>
      <c r="AV751" s="279"/>
    </row>
    <row r="752" spans="1:48" s="2" customFormat="1">
      <c r="A752" s="437"/>
      <c r="B752" s="437"/>
      <c r="C752" s="437"/>
      <c r="D752" s="437"/>
      <c r="E752" s="296"/>
      <c r="F752" s="645"/>
      <c r="G752" s="273"/>
      <c r="H752" s="178"/>
      <c r="I752" s="178"/>
      <c r="J752" s="296"/>
      <c r="K752" s="273"/>
      <c r="L752" s="273"/>
      <c r="M752" s="273"/>
      <c r="N752" s="296"/>
      <c r="O752" s="273"/>
      <c r="P752" s="273"/>
      <c r="Q752" s="273"/>
      <c r="R752" s="273"/>
      <c r="S752" s="273"/>
      <c r="T752" s="273"/>
      <c r="U752" s="273"/>
      <c r="V752" s="296"/>
      <c r="W752" s="273"/>
      <c r="X752" s="273"/>
      <c r="Y752" s="273"/>
      <c r="Z752" s="273"/>
      <c r="AA752" s="273"/>
      <c r="AB752" s="273"/>
      <c r="AC752" s="273"/>
      <c r="AD752" s="273"/>
      <c r="AE752" s="296"/>
      <c r="AF752" s="273"/>
      <c r="AG752" s="273"/>
      <c r="AH752" s="273"/>
      <c r="AI752" s="273"/>
      <c r="AJ752" s="273"/>
      <c r="AK752" s="273"/>
      <c r="AL752" s="273"/>
      <c r="AM752" s="296"/>
      <c r="AN752" s="296"/>
      <c r="AO752" s="296"/>
      <c r="AP752" s="273"/>
      <c r="AQ752" s="273"/>
      <c r="AR752" s="296"/>
      <c r="AS752" s="296"/>
      <c r="AT752" s="296"/>
      <c r="AU752" s="273"/>
      <c r="AV752" s="279"/>
    </row>
    <row r="753" spans="1:48" s="2" customFormat="1">
      <c r="A753" s="437"/>
      <c r="B753" s="437"/>
      <c r="C753" s="437"/>
      <c r="D753" s="437"/>
      <c r="E753" s="296"/>
      <c r="F753" s="645"/>
      <c r="G753" s="273"/>
      <c r="H753" s="178"/>
      <c r="I753" s="178"/>
      <c r="J753" s="296"/>
      <c r="K753" s="273"/>
      <c r="L753" s="273"/>
      <c r="M753" s="273"/>
      <c r="N753" s="296"/>
      <c r="O753" s="273"/>
      <c r="P753" s="273"/>
      <c r="Q753" s="273"/>
      <c r="R753" s="273"/>
      <c r="S753" s="273"/>
      <c r="T753" s="273"/>
      <c r="U753" s="273"/>
      <c r="V753" s="296"/>
      <c r="W753" s="273"/>
      <c r="X753" s="273"/>
      <c r="Y753" s="273"/>
      <c r="Z753" s="273"/>
      <c r="AA753" s="273"/>
      <c r="AB753" s="273"/>
      <c r="AC753" s="273"/>
      <c r="AD753" s="273"/>
      <c r="AE753" s="296"/>
      <c r="AF753" s="273"/>
      <c r="AG753" s="273"/>
      <c r="AH753" s="273"/>
      <c r="AI753" s="273"/>
      <c r="AJ753" s="273"/>
      <c r="AK753" s="273"/>
      <c r="AL753" s="273"/>
      <c r="AM753" s="296"/>
      <c r="AN753" s="296"/>
      <c r="AO753" s="296"/>
      <c r="AP753" s="273"/>
      <c r="AQ753" s="273"/>
      <c r="AR753" s="296"/>
      <c r="AS753" s="296"/>
      <c r="AT753" s="296"/>
      <c r="AU753" s="273"/>
      <c r="AV753" s="279"/>
    </row>
    <row r="754" spans="1:48" s="2" customFormat="1">
      <c r="A754" s="437"/>
      <c r="B754" s="437"/>
      <c r="C754" s="437"/>
      <c r="D754" s="437"/>
      <c r="E754" s="296"/>
      <c r="F754" s="645"/>
      <c r="G754" s="273"/>
      <c r="H754" s="178"/>
      <c r="I754" s="178"/>
      <c r="J754" s="296"/>
      <c r="K754" s="273"/>
      <c r="L754" s="273"/>
      <c r="M754" s="273"/>
      <c r="N754" s="296"/>
      <c r="O754" s="273"/>
      <c r="P754" s="273"/>
      <c r="Q754" s="273"/>
      <c r="R754" s="273"/>
      <c r="S754" s="273"/>
      <c r="T754" s="273"/>
      <c r="U754" s="273"/>
      <c r="V754" s="296"/>
      <c r="W754" s="273"/>
      <c r="X754" s="273"/>
      <c r="Y754" s="273"/>
      <c r="Z754" s="273"/>
      <c r="AA754" s="273"/>
      <c r="AB754" s="273"/>
      <c r="AC754" s="273"/>
      <c r="AD754" s="273"/>
      <c r="AE754" s="296"/>
      <c r="AF754" s="273"/>
      <c r="AG754" s="273"/>
      <c r="AH754" s="273"/>
      <c r="AI754" s="273"/>
      <c r="AJ754" s="273"/>
      <c r="AK754" s="273"/>
      <c r="AL754" s="273"/>
      <c r="AM754" s="296"/>
      <c r="AN754" s="296"/>
      <c r="AO754" s="296"/>
      <c r="AP754" s="273"/>
      <c r="AQ754" s="273"/>
      <c r="AR754" s="296"/>
      <c r="AS754" s="296"/>
      <c r="AT754" s="296"/>
      <c r="AU754" s="273"/>
      <c r="AV754" s="279"/>
    </row>
    <row r="755" spans="1:48" s="2" customFormat="1">
      <c r="A755" s="437"/>
      <c r="B755" s="437"/>
      <c r="C755" s="437"/>
      <c r="D755" s="437"/>
      <c r="E755" s="296"/>
      <c r="F755" s="645"/>
      <c r="G755" s="273"/>
      <c r="H755" s="178"/>
      <c r="I755" s="178"/>
      <c r="J755" s="296"/>
      <c r="K755" s="273"/>
      <c r="L755" s="273"/>
      <c r="M755" s="273"/>
      <c r="N755" s="296"/>
      <c r="O755" s="273"/>
      <c r="P755" s="273"/>
      <c r="Q755" s="273"/>
      <c r="R755" s="273"/>
      <c r="S755" s="273"/>
      <c r="T755" s="273"/>
      <c r="U755" s="273"/>
      <c r="V755" s="296"/>
      <c r="W755" s="273"/>
      <c r="X755" s="273"/>
      <c r="Y755" s="273"/>
      <c r="Z755" s="273"/>
      <c r="AA755" s="273"/>
      <c r="AB755" s="273"/>
      <c r="AC755" s="273"/>
      <c r="AD755" s="273"/>
      <c r="AE755" s="296"/>
      <c r="AF755" s="273"/>
      <c r="AG755" s="273"/>
      <c r="AH755" s="273"/>
      <c r="AI755" s="273"/>
      <c r="AJ755" s="273"/>
      <c r="AK755" s="273"/>
      <c r="AL755" s="273"/>
      <c r="AM755" s="296"/>
      <c r="AN755" s="296"/>
      <c r="AO755" s="296"/>
      <c r="AP755" s="273"/>
      <c r="AQ755" s="273"/>
      <c r="AR755" s="296"/>
      <c r="AS755" s="296"/>
      <c r="AT755" s="296"/>
      <c r="AU755" s="273"/>
      <c r="AV755" s="279"/>
    </row>
    <row r="756" spans="1:48" s="2" customFormat="1">
      <c r="A756" s="437"/>
      <c r="B756" s="437"/>
      <c r="C756" s="437"/>
      <c r="D756" s="437"/>
      <c r="E756" s="296"/>
      <c r="F756" s="645"/>
      <c r="G756" s="273"/>
      <c r="H756" s="178"/>
      <c r="I756" s="178"/>
      <c r="J756" s="296"/>
      <c r="K756" s="273"/>
      <c r="L756" s="273"/>
      <c r="M756" s="273"/>
      <c r="N756" s="296"/>
      <c r="O756" s="273"/>
      <c r="P756" s="273"/>
      <c r="Q756" s="273"/>
      <c r="R756" s="273"/>
      <c r="S756" s="273"/>
      <c r="T756" s="273"/>
      <c r="U756" s="273"/>
      <c r="V756" s="296"/>
      <c r="W756" s="273"/>
      <c r="X756" s="273"/>
      <c r="Y756" s="273"/>
      <c r="Z756" s="273"/>
      <c r="AA756" s="273"/>
      <c r="AB756" s="273"/>
      <c r="AC756" s="273"/>
      <c r="AD756" s="273"/>
      <c r="AE756" s="296"/>
      <c r="AF756" s="273"/>
      <c r="AG756" s="273"/>
      <c r="AH756" s="273"/>
      <c r="AI756" s="273"/>
      <c r="AJ756" s="273"/>
      <c r="AK756" s="273"/>
      <c r="AL756" s="273"/>
      <c r="AM756" s="296"/>
      <c r="AN756" s="296"/>
      <c r="AO756" s="296"/>
      <c r="AP756" s="273"/>
      <c r="AQ756" s="273"/>
      <c r="AR756" s="296"/>
      <c r="AS756" s="296"/>
      <c r="AT756" s="296"/>
      <c r="AU756" s="273"/>
      <c r="AV756" s="279"/>
    </row>
    <row r="757" spans="1:48" s="2" customFormat="1">
      <c r="A757" s="437"/>
      <c r="B757" s="437"/>
      <c r="C757" s="437"/>
      <c r="D757" s="437"/>
      <c r="E757" s="296"/>
      <c r="F757" s="645"/>
      <c r="G757" s="273"/>
      <c r="H757" s="178"/>
      <c r="I757" s="178"/>
      <c r="J757" s="296"/>
      <c r="K757" s="273"/>
      <c r="L757" s="273"/>
      <c r="M757" s="273"/>
      <c r="N757" s="296"/>
      <c r="O757" s="273"/>
      <c r="P757" s="273"/>
      <c r="Q757" s="273"/>
      <c r="R757" s="273"/>
      <c r="S757" s="273"/>
      <c r="T757" s="273"/>
      <c r="U757" s="273"/>
      <c r="V757" s="296"/>
      <c r="W757" s="273"/>
      <c r="X757" s="273"/>
      <c r="Y757" s="273"/>
      <c r="Z757" s="273"/>
      <c r="AA757" s="273"/>
      <c r="AB757" s="273"/>
      <c r="AC757" s="273"/>
      <c r="AD757" s="273"/>
      <c r="AE757" s="296"/>
      <c r="AF757" s="273"/>
      <c r="AG757" s="273"/>
      <c r="AH757" s="273"/>
      <c r="AI757" s="273"/>
      <c r="AJ757" s="273"/>
      <c r="AK757" s="273"/>
      <c r="AL757" s="273"/>
      <c r="AM757" s="296"/>
      <c r="AN757" s="296"/>
      <c r="AO757" s="296"/>
      <c r="AP757" s="273"/>
      <c r="AQ757" s="273"/>
      <c r="AR757" s="296"/>
      <c r="AS757" s="296"/>
      <c r="AT757" s="296"/>
      <c r="AU757" s="273"/>
      <c r="AV757" s="279"/>
    </row>
    <row r="758" spans="1:48" s="2" customFormat="1">
      <c r="A758" s="437"/>
      <c r="B758" s="437"/>
      <c r="C758" s="437"/>
      <c r="D758" s="437"/>
      <c r="E758" s="296"/>
      <c r="F758" s="645"/>
      <c r="G758" s="273"/>
      <c r="H758" s="178"/>
      <c r="I758" s="178"/>
      <c r="J758" s="296"/>
      <c r="K758" s="273"/>
      <c r="L758" s="273"/>
      <c r="M758" s="273"/>
      <c r="N758" s="296"/>
      <c r="O758" s="273"/>
      <c r="P758" s="273"/>
      <c r="Q758" s="273"/>
      <c r="R758" s="273"/>
      <c r="S758" s="273"/>
      <c r="T758" s="273"/>
      <c r="U758" s="273"/>
      <c r="V758" s="296"/>
      <c r="W758" s="273"/>
      <c r="X758" s="273"/>
      <c r="Y758" s="273"/>
      <c r="Z758" s="273"/>
      <c r="AA758" s="273"/>
      <c r="AB758" s="273"/>
      <c r="AC758" s="273"/>
      <c r="AD758" s="273"/>
      <c r="AE758" s="296"/>
      <c r="AF758" s="273"/>
      <c r="AG758" s="273"/>
      <c r="AH758" s="273"/>
      <c r="AI758" s="273"/>
      <c r="AJ758" s="273"/>
      <c r="AK758" s="273"/>
      <c r="AL758" s="273"/>
      <c r="AM758" s="296"/>
      <c r="AN758" s="296"/>
      <c r="AO758" s="296"/>
      <c r="AP758" s="273"/>
      <c r="AQ758" s="273"/>
      <c r="AR758" s="296"/>
      <c r="AS758" s="296"/>
      <c r="AT758" s="296"/>
      <c r="AU758" s="273"/>
      <c r="AV758" s="279"/>
    </row>
    <row r="759" spans="1:48" s="2" customFormat="1">
      <c r="A759" s="437"/>
      <c r="B759" s="437"/>
      <c r="C759" s="437"/>
      <c r="D759" s="437"/>
      <c r="E759" s="296"/>
      <c r="F759" s="645"/>
      <c r="G759" s="273"/>
      <c r="H759" s="178"/>
      <c r="I759" s="178"/>
      <c r="J759" s="296"/>
      <c r="K759" s="273"/>
      <c r="L759" s="273"/>
      <c r="M759" s="273"/>
      <c r="N759" s="296"/>
      <c r="O759" s="273"/>
      <c r="P759" s="273"/>
      <c r="Q759" s="273"/>
      <c r="R759" s="273"/>
      <c r="S759" s="273"/>
      <c r="T759" s="273"/>
      <c r="U759" s="273"/>
      <c r="V759" s="296"/>
      <c r="W759" s="273"/>
      <c r="X759" s="273"/>
      <c r="Y759" s="273"/>
      <c r="Z759" s="273"/>
      <c r="AA759" s="273"/>
      <c r="AB759" s="273"/>
      <c r="AC759" s="273"/>
      <c r="AD759" s="273"/>
      <c r="AE759" s="296"/>
      <c r="AF759" s="273"/>
      <c r="AG759" s="273"/>
      <c r="AH759" s="273"/>
      <c r="AI759" s="273"/>
      <c r="AJ759" s="273"/>
      <c r="AK759" s="273"/>
      <c r="AL759" s="273"/>
      <c r="AM759" s="296"/>
      <c r="AN759" s="296"/>
      <c r="AO759" s="296"/>
      <c r="AP759" s="273"/>
      <c r="AQ759" s="273"/>
      <c r="AR759" s="296"/>
      <c r="AS759" s="296"/>
      <c r="AT759" s="296"/>
      <c r="AU759" s="273"/>
      <c r="AV759" s="279"/>
    </row>
    <row r="760" spans="1:48" s="2" customFormat="1">
      <c r="A760" s="437"/>
      <c r="B760" s="437"/>
      <c r="C760" s="437"/>
      <c r="D760" s="437"/>
      <c r="E760" s="296"/>
      <c r="F760" s="645"/>
      <c r="G760" s="273"/>
      <c r="H760" s="178"/>
      <c r="I760" s="178"/>
      <c r="J760" s="296"/>
      <c r="K760" s="273"/>
      <c r="L760" s="273"/>
      <c r="M760" s="273"/>
      <c r="N760" s="296"/>
      <c r="O760" s="273"/>
      <c r="P760" s="273"/>
      <c r="Q760" s="273"/>
      <c r="R760" s="273"/>
      <c r="S760" s="273"/>
      <c r="T760" s="273"/>
      <c r="U760" s="273"/>
      <c r="V760" s="296"/>
      <c r="W760" s="273"/>
      <c r="X760" s="273"/>
      <c r="Y760" s="273"/>
      <c r="Z760" s="273"/>
      <c r="AA760" s="273"/>
      <c r="AB760" s="273"/>
      <c r="AC760" s="273"/>
      <c r="AD760" s="273"/>
      <c r="AE760" s="296"/>
      <c r="AF760" s="273"/>
      <c r="AG760" s="273"/>
      <c r="AH760" s="273"/>
      <c r="AI760" s="273"/>
      <c r="AJ760" s="273"/>
      <c r="AK760" s="273"/>
      <c r="AL760" s="273"/>
      <c r="AM760" s="296"/>
      <c r="AN760" s="296"/>
      <c r="AO760" s="296"/>
      <c r="AP760" s="273"/>
      <c r="AQ760" s="273"/>
      <c r="AR760" s="296"/>
      <c r="AS760" s="296"/>
      <c r="AT760" s="296"/>
      <c r="AU760" s="273"/>
      <c r="AV760" s="279"/>
    </row>
    <row r="761" spans="1:48" s="2" customFormat="1">
      <c r="A761" s="437"/>
      <c r="B761" s="437"/>
      <c r="C761" s="437"/>
      <c r="D761" s="437"/>
      <c r="E761" s="296"/>
      <c r="F761" s="645"/>
      <c r="G761" s="273"/>
      <c r="H761" s="178"/>
      <c r="I761" s="178"/>
      <c r="J761" s="296"/>
      <c r="K761" s="273"/>
      <c r="L761" s="273"/>
      <c r="M761" s="273"/>
      <c r="N761" s="296"/>
      <c r="O761" s="273"/>
      <c r="P761" s="273"/>
      <c r="Q761" s="273"/>
      <c r="R761" s="273"/>
      <c r="S761" s="273"/>
      <c r="T761" s="273"/>
      <c r="U761" s="273"/>
      <c r="V761" s="296"/>
      <c r="W761" s="273"/>
      <c r="X761" s="273"/>
      <c r="Y761" s="273"/>
      <c r="Z761" s="273"/>
      <c r="AA761" s="273"/>
      <c r="AB761" s="273"/>
      <c r="AC761" s="273"/>
      <c r="AD761" s="273"/>
      <c r="AE761" s="296"/>
      <c r="AF761" s="273"/>
      <c r="AG761" s="273"/>
      <c r="AH761" s="273"/>
      <c r="AI761" s="273"/>
      <c r="AJ761" s="273"/>
      <c r="AK761" s="273"/>
      <c r="AL761" s="273"/>
      <c r="AM761" s="296"/>
      <c r="AN761" s="296"/>
      <c r="AO761" s="296"/>
      <c r="AP761" s="273"/>
      <c r="AQ761" s="273"/>
      <c r="AR761" s="296"/>
      <c r="AS761" s="296"/>
      <c r="AT761" s="296"/>
      <c r="AU761" s="273"/>
      <c r="AV761" s="279"/>
    </row>
    <row r="762" spans="1:48" s="2" customFormat="1">
      <c r="A762" s="437"/>
      <c r="B762" s="437"/>
      <c r="C762" s="437"/>
      <c r="D762" s="437"/>
      <c r="E762" s="296"/>
      <c r="F762" s="645"/>
      <c r="G762" s="273"/>
      <c r="H762" s="178"/>
      <c r="I762" s="178"/>
      <c r="J762" s="296"/>
      <c r="K762" s="273"/>
      <c r="L762" s="273"/>
      <c r="M762" s="273"/>
      <c r="N762" s="296"/>
      <c r="O762" s="273"/>
      <c r="P762" s="273"/>
      <c r="Q762" s="273"/>
      <c r="R762" s="273"/>
      <c r="S762" s="273"/>
      <c r="T762" s="273"/>
      <c r="U762" s="273"/>
      <c r="V762" s="296"/>
      <c r="W762" s="273"/>
      <c r="X762" s="273"/>
      <c r="Y762" s="273"/>
      <c r="Z762" s="273"/>
      <c r="AA762" s="273"/>
      <c r="AB762" s="273"/>
      <c r="AC762" s="273"/>
      <c r="AD762" s="273"/>
      <c r="AE762" s="296"/>
      <c r="AF762" s="273"/>
      <c r="AG762" s="273"/>
      <c r="AH762" s="273"/>
      <c r="AI762" s="273"/>
      <c r="AJ762" s="273"/>
      <c r="AK762" s="273"/>
      <c r="AL762" s="273"/>
      <c r="AM762" s="296"/>
      <c r="AN762" s="296"/>
      <c r="AO762" s="296"/>
      <c r="AP762" s="273"/>
      <c r="AQ762" s="273"/>
      <c r="AR762" s="296"/>
      <c r="AS762" s="296"/>
      <c r="AT762" s="296"/>
      <c r="AU762" s="273"/>
      <c r="AV762" s="279"/>
    </row>
    <row r="763" spans="1:48" s="2" customFormat="1">
      <c r="A763" s="437"/>
      <c r="B763" s="437"/>
      <c r="C763" s="437"/>
      <c r="D763" s="437"/>
      <c r="E763" s="296"/>
      <c r="F763" s="645"/>
      <c r="G763" s="273"/>
      <c r="H763" s="178"/>
      <c r="I763" s="178"/>
      <c r="J763" s="296"/>
      <c r="K763" s="273"/>
      <c r="L763" s="273"/>
      <c r="M763" s="273"/>
      <c r="N763" s="296"/>
      <c r="O763" s="273"/>
      <c r="P763" s="273"/>
      <c r="Q763" s="273"/>
      <c r="R763" s="273"/>
      <c r="S763" s="273"/>
      <c r="T763" s="273"/>
      <c r="U763" s="273"/>
      <c r="V763" s="296"/>
      <c r="W763" s="273"/>
      <c r="X763" s="273"/>
      <c r="Y763" s="273"/>
      <c r="Z763" s="273"/>
      <c r="AA763" s="273"/>
      <c r="AB763" s="273"/>
      <c r="AC763" s="273"/>
      <c r="AD763" s="273"/>
      <c r="AE763" s="296"/>
      <c r="AF763" s="273"/>
      <c r="AG763" s="273"/>
      <c r="AH763" s="273"/>
      <c r="AI763" s="273"/>
      <c r="AJ763" s="273"/>
      <c r="AK763" s="273"/>
      <c r="AL763" s="273"/>
      <c r="AM763" s="296"/>
      <c r="AN763" s="296"/>
      <c r="AO763" s="296"/>
      <c r="AP763" s="273"/>
      <c r="AQ763" s="273"/>
      <c r="AR763" s="296"/>
      <c r="AS763" s="296"/>
      <c r="AT763" s="296"/>
      <c r="AU763" s="273"/>
      <c r="AV763" s="279"/>
    </row>
    <row r="764" spans="1:48" s="2" customFormat="1">
      <c r="A764" s="437"/>
      <c r="B764" s="437"/>
      <c r="C764" s="437"/>
      <c r="D764" s="437"/>
      <c r="E764" s="296"/>
      <c r="F764" s="645"/>
      <c r="G764" s="273"/>
      <c r="H764" s="178"/>
      <c r="I764" s="178"/>
      <c r="J764" s="296"/>
      <c r="K764" s="273"/>
      <c r="L764" s="273"/>
      <c r="M764" s="273"/>
      <c r="N764" s="296"/>
      <c r="O764" s="273"/>
      <c r="P764" s="273"/>
      <c r="Q764" s="273"/>
      <c r="R764" s="273"/>
      <c r="S764" s="273"/>
      <c r="T764" s="273"/>
      <c r="U764" s="273"/>
      <c r="V764" s="296"/>
      <c r="W764" s="273"/>
      <c r="X764" s="273"/>
      <c r="Y764" s="273"/>
      <c r="Z764" s="273"/>
      <c r="AA764" s="273"/>
      <c r="AB764" s="273"/>
      <c r="AC764" s="273"/>
      <c r="AD764" s="273"/>
      <c r="AE764" s="296"/>
      <c r="AF764" s="273"/>
      <c r="AG764" s="273"/>
      <c r="AH764" s="273"/>
      <c r="AI764" s="273"/>
      <c r="AJ764" s="273"/>
      <c r="AK764" s="273"/>
      <c r="AL764" s="273"/>
      <c r="AM764" s="296"/>
      <c r="AN764" s="296"/>
      <c r="AO764" s="296"/>
      <c r="AP764" s="273"/>
      <c r="AQ764" s="273"/>
      <c r="AR764" s="296"/>
      <c r="AS764" s="296"/>
      <c r="AT764" s="296"/>
      <c r="AU764" s="273"/>
      <c r="AV764" s="279"/>
    </row>
    <row r="765" spans="1:48" s="2" customFormat="1">
      <c r="A765" s="437"/>
      <c r="B765" s="437"/>
      <c r="C765" s="437"/>
      <c r="D765" s="437"/>
      <c r="E765" s="296"/>
      <c r="F765" s="645"/>
      <c r="G765" s="273"/>
      <c r="H765" s="178"/>
      <c r="I765" s="178"/>
      <c r="J765" s="296"/>
      <c r="K765" s="273"/>
      <c r="L765" s="273"/>
      <c r="M765" s="273"/>
      <c r="N765" s="296"/>
      <c r="O765" s="273"/>
      <c r="P765" s="273"/>
      <c r="Q765" s="273"/>
      <c r="R765" s="273"/>
      <c r="S765" s="273"/>
      <c r="T765" s="273"/>
      <c r="U765" s="273"/>
      <c r="V765" s="296"/>
      <c r="W765" s="273"/>
      <c r="X765" s="273"/>
      <c r="Y765" s="273"/>
      <c r="Z765" s="273"/>
      <c r="AA765" s="273"/>
      <c r="AB765" s="273"/>
      <c r="AC765" s="273"/>
      <c r="AD765" s="273"/>
      <c r="AE765" s="296"/>
      <c r="AF765" s="273"/>
      <c r="AG765" s="273"/>
      <c r="AH765" s="273"/>
      <c r="AI765" s="273"/>
      <c r="AJ765" s="273"/>
      <c r="AK765" s="273"/>
      <c r="AL765" s="273"/>
      <c r="AM765" s="296"/>
      <c r="AN765" s="296"/>
      <c r="AO765" s="296"/>
      <c r="AP765" s="273"/>
      <c r="AQ765" s="273"/>
      <c r="AR765" s="296"/>
      <c r="AS765" s="296"/>
      <c r="AT765" s="296"/>
      <c r="AU765" s="273"/>
      <c r="AV765" s="279"/>
    </row>
    <row r="766" spans="1:48" s="2" customFormat="1">
      <c r="A766" s="437"/>
      <c r="B766" s="437"/>
      <c r="C766" s="437"/>
      <c r="D766" s="437"/>
      <c r="E766" s="296"/>
      <c r="F766" s="645"/>
      <c r="G766" s="273"/>
      <c r="H766" s="178"/>
      <c r="I766" s="178"/>
      <c r="J766" s="296"/>
      <c r="K766" s="273"/>
      <c r="L766" s="273"/>
      <c r="M766" s="273"/>
      <c r="N766" s="296"/>
      <c r="O766" s="273"/>
      <c r="P766" s="273"/>
      <c r="Q766" s="273"/>
      <c r="R766" s="273"/>
      <c r="S766" s="273"/>
      <c r="T766" s="273"/>
      <c r="U766" s="273"/>
      <c r="V766" s="296"/>
      <c r="W766" s="273"/>
      <c r="X766" s="273"/>
      <c r="Y766" s="273"/>
      <c r="Z766" s="273"/>
      <c r="AA766" s="273"/>
      <c r="AB766" s="273"/>
      <c r="AC766" s="273"/>
      <c r="AD766" s="273"/>
      <c r="AE766" s="296"/>
      <c r="AF766" s="273"/>
      <c r="AG766" s="273"/>
      <c r="AH766" s="273"/>
      <c r="AI766" s="273"/>
      <c r="AJ766" s="273"/>
      <c r="AK766" s="273"/>
      <c r="AL766" s="273"/>
      <c r="AM766" s="296"/>
      <c r="AN766" s="296"/>
      <c r="AO766" s="296"/>
      <c r="AP766" s="273"/>
      <c r="AQ766" s="273"/>
      <c r="AR766" s="296"/>
      <c r="AS766" s="296"/>
      <c r="AT766" s="296"/>
      <c r="AU766" s="273"/>
      <c r="AV766" s="279"/>
    </row>
    <row r="767" spans="1:48" s="2" customFormat="1">
      <c r="A767" s="437"/>
      <c r="B767" s="437"/>
      <c r="C767" s="437"/>
      <c r="D767" s="437"/>
      <c r="E767" s="296"/>
      <c r="F767" s="645"/>
      <c r="G767" s="273"/>
      <c r="H767" s="178"/>
      <c r="I767" s="178"/>
      <c r="J767" s="296"/>
      <c r="K767" s="273"/>
      <c r="L767" s="273"/>
      <c r="M767" s="273"/>
      <c r="N767" s="296"/>
      <c r="O767" s="273"/>
      <c r="P767" s="273"/>
      <c r="Q767" s="273"/>
      <c r="R767" s="273"/>
      <c r="S767" s="273"/>
      <c r="T767" s="273"/>
      <c r="U767" s="273"/>
      <c r="V767" s="296"/>
      <c r="W767" s="273"/>
      <c r="X767" s="273"/>
      <c r="Y767" s="273"/>
      <c r="Z767" s="273"/>
      <c r="AA767" s="273"/>
      <c r="AB767" s="273"/>
      <c r="AC767" s="273"/>
      <c r="AD767" s="273"/>
      <c r="AE767" s="296"/>
      <c r="AF767" s="273"/>
      <c r="AG767" s="273"/>
      <c r="AH767" s="273"/>
      <c r="AI767" s="273"/>
      <c r="AJ767" s="273"/>
      <c r="AK767" s="273"/>
      <c r="AL767" s="273"/>
      <c r="AM767" s="296"/>
      <c r="AN767" s="296"/>
      <c r="AO767" s="296"/>
      <c r="AP767" s="273"/>
      <c r="AQ767" s="273"/>
      <c r="AR767" s="296"/>
      <c r="AS767" s="296"/>
      <c r="AT767" s="296"/>
      <c r="AU767" s="273"/>
      <c r="AV767" s="279"/>
    </row>
    <row r="768" spans="1:48" s="2" customFormat="1">
      <c r="A768" s="437"/>
      <c r="B768" s="437"/>
      <c r="C768" s="437"/>
      <c r="D768" s="437"/>
      <c r="E768" s="296"/>
      <c r="F768" s="645"/>
      <c r="G768" s="273"/>
      <c r="H768" s="178"/>
      <c r="I768" s="178"/>
      <c r="J768" s="296"/>
      <c r="K768" s="273"/>
      <c r="L768" s="273"/>
      <c r="M768" s="273"/>
      <c r="N768" s="296"/>
      <c r="O768" s="273"/>
      <c r="P768" s="273"/>
      <c r="Q768" s="273"/>
      <c r="R768" s="273"/>
      <c r="S768" s="273"/>
      <c r="T768" s="273"/>
      <c r="U768" s="273"/>
      <c r="V768" s="296"/>
      <c r="W768" s="273"/>
      <c r="X768" s="273"/>
      <c r="Y768" s="273"/>
      <c r="Z768" s="273"/>
      <c r="AA768" s="273"/>
      <c r="AB768" s="273"/>
      <c r="AC768" s="273"/>
      <c r="AD768" s="273"/>
      <c r="AE768" s="296"/>
      <c r="AF768" s="273"/>
      <c r="AG768" s="273"/>
      <c r="AH768" s="273"/>
      <c r="AI768" s="273"/>
      <c r="AJ768" s="273"/>
      <c r="AK768" s="273"/>
      <c r="AL768" s="273"/>
      <c r="AM768" s="296"/>
      <c r="AN768" s="296"/>
      <c r="AO768" s="296"/>
      <c r="AP768" s="273"/>
      <c r="AQ768" s="273"/>
      <c r="AR768" s="296"/>
      <c r="AS768" s="296"/>
      <c r="AT768" s="296"/>
      <c r="AU768" s="273"/>
      <c r="AV768" s="279"/>
    </row>
    <row r="769" spans="1:48" s="2" customFormat="1">
      <c r="A769" s="437"/>
      <c r="B769" s="437"/>
      <c r="C769" s="437"/>
      <c r="D769" s="437"/>
      <c r="E769" s="296"/>
      <c r="F769" s="645"/>
      <c r="G769" s="273"/>
      <c r="H769" s="178"/>
      <c r="I769" s="178"/>
      <c r="J769" s="296"/>
      <c r="K769" s="273"/>
      <c r="L769" s="273"/>
      <c r="M769" s="273"/>
      <c r="N769" s="296"/>
      <c r="O769" s="273"/>
      <c r="P769" s="273"/>
      <c r="Q769" s="273"/>
      <c r="R769" s="273"/>
      <c r="S769" s="273"/>
      <c r="T769" s="273"/>
      <c r="U769" s="273"/>
      <c r="V769" s="296"/>
      <c r="W769" s="273"/>
      <c r="X769" s="273"/>
      <c r="Y769" s="273"/>
      <c r="Z769" s="273"/>
      <c r="AA769" s="273"/>
      <c r="AB769" s="273"/>
      <c r="AC769" s="273"/>
      <c r="AD769" s="273"/>
      <c r="AE769" s="296"/>
      <c r="AF769" s="273"/>
      <c r="AG769" s="273"/>
      <c r="AH769" s="273"/>
      <c r="AI769" s="273"/>
      <c r="AJ769" s="273"/>
      <c r="AK769" s="273"/>
      <c r="AL769" s="273"/>
      <c r="AM769" s="296"/>
      <c r="AN769" s="296"/>
      <c r="AO769" s="296"/>
      <c r="AP769" s="273"/>
      <c r="AQ769" s="273"/>
      <c r="AR769" s="296"/>
      <c r="AS769" s="296"/>
      <c r="AT769" s="296"/>
      <c r="AU769" s="273"/>
      <c r="AV769" s="279"/>
    </row>
    <row r="770" spans="1:48" s="2" customFormat="1">
      <c r="A770" s="437"/>
      <c r="B770" s="437"/>
      <c r="C770" s="437"/>
      <c r="D770" s="437"/>
      <c r="E770" s="296"/>
      <c r="F770" s="645"/>
      <c r="G770" s="273"/>
      <c r="H770" s="178"/>
      <c r="I770" s="178"/>
      <c r="J770" s="296"/>
      <c r="K770" s="273"/>
      <c r="L770" s="273"/>
      <c r="M770" s="273"/>
      <c r="N770" s="296"/>
      <c r="O770" s="273"/>
      <c r="P770" s="273"/>
      <c r="Q770" s="273"/>
      <c r="R770" s="273"/>
      <c r="S770" s="273"/>
      <c r="T770" s="273"/>
      <c r="U770" s="273"/>
      <c r="V770" s="296"/>
      <c r="W770" s="273"/>
      <c r="X770" s="273"/>
      <c r="Y770" s="273"/>
      <c r="Z770" s="273"/>
      <c r="AA770" s="273"/>
      <c r="AB770" s="273"/>
      <c r="AC770" s="273"/>
      <c r="AD770" s="273"/>
      <c r="AE770" s="296"/>
      <c r="AF770" s="273"/>
      <c r="AG770" s="273"/>
      <c r="AH770" s="273"/>
      <c r="AI770" s="273"/>
      <c r="AJ770" s="273"/>
      <c r="AK770" s="273"/>
      <c r="AL770" s="273"/>
      <c r="AM770" s="296"/>
      <c r="AN770" s="296"/>
      <c r="AO770" s="296"/>
      <c r="AP770" s="273"/>
      <c r="AQ770" s="273"/>
      <c r="AR770" s="296"/>
      <c r="AS770" s="296"/>
      <c r="AT770" s="296"/>
      <c r="AU770" s="273"/>
      <c r="AV770" s="279"/>
    </row>
    <row r="771" spans="1:48" s="2" customFormat="1">
      <c r="A771" s="437"/>
      <c r="B771" s="437"/>
      <c r="C771" s="437"/>
      <c r="D771" s="437"/>
      <c r="E771" s="296"/>
      <c r="F771" s="645"/>
      <c r="G771" s="273"/>
      <c r="H771" s="178"/>
      <c r="I771" s="178"/>
      <c r="J771" s="296"/>
      <c r="K771" s="273"/>
      <c r="L771" s="273"/>
      <c r="M771" s="273"/>
      <c r="N771" s="296"/>
      <c r="O771" s="273"/>
      <c r="P771" s="273"/>
      <c r="Q771" s="273"/>
      <c r="R771" s="273"/>
      <c r="S771" s="273"/>
      <c r="T771" s="273"/>
      <c r="U771" s="273"/>
      <c r="V771" s="296"/>
      <c r="W771" s="273"/>
      <c r="X771" s="273"/>
      <c r="Y771" s="273"/>
      <c r="Z771" s="273"/>
      <c r="AA771" s="273"/>
      <c r="AB771" s="273"/>
      <c r="AC771" s="273"/>
      <c r="AD771" s="273"/>
      <c r="AE771" s="296"/>
      <c r="AF771" s="273"/>
      <c r="AG771" s="273"/>
      <c r="AH771" s="273"/>
      <c r="AI771" s="273"/>
      <c r="AJ771" s="273"/>
      <c r="AK771" s="273"/>
      <c r="AL771" s="273"/>
      <c r="AM771" s="296"/>
      <c r="AN771" s="296"/>
      <c r="AO771" s="296"/>
      <c r="AP771" s="273"/>
      <c r="AQ771" s="273"/>
      <c r="AR771" s="296"/>
      <c r="AS771" s="296"/>
      <c r="AT771" s="296"/>
      <c r="AU771" s="273"/>
      <c r="AV771" s="279"/>
    </row>
    <row r="772" spans="1:48" s="2" customFormat="1">
      <c r="A772" s="437"/>
      <c r="B772" s="437"/>
      <c r="C772" s="437"/>
      <c r="D772" s="437"/>
      <c r="E772" s="296"/>
      <c r="F772" s="645"/>
      <c r="G772" s="273"/>
      <c r="H772" s="178"/>
      <c r="I772" s="178"/>
      <c r="J772" s="296"/>
      <c r="K772" s="273"/>
      <c r="L772" s="273"/>
      <c r="M772" s="273"/>
      <c r="N772" s="296"/>
      <c r="O772" s="273"/>
      <c r="P772" s="273"/>
      <c r="Q772" s="273"/>
      <c r="R772" s="273"/>
      <c r="S772" s="273"/>
      <c r="T772" s="273"/>
      <c r="U772" s="273"/>
      <c r="V772" s="296"/>
      <c r="W772" s="273"/>
      <c r="X772" s="273"/>
      <c r="Y772" s="273"/>
      <c r="Z772" s="273"/>
      <c r="AA772" s="273"/>
      <c r="AB772" s="273"/>
      <c r="AC772" s="273"/>
      <c r="AD772" s="273"/>
      <c r="AE772" s="296"/>
      <c r="AF772" s="273"/>
      <c r="AG772" s="273"/>
      <c r="AH772" s="273"/>
      <c r="AI772" s="273"/>
      <c r="AJ772" s="273"/>
      <c r="AK772" s="273"/>
      <c r="AL772" s="273"/>
      <c r="AM772" s="296"/>
      <c r="AN772" s="296"/>
      <c r="AO772" s="296"/>
      <c r="AP772" s="273"/>
      <c r="AQ772" s="273"/>
      <c r="AR772" s="296"/>
      <c r="AS772" s="296"/>
      <c r="AT772" s="296"/>
      <c r="AU772" s="273"/>
      <c r="AV772" s="279"/>
    </row>
    <row r="773" spans="1:48" s="2" customFormat="1">
      <c r="A773" s="437"/>
      <c r="B773" s="437"/>
      <c r="C773" s="437"/>
      <c r="D773" s="437"/>
      <c r="E773" s="296"/>
      <c r="F773" s="645"/>
      <c r="G773" s="273"/>
      <c r="H773" s="178"/>
      <c r="I773" s="178"/>
      <c r="J773" s="296"/>
      <c r="K773" s="273"/>
      <c r="L773" s="273"/>
      <c r="M773" s="273"/>
      <c r="N773" s="296"/>
      <c r="O773" s="273"/>
      <c r="P773" s="273"/>
      <c r="Q773" s="273"/>
      <c r="R773" s="273"/>
      <c r="S773" s="273"/>
      <c r="T773" s="273"/>
      <c r="U773" s="273"/>
      <c r="V773" s="296"/>
      <c r="W773" s="273"/>
      <c r="X773" s="273"/>
      <c r="Y773" s="273"/>
      <c r="Z773" s="273"/>
      <c r="AA773" s="273"/>
      <c r="AB773" s="273"/>
      <c r="AC773" s="273"/>
      <c r="AD773" s="273"/>
      <c r="AE773" s="296"/>
      <c r="AF773" s="273"/>
      <c r="AG773" s="273"/>
      <c r="AH773" s="273"/>
      <c r="AI773" s="273"/>
      <c r="AJ773" s="273"/>
      <c r="AK773" s="273"/>
      <c r="AL773" s="273"/>
      <c r="AM773" s="296"/>
      <c r="AN773" s="296"/>
      <c r="AO773" s="296"/>
      <c r="AP773" s="273"/>
      <c r="AQ773" s="273"/>
      <c r="AR773" s="296"/>
      <c r="AS773" s="296"/>
      <c r="AT773" s="296"/>
      <c r="AU773" s="273"/>
      <c r="AV773" s="279"/>
    </row>
    <row r="774" spans="1:48" s="2" customFormat="1">
      <c r="A774" s="437"/>
      <c r="B774" s="437"/>
      <c r="C774" s="437"/>
      <c r="D774" s="437"/>
      <c r="E774" s="296"/>
      <c r="F774" s="645"/>
      <c r="G774" s="273"/>
      <c r="H774" s="178"/>
      <c r="I774" s="178"/>
      <c r="J774" s="296"/>
      <c r="K774" s="273"/>
      <c r="L774" s="273"/>
      <c r="M774" s="273"/>
      <c r="N774" s="296"/>
      <c r="O774" s="273"/>
      <c r="P774" s="273"/>
      <c r="Q774" s="273"/>
      <c r="R774" s="273"/>
      <c r="S774" s="273"/>
      <c r="T774" s="273"/>
      <c r="U774" s="273"/>
      <c r="V774" s="296"/>
      <c r="W774" s="273"/>
      <c r="X774" s="273"/>
      <c r="Y774" s="273"/>
      <c r="Z774" s="273"/>
      <c r="AA774" s="273"/>
      <c r="AB774" s="273"/>
      <c r="AC774" s="273"/>
      <c r="AD774" s="273"/>
      <c r="AE774" s="296"/>
      <c r="AF774" s="273"/>
      <c r="AG774" s="273"/>
      <c r="AH774" s="273"/>
      <c r="AI774" s="273"/>
      <c r="AJ774" s="273"/>
      <c r="AK774" s="273"/>
      <c r="AL774" s="273"/>
      <c r="AM774" s="296"/>
      <c r="AN774" s="296"/>
      <c r="AO774" s="296"/>
      <c r="AP774" s="273"/>
      <c r="AQ774" s="273"/>
      <c r="AR774" s="296"/>
      <c r="AS774" s="296"/>
      <c r="AT774" s="296"/>
      <c r="AU774" s="273"/>
      <c r="AV774" s="279"/>
    </row>
    <row r="775" spans="1:48" s="2" customFormat="1">
      <c r="A775" s="437"/>
      <c r="B775" s="437"/>
      <c r="C775" s="437"/>
      <c r="D775" s="437"/>
      <c r="E775" s="296"/>
      <c r="F775" s="645"/>
      <c r="G775" s="273"/>
      <c r="H775" s="178"/>
      <c r="I775" s="178"/>
      <c r="J775" s="296"/>
      <c r="K775" s="273"/>
      <c r="L775" s="273"/>
      <c r="M775" s="273"/>
      <c r="N775" s="296"/>
      <c r="O775" s="273"/>
      <c r="P775" s="273"/>
      <c r="Q775" s="273"/>
      <c r="R775" s="273"/>
      <c r="S775" s="273"/>
      <c r="T775" s="273"/>
      <c r="U775" s="273"/>
      <c r="V775" s="296"/>
      <c r="W775" s="273"/>
      <c r="X775" s="273"/>
      <c r="Y775" s="273"/>
      <c r="Z775" s="273"/>
      <c r="AA775" s="273"/>
      <c r="AB775" s="273"/>
      <c r="AC775" s="273"/>
      <c r="AD775" s="273"/>
      <c r="AE775" s="296"/>
      <c r="AF775" s="273"/>
      <c r="AG775" s="273"/>
      <c r="AH775" s="273"/>
      <c r="AI775" s="273"/>
      <c r="AJ775" s="273"/>
      <c r="AK775" s="273"/>
      <c r="AL775" s="273"/>
      <c r="AM775" s="296"/>
      <c r="AN775" s="296"/>
      <c r="AO775" s="296"/>
      <c r="AP775" s="273"/>
      <c r="AQ775" s="273"/>
      <c r="AR775" s="296"/>
      <c r="AS775" s="296"/>
      <c r="AT775" s="296"/>
      <c r="AU775" s="273"/>
      <c r="AV775" s="279"/>
    </row>
    <row r="776" spans="1:48" s="2" customFormat="1">
      <c r="A776" s="437"/>
      <c r="B776" s="437"/>
      <c r="C776" s="437"/>
      <c r="D776" s="437"/>
      <c r="E776" s="296"/>
      <c r="F776" s="645"/>
      <c r="G776" s="273"/>
      <c r="H776" s="178"/>
      <c r="I776" s="178"/>
      <c r="J776" s="296"/>
      <c r="K776" s="273"/>
      <c r="L776" s="273"/>
      <c r="M776" s="273"/>
      <c r="N776" s="296"/>
      <c r="O776" s="273"/>
      <c r="P776" s="273"/>
      <c r="Q776" s="273"/>
      <c r="R776" s="273"/>
      <c r="S776" s="273"/>
      <c r="T776" s="273"/>
      <c r="U776" s="273"/>
      <c r="V776" s="296"/>
      <c r="W776" s="273"/>
      <c r="X776" s="273"/>
      <c r="Y776" s="273"/>
      <c r="Z776" s="273"/>
      <c r="AA776" s="273"/>
      <c r="AB776" s="273"/>
      <c r="AC776" s="273"/>
      <c r="AD776" s="273"/>
      <c r="AE776" s="296"/>
      <c r="AF776" s="273"/>
      <c r="AG776" s="273"/>
      <c r="AH776" s="273"/>
      <c r="AI776" s="273"/>
      <c r="AJ776" s="273"/>
      <c r="AK776" s="273"/>
      <c r="AL776" s="273"/>
      <c r="AM776" s="296"/>
      <c r="AN776" s="296"/>
      <c r="AO776" s="296"/>
      <c r="AP776" s="273"/>
      <c r="AQ776" s="273"/>
      <c r="AR776" s="296"/>
      <c r="AS776" s="296"/>
      <c r="AT776" s="296"/>
      <c r="AU776" s="273"/>
      <c r="AV776" s="279"/>
    </row>
    <row r="777" spans="1:48" s="2" customFormat="1">
      <c r="A777" s="437"/>
      <c r="B777" s="437"/>
      <c r="C777" s="437"/>
      <c r="D777" s="437"/>
      <c r="E777" s="296"/>
      <c r="F777" s="645"/>
      <c r="G777" s="273"/>
      <c r="H777" s="178"/>
      <c r="I777" s="178"/>
      <c r="J777" s="296"/>
      <c r="K777" s="273"/>
      <c r="L777" s="273"/>
      <c r="M777" s="273"/>
      <c r="N777" s="296"/>
      <c r="O777" s="273"/>
      <c r="P777" s="273"/>
      <c r="Q777" s="273"/>
      <c r="R777" s="273"/>
      <c r="S777" s="273"/>
      <c r="T777" s="273"/>
      <c r="U777" s="273"/>
      <c r="V777" s="296"/>
      <c r="W777" s="273"/>
      <c r="X777" s="273"/>
      <c r="Y777" s="273"/>
      <c r="Z777" s="273"/>
      <c r="AA777" s="273"/>
      <c r="AB777" s="273"/>
      <c r="AC777" s="273"/>
      <c r="AD777" s="273"/>
      <c r="AE777" s="296"/>
      <c r="AF777" s="273"/>
      <c r="AG777" s="273"/>
      <c r="AH777" s="273"/>
      <c r="AI777" s="273"/>
      <c r="AJ777" s="273"/>
      <c r="AK777" s="273"/>
      <c r="AL777" s="273"/>
      <c r="AM777" s="296"/>
      <c r="AN777" s="296"/>
      <c r="AO777" s="296"/>
      <c r="AP777" s="273"/>
      <c r="AQ777" s="273"/>
      <c r="AR777" s="296"/>
      <c r="AS777" s="296"/>
      <c r="AT777" s="296"/>
      <c r="AU777" s="273"/>
      <c r="AV777" s="279"/>
    </row>
    <row r="778" spans="1:48" s="2" customFormat="1">
      <c r="A778" s="437"/>
      <c r="B778" s="437"/>
      <c r="C778" s="437"/>
      <c r="D778" s="437"/>
      <c r="E778" s="296"/>
      <c r="F778" s="645"/>
      <c r="G778" s="273"/>
      <c r="H778" s="178"/>
      <c r="I778" s="178"/>
      <c r="J778" s="296"/>
      <c r="K778" s="273"/>
      <c r="L778" s="273"/>
      <c r="M778" s="273"/>
      <c r="N778" s="296"/>
      <c r="O778" s="273"/>
      <c r="P778" s="273"/>
      <c r="Q778" s="273"/>
      <c r="R778" s="273"/>
      <c r="S778" s="273"/>
      <c r="T778" s="273"/>
      <c r="U778" s="273"/>
      <c r="V778" s="296"/>
      <c r="W778" s="273"/>
      <c r="X778" s="273"/>
      <c r="Y778" s="273"/>
      <c r="Z778" s="273"/>
      <c r="AA778" s="273"/>
      <c r="AB778" s="273"/>
      <c r="AC778" s="273"/>
      <c r="AD778" s="273"/>
      <c r="AE778" s="296"/>
      <c r="AF778" s="273"/>
      <c r="AG778" s="273"/>
      <c r="AH778" s="273"/>
      <c r="AI778" s="273"/>
      <c r="AJ778" s="273"/>
      <c r="AK778" s="273"/>
      <c r="AL778" s="273"/>
      <c r="AM778" s="296"/>
      <c r="AN778" s="296"/>
      <c r="AO778" s="296"/>
      <c r="AP778" s="273"/>
      <c r="AQ778" s="273"/>
      <c r="AR778" s="296"/>
      <c r="AS778" s="296"/>
      <c r="AT778" s="296"/>
      <c r="AU778" s="273"/>
      <c r="AV778" s="279"/>
    </row>
    <row r="779" spans="1:48" s="2" customFormat="1">
      <c r="A779" s="437"/>
      <c r="B779" s="437"/>
      <c r="C779" s="437"/>
      <c r="D779" s="437"/>
      <c r="E779" s="296"/>
      <c r="F779" s="645"/>
      <c r="G779" s="273"/>
      <c r="H779" s="178"/>
      <c r="I779" s="178"/>
      <c r="J779" s="296"/>
      <c r="K779" s="273"/>
      <c r="L779" s="273"/>
      <c r="M779" s="273"/>
      <c r="N779" s="296"/>
      <c r="O779" s="273"/>
      <c r="P779" s="273"/>
      <c r="Q779" s="273"/>
      <c r="R779" s="273"/>
      <c r="S779" s="273"/>
      <c r="T779" s="273"/>
      <c r="U779" s="273"/>
      <c r="V779" s="296"/>
      <c r="W779" s="273"/>
      <c r="X779" s="273"/>
      <c r="Y779" s="273"/>
      <c r="Z779" s="273"/>
      <c r="AA779" s="273"/>
      <c r="AB779" s="273"/>
      <c r="AC779" s="273"/>
      <c r="AD779" s="273"/>
      <c r="AE779" s="296"/>
      <c r="AF779" s="273"/>
      <c r="AG779" s="273"/>
      <c r="AH779" s="273"/>
      <c r="AI779" s="273"/>
      <c r="AJ779" s="273"/>
      <c r="AK779" s="273"/>
      <c r="AL779" s="273"/>
      <c r="AM779" s="296"/>
      <c r="AN779" s="296"/>
      <c r="AO779" s="296"/>
      <c r="AP779" s="273"/>
      <c r="AQ779" s="273"/>
      <c r="AR779" s="296"/>
      <c r="AS779" s="296"/>
      <c r="AT779" s="296"/>
      <c r="AU779" s="273"/>
      <c r="AV779" s="279"/>
    </row>
    <row r="780" spans="1:48" s="2" customFormat="1">
      <c r="A780" s="437"/>
      <c r="B780" s="437"/>
      <c r="C780" s="437"/>
      <c r="D780" s="437"/>
      <c r="E780" s="296"/>
      <c r="F780" s="645"/>
      <c r="G780" s="273"/>
      <c r="H780" s="178"/>
      <c r="I780" s="178"/>
      <c r="J780" s="296"/>
      <c r="K780" s="273"/>
      <c r="L780" s="273"/>
      <c r="M780" s="273"/>
      <c r="N780" s="296"/>
      <c r="O780" s="273"/>
      <c r="P780" s="273"/>
      <c r="Q780" s="273"/>
      <c r="R780" s="273"/>
      <c r="S780" s="273"/>
      <c r="T780" s="273"/>
      <c r="U780" s="273"/>
      <c r="V780" s="296"/>
      <c r="W780" s="273"/>
      <c r="X780" s="273"/>
      <c r="Y780" s="273"/>
      <c r="Z780" s="273"/>
      <c r="AA780" s="273"/>
      <c r="AB780" s="273"/>
      <c r="AC780" s="273"/>
      <c r="AD780" s="273"/>
      <c r="AE780" s="296"/>
      <c r="AF780" s="273"/>
      <c r="AG780" s="273"/>
      <c r="AH780" s="273"/>
      <c r="AI780" s="273"/>
      <c r="AJ780" s="273"/>
      <c r="AK780" s="273"/>
      <c r="AL780" s="273"/>
      <c r="AM780" s="296"/>
      <c r="AN780" s="296"/>
      <c r="AO780" s="296"/>
      <c r="AP780" s="273"/>
      <c r="AQ780" s="273"/>
      <c r="AR780" s="296"/>
      <c r="AS780" s="296"/>
      <c r="AT780" s="296"/>
      <c r="AU780" s="273"/>
      <c r="AV780" s="279"/>
    </row>
    <row r="781" spans="1:48" s="2" customFormat="1">
      <c r="A781" s="437"/>
      <c r="B781" s="437"/>
      <c r="C781" s="437"/>
      <c r="D781" s="437"/>
      <c r="E781" s="296"/>
      <c r="F781" s="645"/>
      <c r="G781" s="273"/>
      <c r="H781" s="178"/>
      <c r="I781" s="178"/>
      <c r="J781" s="296"/>
      <c r="K781" s="273"/>
      <c r="L781" s="273"/>
      <c r="M781" s="273"/>
      <c r="N781" s="296"/>
      <c r="O781" s="273"/>
      <c r="P781" s="273"/>
      <c r="Q781" s="273"/>
      <c r="R781" s="273"/>
      <c r="S781" s="273"/>
      <c r="T781" s="273"/>
      <c r="U781" s="273"/>
      <c r="V781" s="296"/>
      <c r="W781" s="273"/>
      <c r="X781" s="273"/>
      <c r="Y781" s="273"/>
      <c r="Z781" s="273"/>
      <c r="AA781" s="273"/>
      <c r="AB781" s="273"/>
      <c r="AC781" s="273"/>
      <c r="AD781" s="273"/>
      <c r="AE781" s="296"/>
      <c r="AF781" s="273"/>
      <c r="AG781" s="273"/>
      <c r="AH781" s="273"/>
      <c r="AI781" s="273"/>
      <c r="AJ781" s="273"/>
      <c r="AK781" s="273"/>
      <c r="AL781" s="273"/>
      <c r="AM781" s="296"/>
      <c r="AN781" s="296"/>
      <c r="AO781" s="296"/>
      <c r="AP781" s="273"/>
      <c r="AQ781" s="273"/>
      <c r="AR781" s="296"/>
      <c r="AS781" s="296"/>
      <c r="AT781" s="296"/>
      <c r="AU781" s="273"/>
      <c r="AV781" s="279"/>
    </row>
    <row r="782" spans="1:48" s="2" customFormat="1">
      <c r="A782" s="437"/>
      <c r="B782" s="437"/>
      <c r="C782" s="437"/>
      <c r="D782" s="437"/>
      <c r="E782" s="296"/>
      <c r="F782" s="645"/>
      <c r="G782" s="273"/>
      <c r="H782" s="178"/>
      <c r="I782" s="178"/>
      <c r="J782" s="296"/>
      <c r="K782" s="273"/>
      <c r="L782" s="273"/>
      <c r="M782" s="273"/>
      <c r="N782" s="296"/>
      <c r="O782" s="273"/>
      <c r="P782" s="273"/>
      <c r="Q782" s="273"/>
      <c r="R782" s="273"/>
      <c r="S782" s="273"/>
      <c r="T782" s="273"/>
      <c r="U782" s="273"/>
      <c r="V782" s="296"/>
      <c r="W782" s="273"/>
      <c r="X782" s="273"/>
      <c r="Y782" s="273"/>
      <c r="Z782" s="273"/>
      <c r="AA782" s="273"/>
      <c r="AB782" s="273"/>
      <c r="AC782" s="273"/>
      <c r="AD782" s="273"/>
      <c r="AE782" s="296"/>
      <c r="AF782" s="273"/>
      <c r="AG782" s="273"/>
      <c r="AH782" s="273"/>
      <c r="AI782" s="273"/>
      <c r="AJ782" s="273"/>
      <c r="AK782" s="273"/>
      <c r="AL782" s="273"/>
      <c r="AM782" s="296"/>
      <c r="AN782" s="296"/>
      <c r="AO782" s="296"/>
      <c r="AP782" s="273"/>
      <c r="AQ782" s="273"/>
      <c r="AR782" s="296"/>
      <c r="AS782" s="296"/>
      <c r="AT782" s="296"/>
      <c r="AU782" s="273"/>
      <c r="AV782" s="279"/>
    </row>
    <row r="783" spans="1:48" s="2" customFormat="1">
      <c r="A783" s="437"/>
      <c r="B783" s="437"/>
      <c r="C783" s="437"/>
      <c r="D783" s="437"/>
      <c r="E783" s="296"/>
      <c r="F783" s="645"/>
      <c r="G783" s="273"/>
      <c r="H783" s="178"/>
      <c r="I783" s="178"/>
      <c r="J783" s="296"/>
      <c r="K783" s="273"/>
      <c r="L783" s="273"/>
      <c r="M783" s="273"/>
      <c r="N783" s="296"/>
      <c r="O783" s="273"/>
      <c r="P783" s="273"/>
      <c r="Q783" s="273"/>
      <c r="R783" s="273"/>
      <c r="S783" s="273"/>
      <c r="T783" s="273"/>
      <c r="U783" s="273"/>
      <c r="V783" s="296"/>
      <c r="W783" s="273"/>
      <c r="X783" s="273"/>
      <c r="Y783" s="273"/>
      <c r="Z783" s="273"/>
      <c r="AA783" s="273"/>
      <c r="AB783" s="273"/>
      <c r="AC783" s="273"/>
      <c r="AD783" s="273"/>
      <c r="AE783" s="296"/>
      <c r="AF783" s="273"/>
      <c r="AG783" s="273"/>
      <c r="AH783" s="273"/>
      <c r="AI783" s="273"/>
      <c r="AJ783" s="273"/>
      <c r="AK783" s="273"/>
      <c r="AL783" s="273"/>
      <c r="AM783" s="296"/>
      <c r="AN783" s="296"/>
      <c r="AO783" s="296"/>
      <c r="AP783" s="273"/>
      <c r="AQ783" s="273"/>
      <c r="AR783" s="296"/>
      <c r="AS783" s="296"/>
      <c r="AT783" s="296"/>
      <c r="AU783" s="273"/>
      <c r="AV783" s="279"/>
    </row>
    <row r="784" spans="1:48" s="2" customFormat="1">
      <c r="A784" s="437"/>
      <c r="B784" s="437"/>
      <c r="C784" s="437"/>
      <c r="D784" s="437"/>
      <c r="E784" s="296"/>
      <c r="F784" s="645"/>
      <c r="G784" s="273"/>
      <c r="H784" s="178"/>
      <c r="I784" s="178"/>
      <c r="J784" s="296"/>
      <c r="K784" s="273"/>
      <c r="L784" s="273"/>
      <c r="M784" s="273"/>
      <c r="N784" s="296"/>
      <c r="O784" s="273"/>
      <c r="P784" s="273"/>
      <c r="Q784" s="273"/>
      <c r="R784" s="273"/>
      <c r="S784" s="273"/>
      <c r="T784" s="273"/>
      <c r="U784" s="273"/>
      <c r="V784" s="296"/>
      <c r="W784" s="273"/>
      <c r="X784" s="273"/>
      <c r="Y784" s="273"/>
      <c r="Z784" s="273"/>
      <c r="AA784" s="273"/>
      <c r="AB784" s="273"/>
      <c r="AC784" s="273"/>
      <c r="AD784" s="273"/>
      <c r="AE784" s="296"/>
      <c r="AF784" s="273"/>
      <c r="AG784" s="273"/>
      <c r="AH784" s="273"/>
      <c r="AI784" s="273"/>
      <c r="AJ784" s="273"/>
      <c r="AK784" s="273"/>
      <c r="AL784" s="273"/>
      <c r="AM784" s="296"/>
      <c r="AN784" s="296"/>
      <c r="AO784" s="296"/>
      <c r="AP784" s="273"/>
      <c r="AQ784" s="273"/>
      <c r="AR784" s="296"/>
      <c r="AS784" s="296"/>
      <c r="AT784" s="296"/>
      <c r="AU784" s="273"/>
      <c r="AV784" s="279"/>
    </row>
    <row r="785" spans="1:48" s="2" customFormat="1">
      <c r="A785" s="437"/>
      <c r="B785" s="437"/>
      <c r="C785" s="437"/>
      <c r="D785" s="437"/>
      <c r="E785" s="296"/>
      <c r="F785" s="645"/>
      <c r="G785" s="273"/>
      <c r="H785" s="178"/>
      <c r="I785" s="178"/>
      <c r="J785" s="296"/>
      <c r="K785" s="273"/>
      <c r="L785" s="273"/>
      <c r="M785" s="273"/>
      <c r="N785" s="296"/>
      <c r="O785" s="273"/>
      <c r="P785" s="273"/>
      <c r="Q785" s="273"/>
      <c r="R785" s="273"/>
      <c r="S785" s="273"/>
      <c r="T785" s="273"/>
      <c r="U785" s="273"/>
      <c r="V785" s="296"/>
      <c r="W785" s="273"/>
      <c r="X785" s="273"/>
      <c r="Y785" s="273"/>
      <c r="Z785" s="273"/>
      <c r="AA785" s="273"/>
      <c r="AB785" s="273"/>
      <c r="AC785" s="273"/>
      <c r="AD785" s="273"/>
      <c r="AE785" s="296"/>
      <c r="AF785" s="273"/>
      <c r="AG785" s="273"/>
      <c r="AH785" s="273"/>
      <c r="AI785" s="273"/>
      <c r="AJ785" s="273"/>
      <c r="AK785" s="273"/>
      <c r="AL785" s="273"/>
      <c r="AM785" s="296"/>
      <c r="AN785" s="296"/>
      <c r="AO785" s="296"/>
      <c r="AP785" s="273"/>
      <c r="AQ785" s="273"/>
      <c r="AR785" s="296"/>
      <c r="AS785" s="296"/>
      <c r="AT785" s="296"/>
      <c r="AU785" s="273"/>
      <c r="AV785" s="279"/>
    </row>
    <row r="786" spans="1:48" s="2" customFormat="1">
      <c r="A786" s="437"/>
      <c r="B786" s="437"/>
      <c r="C786" s="437"/>
      <c r="D786" s="437"/>
      <c r="E786" s="296"/>
      <c r="F786" s="645"/>
      <c r="G786" s="273"/>
      <c r="H786" s="178"/>
      <c r="I786" s="178"/>
      <c r="J786" s="296"/>
      <c r="K786" s="273"/>
      <c r="L786" s="273"/>
      <c r="M786" s="273"/>
      <c r="N786" s="296"/>
      <c r="O786" s="273"/>
      <c r="P786" s="273"/>
      <c r="Q786" s="273"/>
      <c r="R786" s="273"/>
      <c r="S786" s="273"/>
      <c r="T786" s="273"/>
      <c r="U786" s="273"/>
      <c r="V786" s="296"/>
      <c r="W786" s="273"/>
      <c r="X786" s="273"/>
      <c r="Y786" s="273"/>
      <c r="Z786" s="273"/>
      <c r="AA786" s="273"/>
      <c r="AB786" s="273"/>
      <c r="AC786" s="273"/>
      <c r="AD786" s="273"/>
      <c r="AE786" s="296"/>
      <c r="AF786" s="273"/>
      <c r="AG786" s="273"/>
      <c r="AH786" s="273"/>
      <c r="AI786" s="273"/>
      <c r="AJ786" s="273"/>
      <c r="AK786" s="273"/>
      <c r="AL786" s="273"/>
      <c r="AM786" s="296"/>
      <c r="AN786" s="296"/>
      <c r="AO786" s="296"/>
      <c r="AP786" s="273"/>
      <c r="AQ786" s="273"/>
      <c r="AR786" s="296"/>
      <c r="AS786" s="296"/>
      <c r="AT786" s="296"/>
      <c r="AU786" s="273"/>
      <c r="AV786" s="279"/>
    </row>
    <row r="787" spans="1:48" s="2" customFormat="1">
      <c r="A787" s="437"/>
      <c r="B787" s="437"/>
      <c r="C787" s="437"/>
      <c r="D787" s="437"/>
      <c r="E787" s="296"/>
      <c r="F787" s="645"/>
      <c r="G787" s="273"/>
      <c r="H787" s="178"/>
      <c r="I787" s="178"/>
      <c r="J787" s="296"/>
      <c r="K787" s="273"/>
      <c r="L787" s="273"/>
      <c r="M787" s="273"/>
      <c r="N787" s="296"/>
      <c r="O787" s="273"/>
      <c r="P787" s="273"/>
      <c r="Q787" s="273"/>
      <c r="R787" s="273"/>
      <c r="S787" s="273"/>
      <c r="T787" s="273"/>
      <c r="U787" s="273"/>
      <c r="V787" s="296"/>
      <c r="W787" s="273"/>
      <c r="X787" s="273"/>
      <c r="Y787" s="273"/>
      <c r="Z787" s="273"/>
      <c r="AA787" s="273"/>
      <c r="AB787" s="273"/>
      <c r="AC787" s="273"/>
      <c r="AD787" s="273"/>
      <c r="AE787" s="296"/>
      <c r="AF787" s="273"/>
      <c r="AG787" s="273"/>
      <c r="AH787" s="273"/>
      <c r="AI787" s="273"/>
      <c r="AJ787" s="273"/>
      <c r="AK787" s="273"/>
      <c r="AL787" s="273"/>
      <c r="AM787" s="296"/>
      <c r="AN787" s="296"/>
      <c r="AO787" s="296"/>
      <c r="AP787" s="273"/>
      <c r="AQ787" s="273"/>
      <c r="AR787" s="296"/>
      <c r="AS787" s="296"/>
      <c r="AT787" s="296"/>
      <c r="AU787" s="273"/>
      <c r="AV787" s="279"/>
    </row>
    <row r="788" spans="1:48" s="2" customFormat="1">
      <c r="A788" s="437"/>
      <c r="B788" s="437"/>
      <c r="C788" s="437"/>
      <c r="D788" s="437"/>
      <c r="E788" s="296"/>
      <c r="F788" s="645"/>
      <c r="G788" s="273"/>
      <c r="H788" s="178"/>
      <c r="I788" s="178"/>
      <c r="J788" s="296"/>
      <c r="K788" s="273"/>
      <c r="L788" s="273"/>
      <c r="M788" s="273"/>
      <c r="N788" s="296"/>
      <c r="O788" s="273"/>
      <c r="P788" s="273"/>
      <c r="Q788" s="273"/>
      <c r="R788" s="273"/>
      <c r="S788" s="273"/>
      <c r="T788" s="273"/>
      <c r="U788" s="273"/>
      <c r="V788" s="296"/>
      <c r="W788" s="273"/>
      <c r="X788" s="273"/>
      <c r="Y788" s="273"/>
      <c r="Z788" s="273"/>
      <c r="AA788" s="273"/>
      <c r="AB788" s="273"/>
      <c r="AC788" s="273"/>
      <c r="AD788" s="273"/>
      <c r="AE788" s="296"/>
      <c r="AF788" s="273"/>
      <c r="AG788" s="273"/>
      <c r="AH788" s="273"/>
      <c r="AI788" s="273"/>
      <c r="AJ788" s="273"/>
      <c r="AK788" s="273"/>
      <c r="AL788" s="273"/>
      <c r="AM788" s="296"/>
      <c r="AN788" s="296"/>
      <c r="AO788" s="296"/>
      <c r="AP788" s="273"/>
      <c r="AQ788" s="273"/>
      <c r="AR788" s="296"/>
      <c r="AS788" s="296"/>
      <c r="AT788" s="296"/>
      <c r="AU788" s="273"/>
      <c r="AV788" s="279"/>
    </row>
    <row r="789" spans="1:48" s="2" customFormat="1">
      <c r="A789" s="437"/>
      <c r="B789" s="437"/>
      <c r="C789" s="437"/>
      <c r="D789" s="437"/>
      <c r="E789" s="296"/>
      <c r="F789" s="645"/>
      <c r="G789" s="273"/>
      <c r="H789" s="178"/>
      <c r="I789" s="178"/>
      <c r="J789" s="296"/>
      <c r="K789" s="273"/>
      <c r="L789" s="273"/>
      <c r="M789" s="273"/>
      <c r="N789" s="296"/>
      <c r="O789" s="273"/>
      <c r="P789" s="273"/>
      <c r="Q789" s="273"/>
      <c r="R789" s="273"/>
      <c r="S789" s="273"/>
      <c r="T789" s="273"/>
      <c r="U789" s="273"/>
      <c r="V789" s="296"/>
      <c r="W789" s="273"/>
      <c r="X789" s="273"/>
      <c r="Y789" s="273"/>
      <c r="Z789" s="273"/>
      <c r="AA789" s="273"/>
      <c r="AB789" s="273"/>
      <c r="AC789" s="273"/>
      <c r="AD789" s="273"/>
      <c r="AE789" s="296"/>
      <c r="AF789" s="273"/>
      <c r="AG789" s="273"/>
      <c r="AH789" s="273"/>
      <c r="AI789" s="273"/>
      <c r="AJ789" s="273"/>
      <c r="AK789" s="273"/>
      <c r="AL789" s="273"/>
      <c r="AM789" s="296"/>
      <c r="AN789" s="296"/>
      <c r="AO789" s="296"/>
      <c r="AP789" s="273"/>
      <c r="AQ789" s="273"/>
      <c r="AR789" s="296"/>
      <c r="AS789" s="296"/>
      <c r="AT789" s="296"/>
      <c r="AU789" s="273"/>
      <c r="AV789" s="279"/>
    </row>
    <row r="790" spans="1:48" s="2" customFormat="1">
      <c r="A790" s="437"/>
      <c r="B790" s="437"/>
      <c r="C790" s="437"/>
      <c r="D790" s="437"/>
      <c r="E790" s="296"/>
      <c r="F790" s="645"/>
      <c r="G790" s="273"/>
      <c r="H790" s="178"/>
      <c r="I790" s="178"/>
      <c r="J790" s="296"/>
      <c r="K790" s="273"/>
      <c r="L790" s="273"/>
      <c r="M790" s="273"/>
      <c r="N790" s="296"/>
      <c r="O790" s="273"/>
      <c r="P790" s="273"/>
      <c r="Q790" s="273"/>
      <c r="R790" s="273"/>
      <c r="S790" s="273"/>
      <c r="T790" s="273"/>
      <c r="U790" s="273"/>
      <c r="V790" s="296"/>
      <c r="W790" s="273"/>
      <c r="X790" s="273"/>
      <c r="Y790" s="273"/>
      <c r="Z790" s="273"/>
      <c r="AA790" s="273"/>
      <c r="AB790" s="273"/>
      <c r="AC790" s="273"/>
      <c r="AD790" s="273"/>
      <c r="AE790" s="296"/>
      <c r="AF790" s="273"/>
      <c r="AG790" s="273"/>
      <c r="AH790" s="273"/>
      <c r="AI790" s="273"/>
      <c r="AJ790" s="273"/>
      <c r="AK790" s="273"/>
      <c r="AL790" s="273"/>
      <c r="AM790" s="296"/>
      <c r="AN790" s="296"/>
      <c r="AO790" s="296"/>
      <c r="AP790" s="273"/>
      <c r="AQ790" s="273"/>
      <c r="AR790" s="296"/>
      <c r="AS790" s="296"/>
      <c r="AT790" s="296"/>
      <c r="AU790" s="273"/>
      <c r="AV790" s="279"/>
    </row>
    <row r="791" spans="1:48" s="2" customFormat="1">
      <c r="A791" s="437"/>
      <c r="B791" s="437"/>
      <c r="C791" s="437"/>
      <c r="D791" s="437"/>
      <c r="E791" s="296"/>
      <c r="F791" s="645"/>
      <c r="G791" s="273"/>
      <c r="H791" s="178"/>
      <c r="I791" s="178"/>
      <c r="J791" s="296"/>
      <c r="K791" s="273"/>
      <c r="L791" s="273"/>
      <c r="M791" s="273"/>
      <c r="N791" s="296"/>
      <c r="O791" s="273"/>
      <c r="P791" s="273"/>
      <c r="Q791" s="273"/>
      <c r="R791" s="273"/>
      <c r="S791" s="273"/>
      <c r="T791" s="273"/>
      <c r="U791" s="273"/>
      <c r="V791" s="296"/>
      <c r="W791" s="273"/>
      <c r="X791" s="273"/>
      <c r="Y791" s="273"/>
      <c r="Z791" s="273"/>
      <c r="AA791" s="273"/>
      <c r="AB791" s="273"/>
      <c r="AC791" s="273"/>
      <c r="AD791" s="273"/>
      <c r="AE791" s="296"/>
      <c r="AF791" s="273"/>
      <c r="AG791" s="273"/>
      <c r="AH791" s="273"/>
      <c r="AI791" s="273"/>
      <c r="AJ791" s="273"/>
      <c r="AK791" s="273"/>
      <c r="AL791" s="273"/>
      <c r="AM791" s="296"/>
      <c r="AN791" s="296"/>
      <c r="AO791" s="296"/>
      <c r="AP791" s="273"/>
      <c r="AQ791" s="273"/>
      <c r="AR791" s="296"/>
      <c r="AS791" s="296"/>
      <c r="AT791" s="296"/>
      <c r="AU791" s="273"/>
      <c r="AV791" s="279"/>
    </row>
    <row r="792" spans="1:48" s="2" customFormat="1">
      <c r="A792" s="437"/>
      <c r="B792" s="437"/>
      <c r="C792" s="437"/>
      <c r="D792" s="437"/>
      <c r="E792" s="296"/>
      <c r="F792" s="645"/>
      <c r="G792" s="273"/>
      <c r="H792" s="178"/>
      <c r="I792" s="178"/>
      <c r="J792" s="296"/>
      <c r="K792" s="273"/>
      <c r="L792" s="273"/>
      <c r="M792" s="273"/>
      <c r="N792" s="296"/>
      <c r="O792" s="273"/>
      <c r="P792" s="273"/>
      <c r="Q792" s="273"/>
      <c r="R792" s="273"/>
      <c r="S792" s="273"/>
      <c r="T792" s="273"/>
      <c r="U792" s="273"/>
      <c r="V792" s="296"/>
      <c r="W792" s="273"/>
      <c r="X792" s="273"/>
      <c r="Y792" s="273"/>
      <c r="Z792" s="273"/>
      <c r="AA792" s="273"/>
      <c r="AB792" s="273"/>
      <c r="AC792" s="273"/>
      <c r="AD792" s="273"/>
      <c r="AE792" s="296"/>
      <c r="AF792" s="273"/>
      <c r="AG792" s="273"/>
      <c r="AH792" s="273"/>
      <c r="AI792" s="273"/>
      <c r="AJ792" s="273"/>
      <c r="AK792" s="273"/>
      <c r="AL792" s="273"/>
      <c r="AM792" s="296"/>
      <c r="AN792" s="296"/>
      <c r="AO792" s="296"/>
      <c r="AP792" s="273"/>
      <c r="AQ792" s="273"/>
      <c r="AR792" s="296"/>
      <c r="AS792" s="296"/>
      <c r="AT792" s="296"/>
      <c r="AU792" s="273"/>
      <c r="AV792" s="279"/>
    </row>
    <row r="793" spans="1:48" s="2" customFormat="1">
      <c r="A793" s="437"/>
      <c r="B793" s="437"/>
      <c r="C793" s="437"/>
      <c r="D793" s="437"/>
      <c r="E793" s="296"/>
      <c r="F793" s="645"/>
      <c r="G793" s="273"/>
      <c r="H793" s="178"/>
      <c r="I793" s="178"/>
      <c r="J793" s="296"/>
      <c r="K793" s="273"/>
      <c r="L793" s="273"/>
      <c r="M793" s="273"/>
      <c r="N793" s="296"/>
      <c r="O793" s="273"/>
      <c r="P793" s="273"/>
      <c r="Q793" s="273"/>
      <c r="R793" s="273"/>
      <c r="S793" s="273"/>
      <c r="T793" s="273"/>
      <c r="U793" s="273"/>
      <c r="V793" s="296"/>
      <c r="W793" s="273"/>
      <c r="X793" s="273"/>
      <c r="Y793" s="273"/>
      <c r="Z793" s="273"/>
      <c r="AA793" s="273"/>
      <c r="AB793" s="273"/>
      <c r="AC793" s="273"/>
      <c r="AD793" s="273"/>
      <c r="AE793" s="296"/>
      <c r="AF793" s="273"/>
      <c r="AG793" s="273"/>
      <c r="AH793" s="273"/>
      <c r="AI793" s="273"/>
      <c r="AJ793" s="273"/>
      <c r="AK793" s="273"/>
      <c r="AL793" s="273"/>
      <c r="AM793" s="296"/>
      <c r="AN793" s="296"/>
      <c r="AO793" s="296"/>
      <c r="AP793" s="273"/>
      <c r="AQ793" s="273"/>
      <c r="AR793" s="296"/>
      <c r="AS793" s="296"/>
      <c r="AT793" s="296"/>
      <c r="AU793" s="273"/>
      <c r="AV793" s="279"/>
    </row>
    <row r="794" spans="1:48" s="2" customFormat="1">
      <c r="A794" s="437"/>
      <c r="B794" s="437"/>
      <c r="C794" s="437"/>
      <c r="D794" s="437"/>
      <c r="E794" s="296"/>
      <c r="F794" s="645"/>
      <c r="G794" s="273"/>
      <c r="H794" s="178"/>
      <c r="I794" s="178"/>
      <c r="J794" s="296"/>
      <c r="K794" s="273"/>
      <c r="L794" s="273"/>
      <c r="M794" s="273"/>
      <c r="N794" s="296"/>
      <c r="O794" s="273"/>
      <c r="P794" s="273"/>
      <c r="Q794" s="273"/>
      <c r="R794" s="273"/>
      <c r="S794" s="273"/>
      <c r="T794" s="273"/>
      <c r="U794" s="273"/>
      <c r="V794" s="296"/>
      <c r="W794" s="273"/>
      <c r="X794" s="273"/>
      <c r="Y794" s="273"/>
      <c r="Z794" s="273"/>
      <c r="AA794" s="273"/>
      <c r="AB794" s="273"/>
      <c r="AC794" s="273"/>
      <c r="AD794" s="273"/>
      <c r="AE794" s="296"/>
      <c r="AF794" s="273"/>
      <c r="AG794" s="273"/>
      <c r="AH794" s="273"/>
      <c r="AI794" s="273"/>
      <c r="AJ794" s="273"/>
      <c r="AK794" s="273"/>
      <c r="AL794" s="273"/>
      <c r="AM794" s="296"/>
      <c r="AN794" s="296"/>
      <c r="AO794" s="296"/>
      <c r="AP794" s="273"/>
      <c r="AQ794" s="273"/>
      <c r="AR794" s="296"/>
      <c r="AS794" s="296"/>
      <c r="AT794" s="296"/>
      <c r="AU794" s="273"/>
      <c r="AV794" s="279"/>
    </row>
    <row r="795" spans="1:48" s="2" customFormat="1">
      <c r="A795" s="437"/>
      <c r="B795" s="437"/>
      <c r="C795" s="437"/>
      <c r="D795" s="437"/>
      <c r="E795" s="296"/>
      <c r="F795" s="645"/>
      <c r="G795" s="273"/>
      <c r="H795" s="178"/>
      <c r="I795" s="178"/>
      <c r="J795" s="296"/>
      <c r="K795" s="273"/>
      <c r="L795" s="273"/>
      <c r="M795" s="273"/>
      <c r="N795" s="296"/>
      <c r="O795" s="273"/>
      <c r="P795" s="273"/>
      <c r="Q795" s="273"/>
      <c r="R795" s="273"/>
      <c r="S795" s="273"/>
      <c r="T795" s="273"/>
      <c r="U795" s="273"/>
      <c r="V795" s="296"/>
      <c r="W795" s="273"/>
      <c r="X795" s="273"/>
      <c r="Y795" s="273"/>
      <c r="Z795" s="273"/>
      <c r="AA795" s="273"/>
      <c r="AB795" s="273"/>
      <c r="AC795" s="273"/>
      <c r="AD795" s="273"/>
      <c r="AE795" s="296"/>
      <c r="AF795" s="273"/>
      <c r="AG795" s="273"/>
      <c r="AH795" s="273"/>
      <c r="AI795" s="273"/>
      <c r="AJ795" s="273"/>
      <c r="AK795" s="273"/>
      <c r="AL795" s="273"/>
      <c r="AM795" s="296"/>
      <c r="AN795" s="296"/>
      <c r="AO795" s="296"/>
      <c r="AP795" s="273"/>
      <c r="AQ795" s="273"/>
      <c r="AR795" s="296"/>
      <c r="AS795" s="296"/>
      <c r="AT795" s="296"/>
      <c r="AU795" s="273"/>
      <c r="AV795" s="279"/>
    </row>
    <row r="796" spans="1:48" s="2" customFormat="1">
      <c r="A796" s="437"/>
      <c r="B796" s="437"/>
      <c r="C796" s="437"/>
      <c r="D796" s="437"/>
      <c r="E796" s="296"/>
      <c r="F796" s="645"/>
      <c r="G796" s="273"/>
      <c r="H796" s="178"/>
      <c r="I796" s="178"/>
      <c r="J796" s="296"/>
      <c r="K796" s="273"/>
      <c r="L796" s="273"/>
      <c r="M796" s="273"/>
      <c r="N796" s="296"/>
      <c r="O796" s="273"/>
      <c r="P796" s="273"/>
      <c r="Q796" s="273"/>
      <c r="R796" s="273"/>
      <c r="S796" s="273"/>
      <c r="T796" s="273"/>
      <c r="U796" s="273"/>
      <c r="V796" s="296"/>
      <c r="W796" s="273"/>
      <c r="X796" s="273"/>
      <c r="Y796" s="273"/>
      <c r="Z796" s="273"/>
      <c r="AA796" s="273"/>
      <c r="AB796" s="273"/>
      <c r="AC796" s="273"/>
      <c r="AD796" s="273"/>
      <c r="AE796" s="296"/>
      <c r="AF796" s="273"/>
      <c r="AG796" s="273"/>
      <c r="AH796" s="273"/>
      <c r="AI796" s="273"/>
      <c r="AJ796" s="273"/>
      <c r="AK796" s="273"/>
      <c r="AL796" s="273"/>
      <c r="AM796" s="296"/>
      <c r="AN796" s="296"/>
      <c r="AO796" s="296"/>
      <c r="AP796" s="273"/>
      <c r="AQ796" s="273"/>
      <c r="AR796" s="296"/>
      <c r="AS796" s="296"/>
      <c r="AT796" s="296"/>
      <c r="AU796" s="273"/>
      <c r="AV796" s="279"/>
    </row>
    <row r="797" spans="1:48" s="2" customFormat="1">
      <c r="A797" s="437"/>
      <c r="B797" s="437"/>
      <c r="C797" s="437"/>
      <c r="D797" s="437"/>
      <c r="E797" s="296"/>
      <c r="F797" s="645"/>
      <c r="G797" s="273"/>
      <c r="H797" s="178"/>
      <c r="I797" s="178"/>
      <c r="J797" s="296"/>
      <c r="K797" s="273"/>
      <c r="L797" s="273"/>
      <c r="M797" s="273"/>
      <c r="N797" s="296"/>
      <c r="O797" s="273"/>
      <c r="P797" s="273"/>
      <c r="Q797" s="273"/>
      <c r="R797" s="273"/>
      <c r="S797" s="273"/>
      <c r="T797" s="273"/>
      <c r="U797" s="273"/>
      <c r="V797" s="296"/>
      <c r="W797" s="273"/>
      <c r="X797" s="273"/>
      <c r="Y797" s="273"/>
      <c r="Z797" s="273"/>
      <c r="AA797" s="273"/>
      <c r="AB797" s="273"/>
      <c r="AC797" s="273"/>
      <c r="AD797" s="273"/>
      <c r="AE797" s="296"/>
      <c r="AF797" s="273"/>
      <c r="AG797" s="273"/>
      <c r="AH797" s="273"/>
      <c r="AI797" s="273"/>
      <c r="AJ797" s="273"/>
      <c r="AK797" s="273"/>
      <c r="AL797" s="273"/>
      <c r="AM797" s="296"/>
      <c r="AN797" s="296"/>
      <c r="AO797" s="296"/>
      <c r="AP797" s="273"/>
      <c r="AQ797" s="273"/>
      <c r="AR797" s="296"/>
      <c r="AS797" s="296"/>
      <c r="AT797" s="296"/>
      <c r="AU797" s="273"/>
      <c r="AV797" s="279"/>
    </row>
    <row r="798" spans="1:48" s="2" customFormat="1">
      <c r="A798" s="437"/>
      <c r="B798" s="437"/>
      <c r="C798" s="437"/>
      <c r="D798" s="437"/>
      <c r="E798" s="296"/>
      <c r="F798" s="645"/>
      <c r="G798" s="273"/>
      <c r="H798" s="178"/>
      <c r="I798" s="178"/>
      <c r="J798" s="296"/>
      <c r="K798" s="273"/>
      <c r="L798" s="273"/>
      <c r="M798" s="273"/>
      <c r="N798" s="296"/>
      <c r="O798" s="273"/>
      <c r="P798" s="273"/>
      <c r="Q798" s="273"/>
      <c r="R798" s="273"/>
      <c r="S798" s="273"/>
      <c r="T798" s="273"/>
      <c r="U798" s="273"/>
      <c r="V798" s="296"/>
      <c r="W798" s="273"/>
      <c r="X798" s="273"/>
      <c r="Y798" s="273"/>
      <c r="Z798" s="273"/>
      <c r="AA798" s="273"/>
      <c r="AB798" s="273"/>
      <c r="AC798" s="273"/>
      <c r="AD798" s="273"/>
      <c r="AE798" s="296"/>
      <c r="AF798" s="273"/>
      <c r="AG798" s="273"/>
      <c r="AH798" s="273"/>
      <c r="AI798" s="273"/>
      <c r="AJ798" s="273"/>
      <c r="AK798" s="273"/>
      <c r="AL798" s="273"/>
      <c r="AM798" s="296"/>
      <c r="AN798" s="296"/>
      <c r="AO798" s="296"/>
      <c r="AP798" s="273"/>
      <c r="AQ798" s="273"/>
      <c r="AR798" s="296"/>
      <c r="AS798" s="296"/>
      <c r="AT798" s="296"/>
      <c r="AU798" s="273"/>
      <c r="AV798" s="279"/>
    </row>
    <row r="799" spans="1:48" s="2" customFormat="1">
      <c r="A799" s="437"/>
      <c r="B799" s="437"/>
      <c r="C799" s="437"/>
      <c r="D799" s="437"/>
      <c r="E799" s="296"/>
      <c r="F799" s="645"/>
      <c r="G799" s="273"/>
      <c r="H799" s="178"/>
      <c r="I799" s="178"/>
      <c r="J799" s="296"/>
      <c r="K799" s="273"/>
      <c r="L799" s="273"/>
      <c r="M799" s="273"/>
      <c r="N799" s="296"/>
      <c r="O799" s="273"/>
      <c r="P799" s="273"/>
      <c r="Q799" s="273"/>
      <c r="R799" s="273"/>
      <c r="S799" s="273"/>
      <c r="T799" s="273"/>
      <c r="U799" s="273"/>
      <c r="V799" s="296"/>
      <c r="W799" s="273"/>
      <c r="X799" s="273"/>
      <c r="Y799" s="273"/>
      <c r="Z799" s="273"/>
      <c r="AA799" s="273"/>
      <c r="AB799" s="273"/>
      <c r="AC799" s="273"/>
      <c r="AD799" s="273"/>
      <c r="AE799" s="296"/>
      <c r="AF799" s="273"/>
      <c r="AG799" s="273"/>
      <c r="AH799" s="273"/>
      <c r="AI799" s="273"/>
      <c r="AJ799" s="273"/>
      <c r="AK799" s="273"/>
      <c r="AL799" s="273"/>
      <c r="AM799" s="296"/>
      <c r="AN799" s="296"/>
      <c r="AO799" s="296"/>
      <c r="AP799" s="273"/>
      <c r="AQ799" s="273"/>
      <c r="AR799" s="296"/>
      <c r="AS799" s="296"/>
      <c r="AT799" s="296"/>
      <c r="AU799" s="273"/>
      <c r="AV799" s="279"/>
    </row>
    <row r="800" spans="1:48" s="2" customFormat="1">
      <c r="A800" s="437"/>
      <c r="B800" s="437"/>
      <c r="C800" s="437"/>
      <c r="D800" s="437"/>
      <c r="E800" s="296"/>
      <c r="F800" s="645"/>
      <c r="G800" s="273"/>
      <c r="H800" s="178"/>
      <c r="I800" s="178"/>
      <c r="J800" s="296"/>
      <c r="K800" s="273"/>
      <c r="L800" s="273"/>
      <c r="M800" s="273"/>
      <c r="N800" s="296"/>
      <c r="O800" s="273"/>
      <c r="P800" s="273"/>
      <c r="Q800" s="273"/>
      <c r="R800" s="273"/>
      <c r="S800" s="273"/>
      <c r="T800" s="273"/>
      <c r="U800" s="273"/>
      <c r="V800" s="296"/>
      <c r="W800" s="273"/>
      <c r="X800" s="273"/>
      <c r="Y800" s="273"/>
      <c r="Z800" s="273"/>
      <c r="AA800" s="273"/>
      <c r="AB800" s="273"/>
      <c r="AC800" s="273"/>
      <c r="AD800" s="273"/>
      <c r="AE800" s="296"/>
      <c r="AF800" s="273"/>
      <c r="AG800" s="273"/>
      <c r="AH800" s="273"/>
      <c r="AI800" s="273"/>
      <c r="AJ800" s="273"/>
      <c r="AK800" s="273"/>
      <c r="AL800" s="273"/>
      <c r="AM800" s="296"/>
      <c r="AN800" s="296"/>
      <c r="AO800" s="296"/>
      <c r="AP800" s="273"/>
      <c r="AQ800" s="273"/>
      <c r="AR800" s="296"/>
      <c r="AS800" s="296"/>
      <c r="AT800" s="296"/>
      <c r="AU800" s="273"/>
      <c r="AV800" s="279"/>
    </row>
    <row r="801" spans="1:48" s="2" customFormat="1">
      <c r="A801" s="437"/>
      <c r="B801" s="437"/>
      <c r="C801" s="437"/>
      <c r="D801" s="437"/>
      <c r="E801" s="296"/>
      <c r="F801" s="645"/>
      <c r="G801" s="273"/>
      <c r="H801" s="178"/>
      <c r="I801" s="178"/>
      <c r="J801" s="296"/>
      <c r="K801" s="273"/>
      <c r="L801" s="273"/>
      <c r="M801" s="273"/>
      <c r="N801" s="296"/>
      <c r="O801" s="273"/>
      <c r="P801" s="273"/>
      <c r="Q801" s="273"/>
      <c r="R801" s="273"/>
      <c r="S801" s="273"/>
      <c r="T801" s="273"/>
      <c r="U801" s="273"/>
      <c r="V801" s="296"/>
      <c r="W801" s="273"/>
      <c r="X801" s="273"/>
      <c r="Y801" s="273"/>
      <c r="Z801" s="273"/>
      <c r="AA801" s="273"/>
      <c r="AB801" s="273"/>
      <c r="AC801" s="273"/>
      <c r="AD801" s="273"/>
      <c r="AE801" s="296"/>
      <c r="AF801" s="273"/>
      <c r="AG801" s="273"/>
      <c r="AH801" s="273"/>
      <c r="AI801" s="273"/>
      <c r="AJ801" s="273"/>
      <c r="AK801" s="273"/>
      <c r="AL801" s="273"/>
      <c r="AM801" s="296"/>
      <c r="AN801" s="296"/>
      <c r="AO801" s="296"/>
      <c r="AP801" s="273"/>
      <c r="AQ801" s="273"/>
      <c r="AR801" s="296"/>
      <c r="AS801" s="296"/>
      <c r="AT801" s="296"/>
      <c r="AU801" s="273"/>
      <c r="AV801" s="279"/>
    </row>
    <row r="802" spans="1:48" s="2" customFormat="1">
      <c r="A802" s="437"/>
      <c r="B802" s="437"/>
      <c r="C802" s="437"/>
      <c r="D802" s="437"/>
      <c r="E802" s="296"/>
      <c r="F802" s="645"/>
      <c r="G802" s="273"/>
      <c r="H802" s="178"/>
      <c r="I802" s="178"/>
      <c r="J802" s="296"/>
      <c r="K802" s="273"/>
      <c r="L802" s="273"/>
      <c r="M802" s="273"/>
      <c r="N802" s="296"/>
      <c r="O802" s="273"/>
      <c r="P802" s="273"/>
      <c r="Q802" s="273"/>
      <c r="R802" s="273"/>
      <c r="S802" s="273"/>
      <c r="T802" s="273"/>
      <c r="U802" s="273"/>
      <c r="V802" s="296"/>
      <c r="W802" s="273"/>
      <c r="X802" s="273"/>
      <c r="Y802" s="273"/>
      <c r="Z802" s="273"/>
      <c r="AA802" s="273"/>
      <c r="AB802" s="273"/>
      <c r="AC802" s="273"/>
      <c r="AD802" s="273"/>
      <c r="AE802" s="296"/>
      <c r="AF802" s="273"/>
      <c r="AG802" s="273"/>
      <c r="AH802" s="273"/>
      <c r="AI802" s="273"/>
      <c r="AJ802" s="273"/>
      <c r="AK802" s="273"/>
      <c r="AL802" s="273"/>
      <c r="AM802" s="296"/>
      <c r="AN802" s="296"/>
      <c r="AO802" s="296"/>
      <c r="AP802" s="273"/>
      <c r="AQ802" s="273"/>
      <c r="AR802" s="296"/>
      <c r="AS802" s="296"/>
      <c r="AT802" s="296"/>
      <c r="AU802" s="273"/>
      <c r="AV802" s="279"/>
    </row>
    <row r="803" spans="1:48" s="2" customFormat="1">
      <c r="A803" s="437"/>
      <c r="B803" s="437"/>
      <c r="C803" s="437"/>
      <c r="D803" s="437"/>
      <c r="E803" s="296"/>
      <c r="F803" s="645"/>
      <c r="G803" s="273"/>
      <c r="H803" s="178"/>
      <c r="I803" s="178"/>
      <c r="J803" s="296"/>
      <c r="K803" s="273"/>
      <c r="L803" s="273"/>
      <c r="M803" s="273"/>
      <c r="N803" s="296"/>
      <c r="O803" s="273"/>
      <c r="P803" s="273"/>
      <c r="Q803" s="273"/>
      <c r="R803" s="273"/>
      <c r="S803" s="273"/>
      <c r="T803" s="273"/>
      <c r="U803" s="273"/>
      <c r="V803" s="296"/>
      <c r="W803" s="273"/>
      <c r="X803" s="273"/>
      <c r="Y803" s="273"/>
      <c r="Z803" s="273"/>
      <c r="AA803" s="273"/>
      <c r="AB803" s="273"/>
      <c r="AC803" s="273"/>
      <c r="AD803" s="273"/>
      <c r="AE803" s="296"/>
      <c r="AF803" s="273"/>
      <c r="AG803" s="273"/>
      <c r="AH803" s="273"/>
      <c r="AI803" s="273"/>
      <c r="AJ803" s="273"/>
      <c r="AK803" s="273"/>
      <c r="AL803" s="273"/>
      <c r="AM803" s="296"/>
      <c r="AN803" s="296"/>
      <c r="AO803" s="296"/>
      <c r="AP803" s="273"/>
      <c r="AQ803" s="273"/>
      <c r="AR803" s="296"/>
      <c r="AS803" s="296"/>
      <c r="AT803" s="296"/>
      <c r="AU803" s="273"/>
      <c r="AV803" s="279"/>
    </row>
    <row r="804" spans="1:48" s="2" customFormat="1">
      <c r="A804" s="437"/>
      <c r="B804" s="437"/>
      <c r="C804" s="437"/>
      <c r="D804" s="437"/>
      <c r="E804" s="296"/>
      <c r="F804" s="645"/>
      <c r="G804" s="273"/>
      <c r="H804" s="178"/>
      <c r="I804" s="178"/>
      <c r="J804" s="296"/>
      <c r="K804" s="273"/>
      <c r="L804" s="273"/>
      <c r="M804" s="273"/>
      <c r="N804" s="296"/>
      <c r="O804" s="273"/>
      <c r="P804" s="273"/>
      <c r="Q804" s="273"/>
      <c r="R804" s="273"/>
      <c r="S804" s="273"/>
      <c r="T804" s="273"/>
      <c r="U804" s="273"/>
      <c r="V804" s="296"/>
      <c r="W804" s="273"/>
      <c r="X804" s="273"/>
      <c r="Y804" s="273"/>
      <c r="Z804" s="273"/>
      <c r="AA804" s="273"/>
      <c r="AB804" s="273"/>
      <c r="AC804" s="273"/>
      <c r="AD804" s="273"/>
      <c r="AE804" s="296"/>
      <c r="AF804" s="273"/>
      <c r="AG804" s="273"/>
      <c r="AH804" s="273"/>
      <c r="AI804" s="273"/>
      <c r="AJ804" s="273"/>
      <c r="AK804" s="273"/>
      <c r="AL804" s="273"/>
      <c r="AM804" s="296"/>
      <c r="AN804" s="296"/>
      <c r="AO804" s="296"/>
      <c r="AP804" s="273"/>
      <c r="AQ804" s="273"/>
      <c r="AR804" s="296"/>
      <c r="AS804" s="296"/>
      <c r="AT804" s="296"/>
      <c r="AU804" s="273"/>
      <c r="AV804" s="279"/>
    </row>
    <row r="805" spans="1:48" s="2" customFormat="1">
      <c r="A805" s="437"/>
      <c r="B805" s="437"/>
      <c r="C805" s="437"/>
      <c r="D805" s="437"/>
      <c r="E805" s="296"/>
      <c r="F805" s="645"/>
      <c r="G805" s="273"/>
      <c r="H805" s="178"/>
      <c r="I805" s="178"/>
      <c r="J805" s="296"/>
      <c r="K805" s="273"/>
      <c r="L805" s="273"/>
      <c r="M805" s="273"/>
      <c r="N805" s="296"/>
      <c r="O805" s="273"/>
      <c r="P805" s="273"/>
      <c r="Q805" s="273"/>
      <c r="R805" s="273"/>
      <c r="S805" s="273"/>
      <c r="T805" s="273"/>
      <c r="U805" s="273"/>
      <c r="V805" s="296"/>
      <c r="W805" s="273"/>
      <c r="X805" s="273"/>
      <c r="Y805" s="273"/>
      <c r="Z805" s="273"/>
      <c r="AA805" s="273"/>
      <c r="AB805" s="273"/>
      <c r="AC805" s="273"/>
      <c r="AD805" s="273"/>
      <c r="AE805" s="296"/>
      <c r="AF805" s="273"/>
      <c r="AG805" s="273"/>
      <c r="AH805" s="273"/>
      <c r="AI805" s="273"/>
      <c r="AJ805" s="273"/>
      <c r="AK805" s="273"/>
      <c r="AL805" s="273"/>
      <c r="AM805" s="296"/>
      <c r="AN805" s="296"/>
      <c r="AO805" s="296"/>
      <c r="AP805" s="273"/>
      <c r="AQ805" s="273"/>
      <c r="AR805" s="296"/>
      <c r="AS805" s="296"/>
      <c r="AT805" s="296"/>
      <c r="AU805" s="273"/>
      <c r="AV805" s="279"/>
    </row>
    <row r="806" spans="1:48" s="2" customFormat="1">
      <c r="A806" s="437"/>
      <c r="B806" s="437"/>
      <c r="C806" s="437"/>
      <c r="D806" s="437"/>
      <c r="E806" s="296"/>
      <c r="F806" s="645"/>
      <c r="G806" s="273"/>
      <c r="H806" s="178"/>
      <c r="I806" s="178"/>
      <c r="J806" s="296"/>
      <c r="K806" s="273"/>
      <c r="L806" s="273"/>
      <c r="M806" s="273"/>
      <c r="N806" s="296"/>
      <c r="O806" s="273"/>
      <c r="P806" s="273"/>
      <c r="Q806" s="273"/>
      <c r="R806" s="273"/>
      <c r="S806" s="273"/>
      <c r="T806" s="273"/>
      <c r="U806" s="273"/>
      <c r="V806" s="296"/>
      <c r="W806" s="273"/>
      <c r="X806" s="273"/>
      <c r="Y806" s="273"/>
      <c r="Z806" s="273"/>
      <c r="AA806" s="273"/>
      <c r="AB806" s="273"/>
      <c r="AC806" s="273"/>
      <c r="AD806" s="273"/>
      <c r="AE806" s="296"/>
      <c r="AF806" s="273"/>
      <c r="AG806" s="273"/>
      <c r="AH806" s="273"/>
      <c r="AI806" s="273"/>
      <c r="AJ806" s="273"/>
      <c r="AK806" s="273"/>
      <c r="AL806" s="273"/>
      <c r="AM806" s="296"/>
      <c r="AN806" s="296"/>
      <c r="AO806" s="296"/>
      <c r="AP806" s="273"/>
      <c r="AQ806" s="273"/>
      <c r="AR806" s="296"/>
      <c r="AS806" s="296"/>
      <c r="AT806" s="296"/>
      <c r="AU806" s="273"/>
      <c r="AV806" s="279"/>
    </row>
    <row r="807" spans="1:48" s="2" customFormat="1">
      <c r="A807" s="437"/>
      <c r="B807" s="437"/>
      <c r="C807" s="437"/>
      <c r="D807" s="437"/>
      <c r="E807" s="296"/>
      <c r="F807" s="645"/>
      <c r="G807" s="273"/>
      <c r="H807" s="178"/>
      <c r="I807" s="178"/>
      <c r="J807" s="296"/>
      <c r="K807" s="273"/>
      <c r="L807" s="273"/>
      <c r="M807" s="273"/>
      <c r="N807" s="296"/>
      <c r="O807" s="273"/>
      <c r="P807" s="273"/>
      <c r="Q807" s="273"/>
      <c r="R807" s="273"/>
      <c r="S807" s="273"/>
      <c r="T807" s="273"/>
      <c r="U807" s="273"/>
      <c r="V807" s="296"/>
      <c r="W807" s="273"/>
      <c r="X807" s="273"/>
      <c r="Y807" s="273"/>
      <c r="Z807" s="273"/>
      <c r="AA807" s="273"/>
      <c r="AB807" s="273"/>
      <c r="AC807" s="273"/>
      <c r="AD807" s="273"/>
      <c r="AE807" s="296"/>
      <c r="AF807" s="273"/>
      <c r="AG807" s="273"/>
      <c r="AH807" s="273"/>
      <c r="AI807" s="273"/>
      <c r="AJ807" s="273"/>
      <c r="AK807" s="273"/>
      <c r="AL807" s="273"/>
      <c r="AM807" s="296"/>
      <c r="AN807" s="296"/>
      <c r="AO807" s="296"/>
      <c r="AP807" s="273"/>
      <c r="AQ807" s="273"/>
      <c r="AR807" s="296"/>
      <c r="AS807" s="296"/>
      <c r="AT807" s="296"/>
      <c r="AU807" s="273"/>
      <c r="AV807" s="279"/>
    </row>
    <row r="808" spans="1:48" s="2" customFormat="1">
      <c r="A808" s="437"/>
      <c r="B808" s="437"/>
      <c r="C808" s="437"/>
      <c r="D808" s="437"/>
      <c r="E808" s="296"/>
      <c r="F808" s="645"/>
      <c r="G808" s="273"/>
      <c r="H808" s="178"/>
      <c r="I808" s="178"/>
      <c r="J808" s="296"/>
      <c r="K808" s="273"/>
      <c r="L808" s="273"/>
      <c r="M808" s="273"/>
      <c r="N808" s="296"/>
      <c r="O808" s="273"/>
      <c r="P808" s="273"/>
      <c r="Q808" s="273"/>
      <c r="R808" s="273"/>
      <c r="S808" s="273"/>
      <c r="T808" s="273"/>
      <c r="U808" s="273"/>
      <c r="V808" s="296"/>
      <c r="W808" s="273"/>
      <c r="X808" s="273"/>
      <c r="Y808" s="273"/>
      <c r="Z808" s="273"/>
      <c r="AA808" s="273"/>
      <c r="AB808" s="273"/>
      <c r="AC808" s="273"/>
      <c r="AD808" s="273"/>
      <c r="AE808" s="296"/>
      <c r="AF808" s="273"/>
      <c r="AG808" s="273"/>
      <c r="AH808" s="273"/>
      <c r="AI808" s="273"/>
      <c r="AJ808" s="273"/>
      <c r="AK808" s="273"/>
      <c r="AL808" s="273"/>
      <c r="AM808" s="296"/>
      <c r="AN808" s="296"/>
      <c r="AO808" s="296"/>
      <c r="AP808" s="273"/>
      <c r="AQ808" s="273"/>
      <c r="AR808" s="296"/>
      <c r="AS808" s="296"/>
      <c r="AT808" s="296"/>
      <c r="AU808" s="273"/>
      <c r="AV808" s="279"/>
    </row>
    <row r="809" spans="1:48" s="2" customFormat="1">
      <c r="A809" s="437"/>
      <c r="B809" s="437"/>
      <c r="C809" s="437"/>
      <c r="D809" s="437"/>
      <c r="E809" s="296"/>
      <c r="F809" s="645"/>
      <c r="G809" s="273"/>
      <c r="H809" s="178"/>
      <c r="I809" s="178"/>
      <c r="J809" s="296"/>
      <c r="K809" s="273"/>
      <c r="L809" s="273"/>
      <c r="M809" s="273"/>
      <c r="N809" s="296"/>
      <c r="O809" s="273"/>
      <c r="P809" s="273"/>
      <c r="Q809" s="273"/>
      <c r="R809" s="273"/>
      <c r="S809" s="273"/>
      <c r="T809" s="273"/>
      <c r="U809" s="273"/>
      <c r="V809" s="296"/>
      <c r="W809" s="273"/>
      <c r="X809" s="273"/>
      <c r="Y809" s="273"/>
      <c r="Z809" s="273"/>
      <c r="AA809" s="273"/>
      <c r="AB809" s="273"/>
      <c r="AC809" s="273"/>
      <c r="AD809" s="273"/>
      <c r="AE809" s="296"/>
      <c r="AF809" s="273"/>
      <c r="AG809" s="273"/>
      <c r="AH809" s="273"/>
      <c r="AI809" s="273"/>
      <c r="AJ809" s="273"/>
      <c r="AK809" s="273"/>
      <c r="AL809" s="273"/>
      <c r="AM809" s="296"/>
      <c r="AN809" s="296"/>
      <c r="AO809" s="296"/>
      <c r="AP809" s="273"/>
      <c r="AQ809" s="273"/>
      <c r="AR809" s="296"/>
      <c r="AS809" s="296"/>
      <c r="AT809" s="296"/>
      <c r="AU809" s="273"/>
      <c r="AV809" s="279"/>
    </row>
    <row r="810" spans="1:48" s="2" customFormat="1">
      <c r="A810" s="437"/>
      <c r="B810" s="437"/>
      <c r="C810" s="437"/>
      <c r="D810" s="437"/>
      <c r="E810" s="296"/>
      <c r="F810" s="645"/>
      <c r="G810" s="273"/>
      <c r="H810" s="178"/>
      <c r="I810" s="178"/>
      <c r="J810" s="296"/>
      <c r="K810" s="273"/>
      <c r="L810" s="273"/>
      <c r="M810" s="273"/>
      <c r="N810" s="296"/>
      <c r="O810" s="273"/>
      <c r="P810" s="273"/>
      <c r="Q810" s="273"/>
      <c r="R810" s="273"/>
      <c r="S810" s="273"/>
      <c r="T810" s="273"/>
      <c r="U810" s="273"/>
      <c r="V810" s="296"/>
      <c r="W810" s="273"/>
      <c r="X810" s="273"/>
      <c r="Y810" s="273"/>
      <c r="Z810" s="273"/>
      <c r="AA810" s="273"/>
      <c r="AB810" s="273"/>
      <c r="AC810" s="273"/>
      <c r="AD810" s="273"/>
      <c r="AE810" s="296"/>
      <c r="AF810" s="273"/>
      <c r="AG810" s="273"/>
      <c r="AH810" s="273"/>
      <c r="AI810" s="273"/>
      <c r="AJ810" s="273"/>
      <c r="AK810" s="273"/>
      <c r="AL810" s="273"/>
      <c r="AM810" s="296"/>
      <c r="AN810" s="296"/>
      <c r="AO810" s="296"/>
      <c r="AP810" s="273"/>
      <c r="AQ810" s="273"/>
      <c r="AR810" s="296"/>
      <c r="AS810" s="296"/>
      <c r="AT810" s="296"/>
      <c r="AU810" s="273"/>
      <c r="AV810" s="279"/>
    </row>
    <row r="811" spans="1:48" s="2" customFormat="1">
      <c r="A811" s="437"/>
      <c r="B811" s="437"/>
      <c r="C811" s="437"/>
      <c r="D811" s="437"/>
      <c r="E811" s="296"/>
      <c r="F811" s="645"/>
      <c r="G811" s="273"/>
      <c r="H811" s="178"/>
      <c r="I811" s="178"/>
      <c r="J811" s="296"/>
      <c r="K811" s="273"/>
      <c r="L811" s="273"/>
      <c r="M811" s="273"/>
      <c r="N811" s="296"/>
      <c r="O811" s="273"/>
      <c r="P811" s="273"/>
      <c r="Q811" s="273"/>
      <c r="R811" s="273"/>
      <c r="S811" s="273"/>
      <c r="T811" s="273"/>
      <c r="U811" s="273"/>
      <c r="V811" s="296"/>
      <c r="W811" s="273"/>
      <c r="X811" s="273"/>
      <c r="Y811" s="273"/>
      <c r="Z811" s="273"/>
      <c r="AA811" s="273"/>
      <c r="AB811" s="273"/>
      <c r="AC811" s="273"/>
      <c r="AD811" s="273"/>
      <c r="AE811" s="296"/>
      <c r="AF811" s="273"/>
      <c r="AG811" s="273"/>
      <c r="AH811" s="273"/>
      <c r="AI811" s="273"/>
      <c r="AJ811" s="273"/>
      <c r="AK811" s="273"/>
      <c r="AL811" s="273"/>
      <c r="AM811" s="296"/>
      <c r="AN811" s="296"/>
      <c r="AO811" s="296"/>
      <c r="AP811" s="273"/>
      <c r="AQ811" s="273"/>
      <c r="AR811" s="296"/>
      <c r="AS811" s="296"/>
      <c r="AT811" s="296"/>
      <c r="AU811" s="273"/>
      <c r="AV811" s="279"/>
    </row>
    <row r="812" spans="1:48" s="2" customFormat="1">
      <c r="A812" s="437"/>
      <c r="B812" s="437"/>
      <c r="C812" s="437"/>
      <c r="D812" s="437"/>
      <c r="E812" s="296"/>
      <c r="F812" s="645"/>
      <c r="G812" s="273"/>
      <c r="H812" s="178"/>
      <c r="I812" s="178"/>
      <c r="J812" s="296"/>
      <c r="K812" s="273"/>
      <c r="L812" s="273"/>
      <c r="M812" s="273"/>
      <c r="N812" s="296"/>
      <c r="O812" s="273"/>
      <c r="P812" s="273"/>
      <c r="Q812" s="273"/>
      <c r="R812" s="273"/>
      <c r="S812" s="273"/>
      <c r="T812" s="273"/>
      <c r="U812" s="273"/>
      <c r="V812" s="296"/>
      <c r="W812" s="273"/>
      <c r="X812" s="273"/>
      <c r="Y812" s="273"/>
      <c r="Z812" s="273"/>
      <c r="AA812" s="273"/>
      <c r="AB812" s="273"/>
      <c r="AC812" s="273"/>
      <c r="AD812" s="273"/>
      <c r="AE812" s="296"/>
      <c r="AF812" s="273"/>
      <c r="AG812" s="273"/>
      <c r="AH812" s="273"/>
      <c r="AI812" s="273"/>
      <c r="AJ812" s="273"/>
      <c r="AK812" s="273"/>
      <c r="AL812" s="273"/>
      <c r="AM812" s="296"/>
      <c r="AN812" s="296"/>
      <c r="AO812" s="296"/>
      <c r="AP812" s="273"/>
      <c r="AQ812" s="273"/>
      <c r="AR812" s="296"/>
      <c r="AS812" s="296"/>
      <c r="AT812" s="296"/>
      <c r="AU812" s="273"/>
      <c r="AV812" s="279"/>
    </row>
    <row r="813" spans="1:48" s="2" customFormat="1">
      <c r="A813" s="437"/>
      <c r="B813" s="437"/>
      <c r="C813" s="437"/>
      <c r="D813" s="437"/>
      <c r="E813" s="296"/>
      <c r="F813" s="645"/>
      <c r="G813" s="273"/>
      <c r="H813" s="178"/>
      <c r="I813" s="178"/>
      <c r="J813" s="296"/>
      <c r="K813" s="273"/>
      <c r="L813" s="273"/>
      <c r="M813" s="273"/>
      <c r="N813" s="296"/>
      <c r="O813" s="273"/>
      <c r="P813" s="273"/>
      <c r="Q813" s="273"/>
      <c r="R813" s="273"/>
      <c r="S813" s="273"/>
      <c r="T813" s="273"/>
      <c r="U813" s="273"/>
      <c r="V813" s="296"/>
      <c r="W813" s="273"/>
      <c r="X813" s="273"/>
      <c r="Y813" s="273"/>
      <c r="Z813" s="273"/>
      <c r="AA813" s="273"/>
      <c r="AB813" s="273"/>
      <c r="AC813" s="273"/>
      <c r="AD813" s="273"/>
      <c r="AE813" s="296"/>
      <c r="AF813" s="273"/>
      <c r="AG813" s="273"/>
      <c r="AH813" s="273"/>
      <c r="AI813" s="273"/>
      <c r="AJ813" s="273"/>
      <c r="AK813" s="273"/>
      <c r="AL813" s="273"/>
      <c r="AM813" s="296"/>
      <c r="AN813" s="296"/>
      <c r="AO813" s="296"/>
      <c r="AP813" s="273"/>
      <c r="AQ813" s="273"/>
      <c r="AR813" s="296"/>
      <c r="AS813" s="296"/>
      <c r="AT813" s="296"/>
      <c r="AU813" s="273"/>
      <c r="AV813" s="279"/>
    </row>
    <row r="814" spans="1:48" s="2" customFormat="1">
      <c r="A814" s="437"/>
      <c r="B814" s="437"/>
      <c r="C814" s="437"/>
      <c r="D814" s="437"/>
      <c r="E814" s="296"/>
      <c r="F814" s="645"/>
      <c r="G814" s="273"/>
      <c r="H814" s="178"/>
      <c r="I814" s="178"/>
      <c r="J814" s="296"/>
      <c r="K814" s="273"/>
      <c r="L814" s="273"/>
      <c r="M814" s="273"/>
      <c r="N814" s="296"/>
      <c r="O814" s="273"/>
      <c r="P814" s="273"/>
      <c r="Q814" s="273"/>
      <c r="R814" s="273"/>
      <c r="S814" s="273"/>
      <c r="T814" s="273"/>
      <c r="U814" s="273"/>
      <c r="V814" s="296"/>
      <c r="W814" s="273"/>
      <c r="X814" s="273"/>
      <c r="Y814" s="273"/>
      <c r="Z814" s="273"/>
      <c r="AA814" s="273"/>
      <c r="AB814" s="273"/>
      <c r="AC814" s="273"/>
      <c r="AD814" s="273"/>
      <c r="AE814" s="296"/>
      <c r="AF814" s="273"/>
      <c r="AG814" s="273"/>
      <c r="AH814" s="273"/>
      <c r="AI814" s="273"/>
      <c r="AJ814" s="273"/>
      <c r="AK814" s="273"/>
      <c r="AL814" s="273"/>
      <c r="AM814" s="296"/>
      <c r="AN814" s="296"/>
      <c r="AO814" s="296"/>
      <c r="AP814" s="273"/>
      <c r="AQ814" s="273"/>
      <c r="AR814" s="296"/>
      <c r="AS814" s="296"/>
      <c r="AT814" s="296"/>
      <c r="AU814" s="273"/>
      <c r="AV814" s="279"/>
    </row>
    <row r="815" spans="1:48" s="2" customFormat="1">
      <c r="A815" s="437"/>
      <c r="B815" s="437"/>
      <c r="C815" s="437"/>
      <c r="D815" s="437"/>
      <c r="E815" s="296"/>
      <c r="F815" s="645"/>
      <c r="G815" s="273"/>
      <c r="H815" s="178"/>
      <c r="I815" s="178"/>
      <c r="J815" s="296"/>
      <c r="K815" s="273"/>
      <c r="L815" s="273"/>
      <c r="M815" s="273"/>
      <c r="N815" s="296"/>
      <c r="O815" s="273"/>
      <c r="P815" s="273"/>
      <c r="Q815" s="273"/>
      <c r="R815" s="273"/>
      <c r="S815" s="273"/>
      <c r="T815" s="273"/>
      <c r="U815" s="273"/>
      <c r="V815" s="296"/>
      <c r="W815" s="273"/>
      <c r="X815" s="273"/>
      <c r="Y815" s="273"/>
      <c r="Z815" s="273"/>
      <c r="AA815" s="273"/>
      <c r="AB815" s="273"/>
      <c r="AC815" s="273"/>
      <c r="AD815" s="273"/>
      <c r="AE815" s="296"/>
      <c r="AF815" s="273"/>
      <c r="AG815" s="273"/>
      <c r="AH815" s="273"/>
      <c r="AI815" s="273"/>
      <c r="AJ815" s="273"/>
      <c r="AK815" s="273"/>
      <c r="AL815" s="273"/>
      <c r="AM815" s="296"/>
      <c r="AN815" s="296"/>
      <c r="AO815" s="296"/>
      <c r="AP815" s="273"/>
      <c r="AQ815" s="273"/>
      <c r="AR815" s="296"/>
      <c r="AS815" s="296"/>
      <c r="AT815" s="296"/>
      <c r="AU815" s="273"/>
      <c r="AV815" s="279"/>
    </row>
    <row r="816" spans="1:48" s="2" customFormat="1">
      <c r="A816" s="437"/>
      <c r="B816" s="437"/>
      <c r="C816" s="437"/>
      <c r="D816" s="437"/>
      <c r="E816" s="296"/>
      <c r="F816" s="645"/>
      <c r="G816" s="273"/>
      <c r="H816" s="178"/>
      <c r="I816" s="178"/>
      <c r="J816" s="296"/>
      <c r="K816" s="273"/>
      <c r="L816" s="273"/>
      <c r="M816" s="273"/>
      <c r="N816" s="296"/>
      <c r="O816" s="273"/>
      <c r="P816" s="273"/>
      <c r="Q816" s="273"/>
      <c r="R816" s="273"/>
      <c r="S816" s="273"/>
      <c r="T816" s="273"/>
      <c r="U816" s="273"/>
      <c r="V816" s="296"/>
      <c r="W816" s="273"/>
      <c r="X816" s="273"/>
      <c r="Y816" s="273"/>
      <c r="Z816" s="273"/>
      <c r="AA816" s="273"/>
      <c r="AB816" s="273"/>
      <c r="AC816" s="273"/>
      <c r="AD816" s="273"/>
      <c r="AE816" s="296"/>
      <c r="AF816" s="273"/>
      <c r="AG816" s="273"/>
      <c r="AH816" s="273"/>
      <c r="AI816" s="273"/>
      <c r="AJ816" s="273"/>
      <c r="AK816" s="273"/>
      <c r="AL816" s="273"/>
      <c r="AM816" s="296"/>
      <c r="AN816" s="296"/>
      <c r="AO816" s="296"/>
      <c r="AP816" s="273"/>
      <c r="AQ816" s="273"/>
      <c r="AR816" s="296"/>
      <c r="AS816" s="296"/>
      <c r="AT816" s="296"/>
      <c r="AU816" s="273"/>
      <c r="AV816" s="279"/>
    </row>
    <row r="817" spans="1:48" s="2" customFormat="1">
      <c r="A817" s="437"/>
      <c r="B817" s="437"/>
      <c r="C817" s="437"/>
      <c r="D817" s="437"/>
      <c r="E817" s="296"/>
      <c r="F817" s="645"/>
      <c r="G817" s="273"/>
      <c r="H817" s="178"/>
      <c r="I817" s="178"/>
      <c r="J817" s="296"/>
      <c r="K817" s="273"/>
      <c r="L817" s="273"/>
      <c r="M817" s="273"/>
      <c r="N817" s="296"/>
      <c r="O817" s="273"/>
      <c r="P817" s="273"/>
      <c r="Q817" s="273"/>
      <c r="R817" s="273"/>
      <c r="S817" s="273"/>
      <c r="T817" s="273"/>
      <c r="U817" s="273"/>
      <c r="V817" s="296"/>
      <c r="W817" s="273"/>
      <c r="X817" s="273"/>
      <c r="Y817" s="273"/>
      <c r="Z817" s="273"/>
      <c r="AA817" s="273"/>
      <c r="AB817" s="273"/>
      <c r="AC817" s="273"/>
      <c r="AD817" s="273"/>
      <c r="AE817" s="296"/>
      <c r="AF817" s="273"/>
      <c r="AG817" s="273"/>
      <c r="AH817" s="273"/>
      <c r="AI817" s="273"/>
      <c r="AJ817" s="273"/>
      <c r="AK817" s="273"/>
      <c r="AL817" s="273"/>
      <c r="AM817" s="296"/>
      <c r="AN817" s="296"/>
      <c r="AO817" s="296"/>
      <c r="AP817" s="273"/>
      <c r="AQ817" s="273"/>
      <c r="AR817" s="296"/>
      <c r="AS817" s="296"/>
      <c r="AT817" s="296"/>
      <c r="AU817" s="273"/>
      <c r="AV817" s="279"/>
    </row>
    <row r="818" spans="1:48" s="2" customFormat="1">
      <c r="A818" s="437"/>
      <c r="B818" s="437"/>
      <c r="C818" s="437"/>
      <c r="D818" s="437"/>
      <c r="E818" s="296"/>
      <c r="F818" s="645"/>
      <c r="G818" s="273"/>
      <c r="H818" s="178"/>
      <c r="I818" s="178"/>
      <c r="J818" s="296"/>
      <c r="K818" s="273"/>
      <c r="L818" s="273"/>
      <c r="M818" s="273"/>
      <c r="N818" s="296"/>
      <c r="O818" s="273"/>
      <c r="P818" s="273"/>
      <c r="Q818" s="273"/>
      <c r="R818" s="273"/>
      <c r="S818" s="273"/>
      <c r="T818" s="273"/>
      <c r="U818" s="273"/>
      <c r="V818" s="296"/>
      <c r="W818" s="273"/>
      <c r="X818" s="273"/>
      <c r="Y818" s="273"/>
      <c r="Z818" s="273"/>
      <c r="AA818" s="273"/>
      <c r="AB818" s="273"/>
      <c r="AC818" s="273"/>
      <c r="AD818" s="273"/>
      <c r="AE818" s="296"/>
      <c r="AF818" s="273"/>
      <c r="AG818" s="273"/>
      <c r="AH818" s="273"/>
      <c r="AI818" s="273"/>
      <c r="AJ818" s="273"/>
      <c r="AK818" s="273"/>
      <c r="AL818" s="273"/>
      <c r="AM818" s="296"/>
      <c r="AN818" s="296"/>
      <c r="AO818" s="296"/>
      <c r="AP818" s="273"/>
      <c r="AQ818" s="273"/>
      <c r="AR818" s="296"/>
      <c r="AS818" s="296"/>
      <c r="AT818" s="296"/>
      <c r="AU818" s="273"/>
      <c r="AV818" s="279"/>
    </row>
    <row r="819" spans="1:48" s="2" customFormat="1">
      <c r="A819" s="437"/>
      <c r="B819" s="437"/>
      <c r="C819" s="437"/>
      <c r="D819" s="437"/>
      <c r="E819" s="296"/>
      <c r="F819" s="645"/>
      <c r="G819" s="273"/>
      <c r="H819" s="178"/>
      <c r="I819" s="178"/>
      <c r="J819" s="296"/>
      <c r="K819" s="273"/>
      <c r="L819" s="273"/>
      <c r="M819" s="273"/>
      <c r="N819" s="296"/>
      <c r="O819" s="273"/>
      <c r="P819" s="273"/>
      <c r="Q819" s="273"/>
      <c r="R819" s="273"/>
      <c r="S819" s="273"/>
      <c r="T819" s="273"/>
      <c r="U819" s="273"/>
      <c r="V819" s="296"/>
      <c r="W819" s="273"/>
      <c r="X819" s="273"/>
      <c r="Y819" s="273"/>
      <c r="Z819" s="273"/>
      <c r="AA819" s="273"/>
      <c r="AB819" s="273"/>
      <c r="AC819" s="273"/>
      <c r="AD819" s="273"/>
      <c r="AE819" s="296"/>
      <c r="AF819" s="273"/>
      <c r="AG819" s="273"/>
      <c r="AH819" s="273"/>
      <c r="AI819" s="273"/>
      <c r="AJ819" s="273"/>
      <c r="AK819" s="273"/>
      <c r="AL819" s="273"/>
      <c r="AM819" s="296"/>
      <c r="AN819" s="296"/>
      <c r="AO819" s="296"/>
      <c r="AP819" s="273"/>
      <c r="AQ819" s="273"/>
      <c r="AR819" s="296"/>
      <c r="AS819" s="296"/>
      <c r="AT819" s="296"/>
      <c r="AU819" s="273"/>
      <c r="AV819" s="279"/>
    </row>
    <row r="820" spans="1:48" s="2" customFormat="1">
      <c r="A820" s="437"/>
      <c r="B820" s="437"/>
      <c r="C820" s="437"/>
      <c r="D820" s="437"/>
      <c r="E820" s="296"/>
      <c r="F820" s="645"/>
      <c r="G820" s="273"/>
      <c r="H820" s="178"/>
      <c r="I820" s="178"/>
      <c r="J820" s="296"/>
      <c r="K820" s="273"/>
      <c r="L820" s="273"/>
      <c r="M820" s="273"/>
      <c r="N820" s="296"/>
      <c r="O820" s="273"/>
      <c r="P820" s="273"/>
      <c r="Q820" s="273"/>
      <c r="R820" s="273"/>
      <c r="S820" s="273"/>
      <c r="T820" s="273"/>
      <c r="U820" s="273"/>
      <c r="V820" s="296"/>
      <c r="W820" s="273"/>
      <c r="X820" s="273"/>
      <c r="Y820" s="273"/>
      <c r="Z820" s="273"/>
      <c r="AA820" s="273"/>
      <c r="AB820" s="273"/>
      <c r="AC820" s="273"/>
      <c r="AD820" s="273"/>
      <c r="AE820" s="296"/>
      <c r="AF820" s="273"/>
      <c r="AG820" s="273"/>
      <c r="AH820" s="273"/>
      <c r="AI820" s="273"/>
      <c r="AJ820" s="273"/>
      <c r="AK820" s="273"/>
      <c r="AL820" s="273"/>
      <c r="AM820" s="296"/>
      <c r="AN820" s="296"/>
      <c r="AO820" s="296"/>
      <c r="AP820" s="273"/>
      <c r="AQ820" s="273"/>
      <c r="AR820" s="296"/>
      <c r="AS820" s="296"/>
      <c r="AT820" s="296"/>
      <c r="AU820" s="273"/>
      <c r="AV820" s="279"/>
    </row>
    <row r="821" spans="1:48" s="2" customFormat="1">
      <c r="A821" s="437"/>
      <c r="B821" s="437"/>
      <c r="C821" s="437"/>
      <c r="D821" s="437"/>
      <c r="E821" s="296"/>
      <c r="F821" s="645"/>
      <c r="G821" s="273"/>
      <c r="H821" s="178"/>
      <c r="I821" s="178"/>
      <c r="J821" s="296"/>
      <c r="K821" s="273"/>
      <c r="L821" s="273"/>
      <c r="M821" s="273"/>
      <c r="N821" s="296"/>
      <c r="O821" s="273"/>
      <c r="P821" s="273"/>
      <c r="Q821" s="273"/>
      <c r="R821" s="273"/>
      <c r="S821" s="273"/>
      <c r="T821" s="273"/>
      <c r="U821" s="273"/>
      <c r="V821" s="296"/>
      <c r="W821" s="273"/>
      <c r="X821" s="273"/>
      <c r="Y821" s="273"/>
      <c r="Z821" s="273"/>
      <c r="AA821" s="273"/>
      <c r="AB821" s="273"/>
      <c r="AC821" s="273"/>
      <c r="AD821" s="273"/>
      <c r="AE821" s="296"/>
      <c r="AF821" s="273"/>
      <c r="AG821" s="273"/>
      <c r="AH821" s="273"/>
      <c r="AI821" s="273"/>
      <c r="AJ821" s="273"/>
      <c r="AK821" s="273"/>
      <c r="AL821" s="273"/>
      <c r="AM821" s="296"/>
      <c r="AN821" s="296"/>
      <c r="AO821" s="296"/>
      <c r="AP821" s="273"/>
      <c r="AQ821" s="273"/>
      <c r="AR821" s="296"/>
      <c r="AS821" s="296"/>
      <c r="AT821" s="296"/>
      <c r="AU821" s="273"/>
      <c r="AV821" s="279"/>
    </row>
    <row r="822" spans="1:48" s="2" customFormat="1">
      <c r="A822" s="437"/>
      <c r="B822" s="437"/>
      <c r="C822" s="437"/>
      <c r="D822" s="437"/>
      <c r="E822" s="296"/>
      <c r="F822" s="645"/>
      <c r="G822" s="273"/>
      <c r="H822" s="178"/>
      <c r="I822" s="178"/>
      <c r="J822" s="296"/>
      <c r="K822" s="273"/>
      <c r="L822" s="273"/>
      <c r="M822" s="273"/>
      <c r="N822" s="296"/>
      <c r="O822" s="273"/>
      <c r="P822" s="273"/>
      <c r="Q822" s="273"/>
      <c r="R822" s="273"/>
      <c r="S822" s="273"/>
      <c r="T822" s="273"/>
      <c r="U822" s="273"/>
      <c r="V822" s="296"/>
      <c r="W822" s="273"/>
      <c r="X822" s="273"/>
      <c r="Y822" s="273"/>
      <c r="Z822" s="273"/>
      <c r="AA822" s="273"/>
      <c r="AB822" s="273"/>
      <c r="AC822" s="273"/>
      <c r="AD822" s="273"/>
      <c r="AE822" s="296"/>
      <c r="AF822" s="273"/>
      <c r="AG822" s="273"/>
      <c r="AH822" s="273"/>
      <c r="AI822" s="273"/>
      <c r="AJ822" s="273"/>
      <c r="AK822" s="273"/>
      <c r="AL822" s="273"/>
      <c r="AM822" s="296"/>
      <c r="AN822" s="296"/>
      <c r="AO822" s="296"/>
      <c r="AP822" s="273"/>
      <c r="AQ822" s="273"/>
      <c r="AR822" s="296"/>
      <c r="AS822" s="296"/>
      <c r="AT822" s="296"/>
      <c r="AU822" s="273"/>
      <c r="AV822" s="279"/>
    </row>
    <row r="823" spans="1:48" s="2" customFormat="1">
      <c r="A823" s="437"/>
      <c r="B823" s="437"/>
      <c r="C823" s="437"/>
      <c r="D823" s="437"/>
      <c r="E823" s="296"/>
      <c r="F823" s="645"/>
      <c r="G823" s="273"/>
      <c r="H823" s="178"/>
      <c r="I823" s="178"/>
      <c r="J823" s="296"/>
      <c r="K823" s="273"/>
      <c r="L823" s="273"/>
      <c r="M823" s="273"/>
      <c r="N823" s="296"/>
      <c r="O823" s="273"/>
      <c r="P823" s="273"/>
      <c r="Q823" s="273"/>
      <c r="R823" s="273"/>
      <c r="S823" s="273"/>
      <c r="T823" s="273"/>
      <c r="U823" s="273"/>
      <c r="V823" s="296"/>
      <c r="W823" s="273"/>
      <c r="X823" s="273"/>
      <c r="Y823" s="273"/>
      <c r="Z823" s="273"/>
      <c r="AA823" s="273"/>
      <c r="AB823" s="273"/>
      <c r="AC823" s="273"/>
      <c r="AD823" s="273"/>
      <c r="AE823" s="296"/>
      <c r="AF823" s="273"/>
      <c r="AG823" s="273"/>
      <c r="AH823" s="273"/>
      <c r="AI823" s="273"/>
      <c r="AJ823" s="273"/>
      <c r="AK823" s="273"/>
      <c r="AL823" s="273"/>
      <c r="AM823" s="296"/>
      <c r="AN823" s="296"/>
      <c r="AO823" s="296"/>
      <c r="AP823" s="273"/>
      <c r="AQ823" s="273"/>
      <c r="AR823" s="296"/>
      <c r="AS823" s="296"/>
      <c r="AT823" s="296"/>
      <c r="AU823" s="273"/>
      <c r="AV823" s="279"/>
    </row>
    <row r="824" spans="1:48" s="2" customFormat="1">
      <c r="A824" s="437"/>
      <c r="B824" s="437"/>
      <c r="C824" s="437"/>
      <c r="D824" s="437"/>
      <c r="E824" s="296"/>
      <c r="F824" s="645"/>
      <c r="G824" s="273"/>
      <c r="H824" s="178"/>
      <c r="I824" s="178"/>
      <c r="J824" s="296"/>
      <c r="K824" s="273"/>
      <c r="L824" s="273"/>
      <c r="M824" s="273"/>
      <c r="N824" s="296"/>
      <c r="O824" s="273"/>
      <c r="P824" s="273"/>
      <c r="Q824" s="273"/>
      <c r="R824" s="273"/>
      <c r="S824" s="273"/>
      <c r="T824" s="273"/>
      <c r="U824" s="273"/>
      <c r="V824" s="296"/>
      <c r="W824" s="273"/>
      <c r="X824" s="273"/>
      <c r="Y824" s="273"/>
      <c r="Z824" s="273"/>
      <c r="AA824" s="273"/>
      <c r="AB824" s="273"/>
      <c r="AC824" s="273"/>
      <c r="AD824" s="273"/>
      <c r="AE824" s="296"/>
      <c r="AF824" s="273"/>
      <c r="AG824" s="273"/>
      <c r="AH824" s="273"/>
      <c r="AI824" s="273"/>
      <c r="AJ824" s="273"/>
      <c r="AK824" s="273"/>
      <c r="AL824" s="273"/>
      <c r="AM824" s="296"/>
      <c r="AN824" s="296"/>
      <c r="AO824" s="296"/>
      <c r="AP824" s="273"/>
      <c r="AQ824" s="273"/>
      <c r="AR824" s="296"/>
      <c r="AS824" s="296"/>
      <c r="AT824" s="296"/>
      <c r="AU824" s="273"/>
      <c r="AV824" s="279"/>
    </row>
    <row r="825" spans="1:48" s="2" customFormat="1">
      <c r="A825" s="437"/>
      <c r="B825" s="437"/>
      <c r="C825" s="437"/>
      <c r="D825" s="437"/>
      <c r="E825" s="296"/>
      <c r="F825" s="645"/>
      <c r="G825" s="273"/>
      <c r="H825" s="178"/>
      <c r="I825" s="178"/>
      <c r="J825" s="296"/>
      <c r="K825" s="273"/>
      <c r="L825" s="273"/>
      <c r="M825" s="273"/>
      <c r="N825" s="296"/>
      <c r="O825" s="273"/>
      <c r="P825" s="273"/>
      <c r="Q825" s="273"/>
      <c r="R825" s="273"/>
      <c r="S825" s="273"/>
      <c r="T825" s="273"/>
      <c r="U825" s="273"/>
      <c r="V825" s="296"/>
      <c r="W825" s="273"/>
      <c r="X825" s="273"/>
      <c r="Y825" s="273"/>
      <c r="Z825" s="273"/>
      <c r="AA825" s="273"/>
      <c r="AB825" s="273"/>
      <c r="AC825" s="273"/>
      <c r="AD825" s="273"/>
      <c r="AE825" s="296"/>
      <c r="AF825" s="273"/>
      <c r="AG825" s="273"/>
      <c r="AH825" s="273"/>
      <c r="AI825" s="273"/>
      <c r="AJ825" s="273"/>
      <c r="AK825" s="273"/>
      <c r="AL825" s="273"/>
      <c r="AM825" s="296"/>
      <c r="AN825" s="296"/>
      <c r="AO825" s="296"/>
      <c r="AP825" s="273"/>
      <c r="AQ825" s="273"/>
      <c r="AR825" s="296"/>
      <c r="AS825" s="296"/>
      <c r="AT825" s="296"/>
      <c r="AU825" s="273"/>
      <c r="AV825" s="279"/>
    </row>
    <row r="826" spans="1:48" s="2" customFormat="1">
      <c r="A826" s="437"/>
      <c r="B826" s="437"/>
      <c r="C826" s="437"/>
      <c r="D826" s="437"/>
      <c r="E826" s="296"/>
      <c r="F826" s="645"/>
      <c r="G826" s="273"/>
      <c r="H826" s="178"/>
      <c r="I826" s="178"/>
      <c r="J826" s="296"/>
      <c r="K826" s="273"/>
      <c r="L826" s="273"/>
      <c r="M826" s="273"/>
      <c r="N826" s="296"/>
      <c r="O826" s="273"/>
      <c r="P826" s="273"/>
      <c r="Q826" s="273"/>
      <c r="R826" s="273"/>
      <c r="S826" s="273"/>
      <c r="T826" s="273"/>
      <c r="U826" s="273"/>
      <c r="V826" s="296"/>
      <c r="W826" s="273"/>
      <c r="X826" s="273"/>
      <c r="Y826" s="273"/>
      <c r="Z826" s="273"/>
      <c r="AA826" s="273"/>
      <c r="AB826" s="273"/>
      <c r="AC826" s="273"/>
      <c r="AD826" s="273"/>
      <c r="AE826" s="296"/>
      <c r="AF826" s="273"/>
      <c r="AG826" s="273"/>
      <c r="AH826" s="273"/>
      <c r="AI826" s="273"/>
      <c r="AJ826" s="273"/>
      <c r="AK826" s="273"/>
      <c r="AL826" s="273"/>
      <c r="AM826" s="296"/>
      <c r="AN826" s="296"/>
      <c r="AO826" s="296"/>
      <c r="AP826" s="273"/>
      <c r="AQ826" s="273"/>
      <c r="AR826" s="296"/>
      <c r="AS826" s="296"/>
      <c r="AT826" s="296"/>
      <c r="AU826" s="273"/>
      <c r="AV826" s="279"/>
    </row>
    <row r="827" spans="1:48" s="2" customFormat="1">
      <c r="A827" s="437"/>
      <c r="B827" s="437"/>
      <c r="C827" s="437"/>
      <c r="D827" s="437"/>
      <c r="E827" s="296"/>
      <c r="F827" s="645"/>
      <c r="G827" s="273"/>
      <c r="H827" s="178"/>
      <c r="I827" s="178"/>
      <c r="J827" s="296"/>
      <c r="K827" s="273"/>
      <c r="L827" s="273"/>
      <c r="M827" s="273"/>
      <c r="N827" s="296"/>
      <c r="O827" s="273"/>
      <c r="P827" s="273"/>
      <c r="Q827" s="273"/>
      <c r="R827" s="273"/>
      <c r="S827" s="273"/>
      <c r="T827" s="273"/>
      <c r="U827" s="273"/>
      <c r="V827" s="296"/>
      <c r="W827" s="273"/>
      <c r="X827" s="273"/>
      <c r="Y827" s="273"/>
      <c r="Z827" s="273"/>
      <c r="AA827" s="273"/>
      <c r="AB827" s="273"/>
      <c r="AC827" s="273"/>
      <c r="AD827" s="273"/>
      <c r="AE827" s="296"/>
      <c r="AF827" s="273"/>
      <c r="AG827" s="273"/>
      <c r="AH827" s="273"/>
      <c r="AI827" s="273"/>
      <c r="AJ827" s="273"/>
      <c r="AK827" s="273"/>
      <c r="AL827" s="273"/>
      <c r="AM827" s="296"/>
      <c r="AN827" s="296"/>
      <c r="AO827" s="296"/>
      <c r="AP827" s="273"/>
      <c r="AQ827" s="273"/>
      <c r="AR827" s="296"/>
      <c r="AS827" s="296"/>
      <c r="AT827" s="296"/>
      <c r="AU827" s="273"/>
      <c r="AV827" s="279"/>
    </row>
    <row r="828" spans="1:48" s="2" customFormat="1">
      <c r="A828" s="437"/>
      <c r="B828" s="437"/>
      <c r="C828" s="437"/>
      <c r="D828" s="437"/>
      <c r="E828" s="296"/>
      <c r="F828" s="645"/>
      <c r="G828" s="273"/>
      <c r="H828" s="178"/>
      <c r="I828" s="178"/>
      <c r="J828" s="296"/>
      <c r="K828" s="273"/>
      <c r="L828" s="273"/>
      <c r="M828" s="273"/>
      <c r="N828" s="296"/>
      <c r="O828" s="273"/>
      <c r="P828" s="273"/>
      <c r="Q828" s="273"/>
      <c r="R828" s="273"/>
      <c r="S828" s="273"/>
      <c r="T828" s="273"/>
      <c r="U828" s="273"/>
      <c r="V828" s="296"/>
      <c r="W828" s="273"/>
      <c r="X828" s="273"/>
      <c r="Y828" s="273"/>
      <c r="Z828" s="273"/>
      <c r="AA828" s="273"/>
      <c r="AB828" s="273"/>
      <c r="AC828" s="273"/>
      <c r="AD828" s="273"/>
      <c r="AE828" s="296"/>
      <c r="AF828" s="273"/>
      <c r="AG828" s="273"/>
      <c r="AH828" s="273"/>
      <c r="AI828" s="273"/>
      <c r="AJ828" s="273"/>
      <c r="AK828" s="273"/>
      <c r="AL828" s="273"/>
      <c r="AM828" s="296"/>
      <c r="AN828" s="296"/>
      <c r="AO828" s="296"/>
      <c r="AP828" s="273"/>
      <c r="AQ828" s="273"/>
      <c r="AR828" s="296"/>
      <c r="AS828" s="296"/>
      <c r="AT828" s="296"/>
      <c r="AU828" s="273"/>
      <c r="AV828" s="279"/>
    </row>
    <row r="829" spans="1:48" s="2" customFormat="1">
      <c r="A829" s="437"/>
      <c r="B829" s="437"/>
      <c r="C829" s="437"/>
      <c r="D829" s="437"/>
      <c r="E829" s="296"/>
      <c r="F829" s="645"/>
      <c r="G829" s="273"/>
      <c r="H829" s="178"/>
      <c r="I829" s="178"/>
      <c r="J829" s="296"/>
      <c r="K829" s="273"/>
      <c r="L829" s="273"/>
      <c r="M829" s="273"/>
      <c r="N829" s="296"/>
      <c r="O829" s="273"/>
      <c r="P829" s="273"/>
      <c r="Q829" s="273"/>
      <c r="R829" s="273"/>
      <c r="S829" s="273"/>
      <c r="T829" s="273"/>
      <c r="U829" s="273"/>
      <c r="V829" s="296"/>
      <c r="W829" s="273"/>
      <c r="X829" s="273"/>
      <c r="Y829" s="273"/>
      <c r="Z829" s="273"/>
      <c r="AA829" s="273"/>
      <c r="AB829" s="273"/>
      <c r="AC829" s="273"/>
      <c r="AD829" s="273"/>
      <c r="AE829" s="296"/>
      <c r="AF829" s="273"/>
      <c r="AG829" s="273"/>
      <c r="AH829" s="273"/>
      <c r="AI829" s="273"/>
      <c r="AJ829" s="273"/>
      <c r="AK829" s="273"/>
      <c r="AL829" s="273"/>
      <c r="AM829" s="296"/>
      <c r="AN829" s="296"/>
      <c r="AO829" s="296"/>
      <c r="AP829" s="273"/>
      <c r="AQ829" s="273"/>
      <c r="AR829" s="296"/>
      <c r="AS829" s="296"/>
      <c r="AT829" s="296"/>
      <c r="AU829" s="273"/>
      <c r="AV829" s="279"/>
    </row>
    <row r="830" spans="1:48" s="2" customFormat="1">
      <c r="A830" s="437"/>
      <c r="B830" s="437"/>
      <c r="C830" s="437"/>
      <c r="D830" s="437"/>
      <c r="E830" s="296"/>
      <c r="F830" s="645"/>
      <c r="G830" s="273"/>
      <c r="H830" s="178"/>
      <c r="I830" s="178"/>
      <c r="J830" s="296"/>
      <c r="K830" s="273"/>
      <c r="L830" s="273"/>
      <c r="M830" s="273"/>
      <c r="N830" s="296"/>
      <c r="O830" s="273"/>
      <c r="P830" s="273"/>
      <c r="Q830" s="273"/>
      <c r="R830" s="273"/>
      <c r="S830" s="273"/>
      <c r="T830" s="273"/>
      <c r="U830" s="273"/>
      <c r="V830" s="296"/>
      <c r="W830" s="273"/>
      <c r="X830" s="273"/>
      <c r="Y830" s="273"/>
      <c r="Z830" s="273"/>
      <c r="AA830" s="273"/>
      <c r="AB830" s="273"/>
      <c r="AC830" s="273"/>
      <c r="AD830" s="273"/>
      <c r="AE830" s="296"/>
      <c r="AF830" s="273"/>
      <c r="AG830" s="273"/>
      <c r="AH830" s="273"/>
      <c r="AI830" s="273"/>
      <c r="AJ830" s="273"/>
      <c r="AK830" s="273"/>
      <c r="AL830" s="273"/>
      <c r="AM830" s="296"/>
      <c r="AN830" s="296"/>
      <c r="AO830" s="296"/>
      <c r="AP830" s="273"/>
      <c r="AQ830" s="273"/>
      <c r="AR830" s="296"/>
      <c r="AS830" s="296"/>
      <c r="AT830" s="296"/>
      <c r="AU830" s="273"/>
      <c r="AV830" s="279"/>
    </row>
    <row r="831" spans="1:48" s="2" customFormat="1">
      <c r="A831" s="437"/>
      <c r="B831" s="437"/>
      <c r="C831" s="437"/>
      <c r="D831" s="437"/>
      <c r="E831" s="296"/>
      <c r="F831" s="645"/>
      <c r="G831" s="273"/>
      <c r="H831" s="178"/>
      <c r="I831" s="178"/>
      <c r="J831" s="296"/>
      <c r="K831" s="273"/>
      <c r="L831" s="273"/>
      <c r="M831" s="273"/>
      <c r="N831" s="296"/>
      <c r="O831" s="273"/>
      <c r="P831" s="273"/>
      <c r="Q831" s="273"/>
      <c r="R831" s="273"/>
      <c r="S831" s="273"/>
      <c r="T831" s="273"/>
      <c r="U831" s="273"/>
      <c r="V831" s="296"/>
      <c r="W831" s="273"/>
      <c r="X831" s="273"/>
      <c r="Y831" s="273"/>
      <c r="Z831" s="273"/>
      <c r="AA831" s="273"/>
      <c r="AB831" s="273"/>
      <c r="AC831" s="273"/>
      <c r="AD831" s="273"/>
      <c r="AE831" s="296"/>
      <c r="AF831" s="273"/>
      <c r="AG831" s="273"/>
      <c r="AH831" s="273"/>
      <c r="AI831" s="273"/>
      <c r="AJ831" s="273"/>
      <c r="AK831" s="273"/>
      <c r="AL831" s="273"/>
      <c r="AM831" s="296"/>
      <c r="AN831" s="296"/>
      <c r="AO831" s="296"/>
      <c r="AP831" s="273"/>
      <c r="AQ831" s="273"/>
      <c r="AR831" s="296"/>
      <c r="AS831" s="296"/>
      <c r="AT831" s="296"/>
      <c r="AU831" s="273"/>
      <c r="AV831" s="279"/>
    </row>
    <row r="832" spans="1:48" s="2" customFormat="1">
      <c r="A832" s="437"/>
      <c r="B832" s="437"/>
      <c r="C832" s="437"/>
      <c r="D832" s="437"/>
      <c r="E832" s="296"/>
      <c r="F832" s="645"/>
      <c r="G832" s="273"/>
      <c r="H832" s="178"/>
      <c r="I832" s="178"/>
      <c r="J832" s="296"/>
      <c r="K832" s="273"/>
      <c r="L832" s="273"/>
      <c r="M832" s="273"/>
      <c r="N832" s="296"/>
      <c r="O832" s="273"/>
      <c r="P832" s="273"/>
      <c r="Q832" s="273"/>
      <c r="R832" s="273"/>
      <c r="S832" s="273"/>
      <c r="T832" s="273"/>
      <c r="U832" s="273"/>
      <c r="V832" s="296"/>
      <c r="W832" s="273"/>
      <c r="X832" s="273"/>
      <c r="Y832" s="273"/>
      <c r="Z832" s="273"/>
      <c r="AA832" s="273"/>
      <c r="AB832" s="273"/>
      <c r="AC832" s="273"/>
      <c r="AD832" s="273"/>
      <c r="AE832" s="296"/>
      <c r="AF832" s="273"/>
      <c r="AG832" s="273"/>
      <c r="AH832" s="273"/>
      <c r="AI832" s="273"/>
      <c r="AJ832" s="273"/>
      <c r="AK832" s="273"/>
      <c r="AL832" s="273"/>
      <c r="AM832" s="296"/>
      <c r="AN832" s="296"/>
      <c r="AO832" s="296"/>
      <c r="AP832" s="273"/>
      <c r="AQ832" s="273"/>
      <c r="AR832" s="296"/>
      <c r="AS832" s="296"/>
      <c r="AT832" s="296"/>
      <c r="AU832" s="273"/>
      <c r="AV832" s="279"/>
    </row>
    <row r="833" spans="1:48" s="2" customFormat="1">
      <c r="A833" s="437"/>
      <c r="B833" s="437"/>
      <c r="C833" s="437"/>
      <c r="D833" s="437"/>
      <c r="E833" s="296"/>
      <c r="F833" s="645"/>
      <c r="G833" s="273"/>
      <c r="H833" s="178"/>
      <c r="I833" s="178"/>
      <c r="J833" s="296"/>
      <c r="K833" s="273"/>
      <c r="L833" s="273"/>
      <c r="M833" s="273"/>
      <c r="N833" s="296"/>
      <c r="O833" s="273"/>
      <c r="P833" s="273"/>
      <c r="Q833" s="273"/>
      <c r="R833" s="273"/>
      <c r="S833" s="273"/>
      <c r="T833" s="273"/>
      <c r="U833" s="273"/>
      <c r="V833" s="296"/>
      <c r="W833" s="273"/>
      <c r="X833" s="273"/>
      <c r="Y833" s="273"/>
      <c r="Z833" s="273"/>
      <c r="AA833" s="273"/>
      <c r="AB833" s="273"/>
      <c r="AC833" s="273"/>
      <c r="AD833" s="273"/>
      <c r="AE833" s="296"/>
      <c r="AF833" s="273"/>
      <c r="AG833" s="273"/>
      <c r="AH833" s="273"/>
      <c r="AI833" s="273"/>
      <c r="AJ833" s="273"/>
      <c r="AK833" s="273"/>
      <c r="AL833" s="273"/>
      <c r="AM833" s="296"/>
      <c r="AN833" s="296"/>
      <c r="AO833" s="296"/>
      <c r="AP833" s="273"/>
      <c r="AQ833" s="273"/>
      <c r="AR833" s="296"/>
      <c r="AS833" s="296"/>
      <c r="AT833" s="296"/>
      <c r="AU833" s="273"/>
      <c r="AV833" s="279"/>
    </row>
    <row r="834" spans="1:48" s="2" customFormat="1">
      <c r="A834" s="437"/>
      <c r="B834" s="437"/>
      <c r="C834" s="437"/>
      <c r="D834" s="437"/>
      <c r="E834" s="296"/>
      <c r="F834" s="645"/>
      <c r="G834" s="273"/>
      <c r="H834" s="178"/>
      <c r="I834" s="178"/>
      <c r="J834" s="296"/>
      <c r="K834" s="273"/>
      <c r="L834" s="273"/>
      <c r="M834" s="273"/>
      <c r="N834" s="296"/>
      <c r="O834" s="273"/>
      <c r="P834" s="273"/>
      <c r="Q834" s="273"/>
      <c r="R834" s="273"/>
      <c r="S834" s="273"/>
      <c r="T834" s="273"/>
      <c r="U834" s="273"/>
      <c r="V834" s="296"/>
      <c r="W834" s="273"/>
      <c r="X834" s="273"/>
      <c r="Y834" s="273"/>
      <c r="Z834" s="273"/>
      <c r="AA834" s="273"/>
      <c r="AB834" s="273"/>
      <c r="AC834" s="273"/>
      <c r="AD834" s="273"/>
      <c r="AE834" s="296"/>
      <c r="AF834" s="273"/>
      <c r="AG834" s="273"/>
      <c r="AH834" s="273"/>
      <c r="AI834" s="273"/>
      <c r="AJ834" s="273"/>
      <c r="AK834" s="273"/>
      <c r="AL834" s="273"/>
      <c r="AM834" s="296"/>
      <c r="AN834" s="296"/>
      <c r="AO834" s="296"/>
      <c r="AP834" s="273"/>
      <c r="AQ834" s="273"/>
      <c r="AR834" s="296"/>
      <c r="AS834" s="296"/>
      <c r="AT834" s="296"/>
      <c r="AU834" s="273"/>
      <c r="AV834" s="279"/>
    </row>
    <row r="835" spans="1:48" s="2" customFormat="1">
      <c r="A835" s="437"/>
      <c r="B835" s="437"/>
      <c r="C835" s="437"/>
      <c r="D835" s="437"/>
      <c r="E835" s="296"/>
      <c r="F835" s="645"/>
      <c r="G835" s="273"/>
      <c r="H835" s="178"/>
      <c r="I835" s="178"/>
      <c r="J835" s="296"/>
      <c r="K835" s="273"/>
      <c r="L835" s="273"/>
      <c r="M835" s="273"/>
      <c r="N835" s="296"/>
      <c r="O835" s="273"/>
      <c r="P835" s="273"/>
      <c r="Q835" s="273"/>
      <c r="R835" s="273"/>
      <c r="S835" s="273"/>
      <c r="T835" s="273"/>
      <c r="U835" s="273"/>
      <c r="V835" s="296"/>
      <c r="W835" s="273"/>
      <c r="X835" s="273"/>
      <c r="Y835" s="273"/>
      <c r="Z835" s="273"/>
      <c r="AA835" s="273"/>
      <c r="AB835" s="273"/>
      <c r="AC835" s="273"/>
      <c r="AD835" s="273"/>
      <c r="AE835" s="296"/>
      <c r="AF835" s="273"/>
      <c r="AG835" s="273"/>
      <c r="AH835" s="273"/>
      <c r="AI835" s="273"/>
      <c r="AJ835" s="273"/>
      <c r="AK835" s="273"/>
      <c r="AL835" s="273"/>
      <c r="AM835" s="296"/>
      <c r="AN835" s="296"/>
      <c r="AO835" s="296"/>
      <c r="AP835" s="273"/>
      <c r="AQ835" s="273"/>
      <c r="AR835" s="296"/>
      <c r="AS835" s="296"/>
      <c r="AT835" s="296"/>
      <c r="AU835" s="273"/>
      <c r="AV835" s="279"/>
    </row>
    <row r="836" spans="1:48" s="2" customFormat="1">
      <c r="A836" s="437"/>
      <c r="B836" s="437"/>
      <c r="C836" s="437"/>
      <c r="D836" s="437"/>
      <c r="E836" s="296"/>
      <c r="F836" s="645"/>
      <c r="G836" s="273"/>
      <c r="H836" s="178"/>
      <c r="I836" s="178"/>
      <c r="J836" s="296"/>
      <c r="K836" s="273"/>
      <c r="L836" s="273"/>
      <c r="M836" s="273"/>
      <c r="N836" s="296"/>
      <c r="O836" s="273"/>
      <c r="P836" s="273"/>
      <c r="Q836" s="273"/>
      <c r="R836" s="273"/>
      <c r="S836" s="273"/>
      <c r="T836" s="273"/>
      <c r="U836" s="273"/>
      <c r="V836" s="296"/>
      <c r="W836" s="273"/>
      <c r="X836" s="273"/>
      <c r="Y836" s="273"/>
      <c r="Z836" s="273"/>
      <c r="AA836" s="273"/>
      <c r="AB836" s="273"/>
      <c r="AC836" s="273"/>
      <c r="AD836" s="273"/>
      <c r="AE836" s="296"/>
      <c r="AF836" s="273"/>
      <c r="AG836" s="273"/>
      <c r="AH836" s="273"/>
      <c r="AI836" s="273"/>
      <c r="AJ836" s="273"/>
      <c r="AK836" s="273"/>
      <c r="AL836" s="273"/>
      <c r="AM836" s="296"/>
      <c r="AN836" s="296"/>
      <c r="AO836" s="296"/>
      <c r="AP836" s="273"/>
      <c r="AQ836" s="273"/>
      <c r="AR836" s="296"/>
      <c r="AS836" s="296"/>
      <c r="AT836" s="296"/>
      <c r="AU836" s="273"/>
      <c r="AV836" s="279"/>
    </row>
    <row r="837" spans="1:48" s="2" customFormat="1">
      <c r="A837" s="437"/>
      <c r="B837" s="437"/>
      <c r="C837" s="437"/>
      <c r="D837" s="437"/>
      <c r="E837" s="296"/>
      <c r="F837" s="645"/>
      <c r="G837" s="273"/>
      <c r="H837" s="178"/>
      <c r="I837" s="178"/>
      <c r="J837" s="296"/>
      <c r="K837" s="273"/>
      <c r="L837" s="273"/>
      <c r="M837" s="273"/>
      <c r="N837" s="296"/>
      <c r="O837" s="273"/>
      <c r="P837" s="273"/>
      <c r="Q837" s="273"/>
      <c r="R837" s="273"/>
      <c r="S837" s="273"/>
      <c r="T837" s="273"/>
      <c r="U837" s="273"/>
      <c r="V837" s="296"/>
      <c r="W837" s="273"/>
      <c r="X837" s="273"/>
      <c r="Y837" s="273"/>
      <c r="Z837" s="273"/>
      <c r="AA837" s="273"/>
      <c r="AB837" s="273"/>
      <c r="AC837" s="273"/>
      <c r="AD837" s="273"/>
      <c r="AE837" s="296"/>
      <c r="AF837" s="273"/>
      <c r="AG837" s="273"/>
      <c r="AH837" s="273"/>
      <c r="AI837" s="273"/>
      <c r="AJ837" s="273"/>
      <c r="AK837" s="273"/>
      <c r="AL837" s="273"/>
      <c r="AM837" s="296"/>
      <c r="AN837" s="296"/>
      <c r="AO837" s="296"/>
      <c r="AP837" s="273"/>
      <c r="AQ837" s="273"/>
      <c r="AR837" s="296"/>
      <c r="AS837" s="296"/>
      <c r="AT837" s="296"/>
      <c r="AU837" s="273"/>
      <c r="AV837" s="279"/>
    </row>
    <row r="838" spans="1:48" s="2" customFormat="1">
      <c r="A838" s="437"/>
      <c r="B838" s="437"/>
      <c r="C838" s="437"/>
      <c r="D838" s="437"/>
      <c r="E838" s="296"/>
      <c r="F838" s="645"/>
      <c r="G838" s="273"/>
      <c r="H838" s="178"/>
      <c r="I838" s="178"/>
      <c r="J838" s="296"/>
      <c r="K838" s="273"/>
      <c r="L838" s="273"/>
      <c r="M838" s="273"/>
      <c r="N838" s="296"/>
      <c r="O838" s="273"/>
      <c r="P838" s="273"/>
      <c r="Q838" s="273"/>
      <c r="R838" s="273"/>
      <c r="S838" s="273"/>
      <c r="T838" s="273"/>
      <c r="U838" s="273"/>
      <c r="V838" s="296"/>
      <c r="W838" s="273"/>
      <c r="X838" s="273"/>
      <c r="Y838" s="273"/>
      <c r="Z838" s="273"/>
      <c r="AA838" s="273"/>
      <c r="AB838" s="273"/>
      <c r="AC838" s="273"/>
      <c r="AD838" s="273"/>
      <c r="AE838" s="296"/>
      <c r="AF838" s="273"/>
      <c r="AG838" s="273"/>
      <c r="AH838" s="273"/>
      <c r="AI838" s="273"/>
      <c r="AJ838" s="273"/>
      <c r="AK838" s="273"/>
      <c r="AL838" s="273"/>
      <c r="AM838" s="296"/>
      <c r="AN838" s="296"/>
      <c r="AO838" s="296"/>
      <c r="AP838" s="273"/>
      <c r="AQ838" s="273"/>
      <c r="AR838" s="296"/>
      <c r="AS838" s="296"/>
      <c r="AT838" s="296"/>
      <c r="AU838" s="273"/>
      <c r="AV838" s="279"/>
    </row>
    <row r="839" spans="1:48" s="2" customFormat="1">
      <c r="A839" s="437"/>
      <c r="B839" s="437"/>
      <c r="C839" s="437"/>
      <c r="D839" s="437"/>
      <c r="E839" s="296"/>
      <c r="F839" s="645"/>
      <c r="G839" s="273"/>
      <c r="H839" s="178"/>
      <c r="I839" s="178"/>
      <c r="J839" s="296"/>
      <c r="K839" s="273"/>
      <c r="L839" s="273"/>
      <c r="M839" s="273"/>
      <c r="N839" s="296"/>
      <c r="O839" s="273"/>
      <c r="P839" s="273"/>
      <c r="Q839" s="273"/>
      <c r="R839" s="273"/>
      <c r="S839" s="273"/>
      <c r="T839" s="273"/>
      <c r="U839" s="273"/>
      <c r="V839" s="296"/>
      <c r="W839" s="273"/>
      <c r="X839" s="273"/>
      <c r="Y839" s="273"/>
      <c r="Z839" s="273"/>
      <c r="AA839" s="273"/>
      <c r="AB839" s="273"/>
      <c r="AC839" s="273"/>
      <c r="AD839" s="273"/>
      <c r="AE839" s="296"/>
      <c r="AF839" s="273"/>
      <c r="AG839" s="273"/>
      <c r="AH839" s="273"/>
      <c r="AI839" s="273"/>
      <c r="AJ839" s="273"/>
      <c r="AK839" s="273"/>
      <c r="AL839" s="273"/>
      <c r="AM839" s="296"/>
      <c r="AN839" s="296"/>
      <c r="AO839" s="296"/>
      <c r="AP839" s="273"/>
      <c r="AQ839" s="273"/>
      <c r="AR839" s="296"/>
      <c r="AS839" s="296"/>
      <c r="AT839" s="296"/>
      <c r="AU839" s="273"/>
      <c r="AV839" s="279"/>
    </row>
    <row r="840" spans="1:48" s="2" customFormat="1">
      <c r="A840" s="437"/>
      <c r="B840" s="437"/>
      <c r="C840" s="437"/>
      <c r="D840" s="437"/>
      <c r="E840" s="296"/>
      <c r="F840" s="645"/>
      <c r="G840" s="273"/>
      <c r="H840" s="178"/>
      <c r="I840" s="178"/>
      <c r="J840" s="296"/>
      <c r="K840" s="273"/>
      <c r="L840" s="273"/>
      <c r="M840" s="273"/>
      <c r="N840" s="296"/>
      <c r="O840" s="273"/>
      <c r="P840" s="273"/>
      <c r="Q840" s="273"/>
      <c r="R840" s="273"/>
      <c r="S840" s="273"/>
      <c r="T840" s="273"/>
      <c r="U840" s="273"/>
      <c r="V840" s="296"/>
      <c r="W840" s="273"/>
      <c r="X840" s="273"/>
      <c r="Y840" s="273"/>
      <c r="Z840" s="273"/>
      <c r="AA840" s="273"/>
      <c r="AB840" s="273"/>
      <c r="AC840" s="273"/>
      <c r="AD840" s="273"/>
      <c r="AE840" s="296"/>
      <c r="AF840" s="273"/>
      <c r="AG840" s="273"/>
      <c r="AH840" s="273"/>
      <c r="AI840" s="273"/>
      <c r="AJ840" s="273"/>
      <c r="AK840" s="273"/>
      <c r="AL840" s="273"/>
      <c r="AM840" s="296"/>
      <c r="AN840" s="296"/>
      <c r="AO840" s="296"/>
      <c r="AP840" s="273"/>
      <c r="AQ840" s="273"/>
      <c r="AR840" s="296"/>
      <c r="AS840" s="296"/>
      <c r="AT840" s="296"/>
      <c r="AU840" s="273"/>
      <c r="AV840" s="279"/>
    </row>
    <row r="841" spans="1:48" s="2" customFormat="1">
      <c r="A841" s="437"/>
      <c r="B841" s="437"/>
      <c r="C841" s="437"/>
      <c r="D841" s="437"/>
      <c r="E841" s="296"/>
      <c r="F841" s="645"/>
      <c r="G841" s="273"/>
      <c r="H841" s="178"/>
      <c r="I841" s="178"/>
      <c r="J841" s="296"/>
      <c r="K841" s="273"/>
      <c r="L841" s="273"/>
      <c r="M841" s="273"/>
      <c r="N841" s="296"/>
      <c r="O841" s="273"/>
      <c r="P841" s="273"/>
      <c r="Q841" s="273"/>
      <c r="R841" s="273"/>
      <c r="S841" s="273"/>
      <c r="T841" s="273"/>
      <c r="U841" s="273"/>
      <c r="V841" s="296"/>
      <c r="W841" s="273"/>
      <c r="X841" s="273"/>
      <c r="Y841" s="273"/>
      <c r="Z841" s="273"/>
      <c r="AA841" s="273"/>
      <c r="AB841" s="273"/>
      <c r="AC841" s="273"/>
      <c r="AD841" s="273"/>
      <c r="AE841" s="296"/>
      <c r="AF841" s="273"/>
      <c r="AG841" s="273"/>
      <c r="AH841" s="273"/>
      <c r="AI841" s="273"/>
      <c r="AJ841" s="273"/>
      <c r="AK841" s="273"/>
      <c r="AL841" s="273"/>
      <c r="AM841" s="296"/>
      <c r="AN841" s="296"/>
      <c r="AO841" s="296"/>
      <c r="AP841" s="273"/>
      <c r="AQ841" s="273"/>
      <c r="AR841" s="296"/>
      <c r="AS841" s="296"/>
      <c r="AT841" s="296"/>
      <c r="AU841" s="273"/>
      <c r="AV841" s="279"/>
    </row>
    <row r="842" spans="1:48" s="2" customFormat="1">
      <c r="A842" s="437"/>
      <c r="B842" s="437"/>
      <c r="C842" s="437"/>
      <c r="D842" s="437"/>
      <c r="E842" s="296"/>
      <c r="F842" s="645"/>
      <c r="G842" s="273"/>
      <c r="H842" s="178"/>
      <c r="I842" s="178"/>
      <c r="J842" s="296"/>
      <c r="K842" s="273"/>
      <c r="L842" s="273"/>
      <c r="M842" s="273"/>
      <c r="N842" s="296"/>
      <c r="O842" s="273"/>
      <c r="P842" s="273"/>
      <c r="Q842" s="273"/>
      <c r="R842" s="273"/>
      <c r="S842" s="273"/>
      <c r="T842" s="273"/>
      <c r="U842" s="273"/>
      <c r="V842" s="296"/>
      <c r="W842" s="273"/>
      <c r="X842" s="273"/>
      <c r="Y842" s="273"/>
      <c r="Z842" s="273"/>
      <c r="AA842" s="273"/>
      <c r="AB842" s="273"/>
      <c r="AC842" s="273"/>
      <c r="AD842" s="273"/>
      <c r="AE842" s="296"/>
      <c r="AF842" s="273"/>
      <c r="AG842" s="273"/>
      <c r="AH842" s="273"/>
      <c r="AI842" s="273"/>
      <c r="AJ842" s="273"/>
      <c r="AK842" s="273"/>
      <c r="AL842" s="273"/>
      <c r="AM842" s="296"/>
      <c r="AN842" s="296"/>
      <c r="AO842" s="296"/>
      <c r="AP842" s="273"/>
      <c r="AQ842" s="273"/>
      <c r="AR842" s="296"/>
      <c r="AS842" s="296"/>
      <c r="AT842" s="296"/>
      <c r="AU842" s="273"/>
      <c r="AV842" s="279"/>
    </row>
    <row r="843" spans="1:48" s="2" customFormat="1">
      <c r="A843" s="437"/>
      <c r="B843" s="437"/>
      <c r="C843" s="437"/>
      <c r="D843" s="437"/>
      <c r="E843" s="296"/>
      <c r="F843" s="645"/>
      <c r="G843" s="273"/>
      <c r="H843" s="178"/>
      <c r="I843" s="178"/>
      <c r="J843" s="296"/>
      <c r="K843" s="273"/>
      <c r="L843" s="273"/>
      <c r="M843" s="273"/>
      <c r="N843" s="296"/>
      <c r="O843" s="273"/>
      <c r="P843" s="273"/>
      <c r="Q843" s="273"/>
      <c r="R843" s="273"/>
      <c r="S843" s="273"/>
      <c r="T843" s="273"/>
      <c r="U843" s="273"/>
      <c r="V843" s="296"/>
      <c r="W843" s="273"/>
      <c r="X843" s="273"/>
      <c r="Y843" s="273"/>
      <c r="Z843" s="273"/>
      <c r="AA843" s="273"/>
      <c r="AB843" s="273"/>
      <c r="AC843" s="273"/>
      <c r="AD843" s="273"/>
      <c r="AE843" s="296"/>
      <c r="AF843" s="273"/>
      <c r="AG843" s="273"/>
      <c r="AH843" s="273"/>
      <c r="AI843" s="273"/>
      <c r="AJ843" s="273"/>
      <c r="AK843" s="273"/>
      <c r="AL843" s="273"/>
      <c r="AM843" s="296"/>
      <c r="AN843" s="296"/>
      <c r="AO843" s="296"/>
      <c r="AP843" s="273"/>
      <c r="AQ843" s="273"/>
      <c r="AR843" s="296"/>
      <c r="AS843" s="296"/>
      <c r="AT843" s="296"/>
      <c r="AU843" s="273"/>
      <c r="AV843" s="279"/>
    </row>
    <row r="844" spans="1:48" s="2" customFormat="1">
      <c r="A844" s="437"/>
      <c r="B844" s="437"/>
      <c r="C844" s="437"/>
      <c r="D844" s="437"/>
      <c r="E844" s="296"/>
      <c r="F844" s="645"/>
      <c r="G844" s="273"/>
      <c r="H844" s="178"/>
      <c r="I844" s="178"/>
      <c r="J844" s="296"/>
      <c r="K844" s="273"/>
      <c r="L844" s="273"/>
      <c r="M844" s="273"/>
      <c r="N844" s="296"/>
      <c r="O844" s="273"/>
      <c r="P844" s="273"/>
      <c r="Q844" s="273"/>
      <c r="R844" s="273"/>
      <c r="S844" s="273"/>
      <c r="T844" s="273"/>
      <c r="U844" s="273"/>
      <c r="V844" s="296"/>
      <c r="W844" s="273"/>
      <c r="X844" s="273"/>
      <c r="Y844" s="273"/>
      <c r="Z844" s="273"/>
      <c r="AA844" s="273"/>
      <c r="AB844" s="273"/>
      <c r="AC844" s="273"/>
      <c r="AD844" s="273"/>
      <c r="AE844" s="296"/>
      <c r="AF844" s="273"/>
      <c r="AG844" s="273"/>
      <c r="AH844" s="273"/>
      <c r="AI844" s="273"/>
      <c r="AJ844" s="273"/>
      <c r="AK844" s="273"/>
      <c r="AL844" s="273"/>
      <c r="AM844" s="296"/>
      <c r="AN844" s="296"/>
      <c r="AO844" s="296"/>
      <c r="AP844" s="273"/>
      <c r="AQ844" s="273"/>
      <c r="AR844" s="296"/>
      <c r="AS844" s="296"/>
      <c r="AT844" s="296"/>
      <c r="AU844" s="273"/>
      <c r="AV844" s="279"/>
    </row>
    <row r="845" spans="1:48" s="2" customFormat="1">
      <c r="A845" s="437"/>
      <c r="B845" s="437"/>
      <c r="C845" s="437"/>
      <c r="D845" s="437"/>
      <c r="E845" s="296"/>
      <c r="F845" s="645"/>
      <c r="G845" s="273"/>
      <c r="H845" s="178"/>
      <c r="I845" s="178"/>
      <c r="J845" s="296"/>
      <c r="K845" s="273"/>
      <c r="L845" s="273"/>
      <c r="M845" s="273"/>
      <c r="N845" s="296"/>
      <c r="O845" s="273"/>
      <c r="P845" s="273"/>
      <c r="Q845" s="273"/>
      <c r="R845" s="273"/>
      <c r="S845" s="273"/>
      <c r="T845" s="273"/>
      <c r="U845" s="273"/>
      <c r="V845" s="296"/>
      <c r="W845" s="273"/>
      <c r="X845" s="273"/>
      <c r="Y845" s="273"/>
      <c r="Z845" s="273"/>
      <c r="AA845" s="273"/>
      <c r="AB845" s="273"/>
      <c r="AC845" s="273"/>
      <c r="AD845" s="273"/>
      <c r="AE845" s="296"/>
      <c r="AF845" s="273"/>
      <c r="AG845" s="273"/>
      <c r="AH845" s="273"/>
      <c r="AI845" s="273"/>
      <c r="AJ845" s="273"/>
      <c r="AK845" s="273"/>
      <c r="AL845" s="273"/>
      <c r="AM845" s="296"/>
      <c r="AN845" s="296"/>
      <c r="AO845" s="296"/>
      <c r="AP845" s="273"/>
      <c r="AQ845" s="273"/>
      <c r="AR845" s="296"/>
      <c r="AS845" s="296"/>
      <c r="AT845" s="296"/>
      <c r="AU845" s="273"/>
      <c r="AV845" s="279"/>
    </row>
    <row r="846" spans="1:48" s="2" customFormat="1">
      <c r="A846" s="437"/>
      <c r="B846" s="437"/>
      <c r="C846" s="437"/>
      <c r="D846" s="437"/>
      <c r="E846" s="296"/>
      <c r="F846" s="645"/>
      <c r="G846" s="273"/>
      <c r="H846" s="178"/>
      <c r="I846" s="178"/>
      <c r="J846" s="296"/>
      <c r="K846" s="273"/>
      <c r="L846" s="273"/>
      <c r="M846" s="273"/>
      <c r="N846" s="296"/>
      <c r="O846" s="273"/>
      <c r="P846" s="273"/>
      <c r="Q846" s="273"/>
      <c r="R846" s="273"/>
      <c r="S846" s="273"/>
      <c r="T846" s="273"/>
      <c r="U846" s="273"/>
      <c r="V846" s="296"/>
      <c r="W846" s="273"/>
      <c r="X846" s="273"/>
      <c r="Y846" s="273"/>
      <c r="Z846" s="273"/>
      <c r="AA846" s="273"/>
      <c r="AB846" s="273"/>
      <c r="AC846" s="273"/>
      <c r="AD846" s="273"/>
      <c r="AE846" s="296"/>
      <c r="AF846" s="273"/>
      <c r="AG846" s="273"/>
      <c r="AH846" s="273"/>
      <c r="AI846" s="273"/>
      <c r="AJ846" s="273"/>
      <c r="AK846" s="273"/>
      <c r="AL846" s="273"/>
      <c r="AM846" s="296"/>
      <c r="AN846" s="296"/>
      <c r="AO846" s="296"/>
      <c r="AP846" s="273"/>
      <c r="AQ846" s="273"/>
      <c r="AR846" s="296"/>
      <c r="AS846" s="296"/>
      <c r="AT846" s="296"/>
      <c r="AU846" s="273"/>
      <c r="AV846" s="279"/>
    </row>
    <row r="847" spans="1:48" s="2" customFormat="1">
      <c r="A847" s="437"/>
      <c r="B847" s="437"/>
      <c r="C847" s="437"/>
      <c r="D847" s="437"/>
      <c r="E847" s="296"/>
      <c r="F847" s="645"/>
      <c r="G847" s="273"/>
      <c r="H847" s="178"/>
      <c r="I847" s="178"/>
      <c r="J847" s="296"/>
      <c r="K847" s="273"/>
      <c r="L847" s="273"/>
      <c r="M847" s="273"/>
      <c r="N847" s="296"/>
      <c r="O847" s="273"/>
      <c r="P847" s="273"/>
      <c r="Q847" s="273"/>
      <c r="R847" s="273"/>
      <c r="S847" s="273"/>
      <c r="T847" s="273"/>
      <c r="U847" s="273"/>
      <c r="V847" s="296"/>
      <c r="W847" s="273"/>
      <c r="X847" s="273"/>
      <c r="Y847" s="273"/>
      <c r="Z847" s="273"/>
      <c r="AA847" s="273"/>
      <c r="AB847" s="273"/>
      <c r="AC847" s="273"/>
      <c r="AD847" s="273"/>
      <c r="AE847" s="296"/>
      <c r="AF847" s="273"/>
      <c r="AG847" s="273"/>
      <c r="AH847" s="273"/>
      <c r="AI847" s="273"/>
      <c r="AJ847" s="273"/>
      <c r="AK847" s="273"/>
      <c r="AL847" s="273"/>
      <c r="AM847" s="296"/>
      <c r="AN847" s="296"/>
      <c r="AO847" s="296"/>
      <c r="AP847" s="273"/>
      <c r="AQ847" s="273"/>
      <c r="AR847" s="296"/>
      <c r="AS847" s="296"/>
      <c r="AT847" s="296"/>
      <c r="AU847" s="273"/>
      <c r="AV847" s="279"/>
    </row>
    <row r="848" spans="1:48" s="2" customFormat="1">
      <c r="A848" s="437"/>
      <c r="B848" s="437"/>
      <c r="C848" s="437"/>
      <c r="D848" s="437"/>
      <c r="E848" s="296"/>
      <c r="F848" s="645"/>
      <c r="G848" s="273"/>
      <c r="H848" s="178"/>
      <c r="I848" s="178"/>
      <c r="J848" s="296"/>
      <c r="K848" s="273"/>
      <c r="L848" s="273"/>
      <c r="M848" s="273"/>
      <c r="N848" s="296"/>
      <c r="O848" s="273"/>
      <c r="P848" s="273"/>
      <c r="Q848" s="273"/>
      <c r="R848" s="273"/>
      <c r="S848" s="273"/>
      <c r="T848" s="273"/>
      <c r="U848" s="273"/>
      <c r="V848" s="296"/>
      <c r="W848" s="273"/>
      <c r="X848" s="273"/>
      <c r="Y848" s="273"/>
      <c r="Z848" s="273"/>
      <c r="AA848" s="273"/>
      <c r="AB848" s="273"/>
      <c r="AC848" s="273"/>
      <c r="AD848" s="273"/>
      <c r="AE848" s="296"/>
      <c r="AF848" s="273"/>
      <c r="AG848" s="273"/>
      <c r="AH848" s="273"/>
      <c r="AI848" s="273"/>
      <c r="AJ848" s="273"/>
      <c r="AK848" s="273"/>
      <c r="AL848" s="273"/>
      <c r="AM848" s="296"/>
      <c r="AN848" s="296"/>
      <c r="AO848" s="296"/>
      <c r="AP848" s="273"/>
      <c r="AQ848" s="273"/>
      <c r="AR848" s="296"/>
      <c r="AS848" s="296"/>
      <c r="AT848" s="296"/>
      <c r="AU848" s="273"/>
      <c r="AV848" s="279"/>
    </row>
    <row r="849" spans="1:48" s="2" customFormat="1">
      <c r="A849" s="437"/>
      <c r="B849" s="437"/>
      <c r="C849" s="437"/>
      <c r="D849" s="437"/>
      <c r="E849" s="296"/>
      <c r="F849" s="645"/>
      <c r="G849" s="273"/>
      <c r="H849" s="178"/>
      <c r="I849" s="178"/>
      <c r="J849" s="296"/>
      <c r="K849" s="273"/>
      <c r="L849" s="273"/>
      <c r="M849" s="273"/>
      <c r="N849" s="296"/>
      <c r="O849" s="273"/>
      <c r="P849" s="273"/>
      <c r="Q849" s="273"/>
      <c r="R849" s="273"/>
      <c r="S849" s="273"/>
      <c r="T849" s="273"/>
      <c r="U849" s="273"/>
      <c r="V849" s="296"/>
      <c r="W849" s="273"/>
      <c r="X849" s="273"/>
      <c r="Y849" s="273"/>
      <c r="Z849" s="273"/>
      <c r="AA849" s="273"/>
      <c r="AB849" s="273"/>
      <c r="AC849" s="273"/>
      <c r="AD849" s="273"/>
      <c r="AE849" s="296"/>
      <c r="AF849" s="273"/>
      <c r="AG849" s="273"/>
      <c r="AH849" s="273"/>
      <c r="AI849" s="273"/>
      <c r="AJ849" s="273"/>
      <c r="AK849" s="273"/>
      <c r="AL849" s="273"/>
      <c r="AM849" s="296"/>
      <c r="AN849" s="296"/>
      <c r="AO849" s="296"/>
      <c r="AP849" s="273"/>
      <c r="AQ849" s="273"/>
      <c r="AR849" s="296"/>
      <c r="AS849" s="296"/>
      <c r="AT849" s="296"/>
      <c r="AU849" s="273"/>
      <c r="AV849" s="279"/>
    </row>
    <row r="850" spans="1:48" s="2" customFormat="1">
      <c r="A850" s="437"/>
      <c r="B850" s="437"/>
      <c r="C850" s="437"/>
      <c r="D850" s="437"/>
      <c r="E850" s="296"/>
      <c r="F850" s="645"/>
      <c r="G850" s="273"/>
      <c r="H850" s="178"/>
      <c r="I850" s="178"/>
      <c r="J850" s="296"/>
      <c r="K850" s="273"/>
      <c r="L850" s="273"/>
      <c r="M850" s="273"/>
      <c r="N850" s="296"/>
      <c r="O850" s="273"/>
      <c r="P850" s="273"/>
      <c r="Q850" s="273"/>
      <c r="R850" s="273"/>
      <c r="S850" s="273"/>
      <c r="T850" s="273"/>
      <c r="U850" s="273"/>
      <c r="V850" s="296"/>
      <c r="W850" s="273"/>
      <c r="X850" s="273"/>
      <c r="Y850" s="273"/>
      <c r="Z850" s="273"/>
      <c r="AA850" s="273"/>
      <c r="AB850" s="273"/>
      <c r="AC850" s="273"/>
      <c r="AD850" s="273"/>
      <c r="AE850" s="296"/>
      <c r="AF850" s="273"/>
      <c r="AG850" s="273"/>
      <c r="AH850" s="273"/>
      <c r="AI850" s="273"/>
      <c r="AJ850" s="273"/>
      <c r="AK850" s="273"/>
      <c r="AL850" s="273"/>
      <c r="AM850" s="296"/>
      <c r="AN850" s="296"/>
      <c r="AO850" s="296"/>
      <c r="AP850" s="273"/>
      <c r="AQ850" s="273"/>
      <c r="AR850" s="296"/>
      <c r="AS850" s="296"/>
      <c r="AT850" s="296"/>
      <c r="AU850" s="273"/>
      <c r="AV850" s="279"/>
    </row>
    <row r="851" spans="1:48" s="2" customFormat="1">
      <c r="A851" s="437"/>
      <c r="B851" s="437"/>
      <c r="C851" s="437"/>
      <c r="D851" s="437"/>
      <c r="E851" s="296"/>
      <c r="F851" s="645"/>
      <c r="G851" s="273"/>
      <c r="H851" s="178"/>
      <c r="I851" s="178"/>
      <c r="J851" s="296"/>
      <c r="K851" s="273"/>
      <c r="L851" s="273"/>
      <c r="M851" s="273"/>
      <c r="N851" s="296"/>
      <c r="O851" s="273"/>
      <c r="P851" s="273"/>
      <c r="Q851" s="273"/>
      <c r="R851" s="273"/>
      <c r="S851" s="273"/>
      <c r="T851" s="273"/>
      <c r="U851" s="273"/>
      <c r="V851" s="296"/>
      <c r="W851" s="273"/>
      <c r="X851" s="273"/>
      <c r="Y851" s="273"/>
      <c r="Z851" s="273"/>
      <c r="AA851" s="273"/>
      <c r="AB851" s="273"/>
      <c r="AC851" s="273"/>
      <c r="AD851" s="273"/>
      <c r="AE851" s="296"/>
      <c r="AF851" s="273"/>
      <c r="AG851" s="273"/>
      <c r="AH851" s="273"/>
      <c r="AI851" s="273"/>
      <c r="AJ851" s="273"/>
      <c r="AK851" s="273"/>
      <c r="AL851" s="273"/>
      <c r="AM851" s="296"/>
      <c r="AN851" s="296"/>
      <c r="AO851" s="296"/>
      <c r="AP851" s="273"/>
      <c r="AQ851" s="273"/>
      <c r="AR851" s="296"/>
      <c r="AS851" s="296"/>
      <c r="AT851" s="296"/>
      <c r="AU851" s="273"/>
      <c r="AV851" s="279"/>
    </row>
    <row r="852" spans="1:48" s="2" customFormat="1">
      <c r="A852" s="437"/>
      <c r="B852" s="437"/>
      <c r="C852" s="437"/>
      <c r="D852" s="437"/>
      <c r="E852" s="296"/>
      <c r="F852" s="645"/>
      <c r="G852" s="273"/>
      <c r="H852" s="178"/>
      <c r="I852" s="178"/>
      <c r="J852" s="296"/>
      <c r="K852" s="273"/>
      <c r="L852" s="273"/>
      <c r="M852" s="273"/>
      <c r="N852" s="296"/>
      <c r="O852" s="273"/>
      <c r="P852" s="273"/>
      <c r="Q852" s="273"/>
      <c r="R852" s="273"/>
      <c r="S852" s="273"/>
      <c r="T852" s="273"/>
      <c r="U852" s="273"/>
      <c r="V852" s="296"/>
      <c r="W852" s="273"/>
      <c r="X852" s="273"/>
      <c r="Y852" s="273"/>
      <c r="Z852" s="273"/>
      <c r="AA852" s="273"/>
      <c r="AB852" s="273"/>
      <c r="AC852" s="273"/>
      <c r="AD852" s="273"/>
      <c r="AE852" s="296"/>
      <c r="AF852" s="273"/>
      <c r="AG852" s="273"/>
      <c r="AH852" s="273"/>
      <c r="AI852" s="273"/>
      <c r="AJ852" s="273"/>
      <c r="AK852" s="273"/>
      <c r="AL852" s="273"/>
      <c r="AM852" s="296"/>
      <c r="AN852" s="296"/>
      <c r="AO852" s="296"/>
      <c r="AP852" s="273"/>
      <c r="AQ852" s="273"/>
      <c r="AR852" s="296"/>
      <c r="AS852" s="296"/>
      <c r="AT852" s="296"/>
      <c r="AU852" s="273"/>
      <c r="AV852" s="279"/>
    </row>
    <row r="853" spans="1:48" s="2" customFormat="1">
      <c r="A853" s="437"/>
      <c r="B853" s="437"/>
      <c r="C853" s="437"/>
      <c r="D853" s="437"/>
      <c r="E853" s="296"/>
      <c r="F853" s="645"/>
      <c r="G853" s="273"/>
      <c r="H853" s="178"/>
      <c r="I853" s="178"/>
      <c r="J853" s="296"/>
      <c r="K853" s="273"/>
      <c r="L853" s="273"/>
      <c r="M853" s="273"/>
      <c r="N853" s="296"/>
      <c r="O853" s="273"/>
      <c r="P853" s="273"/>
      <c r="Q853" s="273"/>
      <c r="R853" s="273"/>
      <c r="S853" s="273"/>
      <c r="T853" s="273"/>
      <c r="U853" s="273"/>
      <c r="V853" s="296"/>
      <c r="W853" s="273"/>
      <c r="X853" s="273"/>
      <c r="Y853" s="273"/>
      <c r="Z853" s="273"/>
      <c r="AA853" s="273"/>
      <c r="AB853" s="273"/>
      <c r="AC853" s="273"/>
      <c r="AD853" s="273"/>
      <c r="AE853" s="296"/>
      <c r="AF853" s="273"/>
      <c r="AG853" s="273"/>
      <c r="AH853" s="273"/>
      <c r="AI853" s="273"/>
      <c r="AJ853" s="273"/>
      <c r="AK853" s="273"/>
      <c r="AL853" s="273"/>
      <c r="AM853" s="296"/>
      <c r="AN853" s="296"/>
      <c r="AO853" s="296"/>
      <c r="AP853" s="273"/>
      <c r="AQ853" s="273"/>
      <c r="AR853" s="296"/>
      <c r="AS853" s="296"/>
      <c r="AT853" s="296"/>
      <c r="AU853" s="273"/>
      <c r="AV853" s="279"/>
    </row>
    <row r="854" spans="1:48" s="2" customFormat="1">
      <c r="A854" s="437"/>
      <c r="B854" s="437"/>
      <c r="C854" s="437"/>
      <c r="D854" s="437"/>
      <c r="E854" s="296"/>
      <c r="F854" s="645"/>
      <c r="G854" s="273"/>
      <c r="H854" s="178"/>
      <c r="I854" s="178"/>
      <c r="J854" s="296"/>
      <c r="K854" s="273"/>
      <c r="L854" s="273"/>
      <c r="M854" s="273"/>
      <c r="N854" s="296"/>
      <c r="O854" s="273"/>
      <c r="P854" s="273"/>
      <c r="Q854" s="273"/>
      <c r="R854" s="273"/>
      <c r="S854" s="273"/>
      <c r="T854" s="273"/>
      <c r="U854" s="273"/>
      <c r="V854" s="296"/>
      <c r="W854" s="273"/>
      <c r="X854" s="273"/>
      <c r="Y854" s="273"/>
      <c r="Z854" s="273"/>
      <c r="AA854" s="273"/>
      <c r="AB854" s="273"/>
      <c r="AC854" s="273"/>
      <c r="AD854" s="273"/>
      <c r="AE854" s="296"/>
      <c r="AF854" s="273"/>
      <c r="AG854" s="273"/>
      <c r="AH854" s="273"/>
      <c r="AI854" s="273"/>
      <c r="AJ854" s="273"/>
      <c r="AK854" s="273"/>
      <c r="AL854" s="273"/>
      <c r="AM854" s="296"/>
      <c r="AN854" s="296"/>
      <c r="AO854" s="296"/>
      <c r="AP854" s="273"/>
      <c r="AQ854" s="273"/>
      <c r="AR854" s="296"/>
      <c r="AS854" s="296"/>
      <c r="AT854" s="296"/>
      <c r="AU854" s="273"/>
      <c r="AV854" s="279"/>
    </row>
    <row r="855" spans="1:48" s="2" customFormat="1">
      <c r="A855" s="437"/>
      <c r="B855" s="437"/>
      <c r="C855" s="437"/>
      <c r="D855" s="437"/>
      <c r="E855" s="296"/>
      <c r="F855" s="645"/>
      <c r="G855" s="273"/>
      <c r="H855" s="178"/>
      <c r="I855" s="178"/>
      <c r="J855" s="296"/>
      <c r="K855" s="273"/>
      <c r="L855" s="273"/>
      <c r="M855" s="273"/>
      <c r="N855" s="296"/>
      <c r="O855" s="273"/>
      <c r="P855" s="273"/>
      <c r="Q855" s="273"/>
      <c r="R855" s="273"/>
      <c r="S855" s="273"/>
      <c r="T855" s="273"/>
      <c r="U855" s="273"/>
      <c r="V855" s="296"/>
      <c r="W855" s="273"/>
      <c r="X855" s="273"/>
      <c r="Y855" s="273"/>
      <c r="Z855" s="273"/>
      <c r="AA855" s="273"/>
      <c r="AB855" s="273"/>
      <c r="AC855" s="273"/>
      <c r="AD855" s="273"/>
      <c r="AE855" s="296"/>
      <c r="AF855" s="273"/>
      <c r="AG855" s="273"/>
      <c r="AH855" s="273"/>
      <c r="AI855" s="273"/>
      <c r="AJ855" s="273"/>
      <c r="AK855" s="273"/>
      <c r="AL855" s="273"/>
      <c r="AM855" s="296"/>
      <c r="AN855" s="296"/>
      <c r="AO855" s="296"/>
      <c r="AP855" s="273"/>
      <c r="AQ855" s="273"/>
      <c r="AR855" s="296"/>
      <c r="AS855" s="296"/>
      <c r="AT855" s="296"/>
      <c r="AU855" s="273"/>
      <c r="AV855" s="279"/>
    </row>
    <row r="856" spans="1:48" s="2" customFormat="1">
      <c r="A856" s="437"/>
      <c r="B856" s="437"/>
      <c r="C856" s="437"/>
      <c r="D856" s="437"/>
      <c r="E856" s="296"/>
      <c r="F856" s="645"/>
      <c r="G856" s="273"/>
      <c r="H856" s="178"/>
      <c r="I856" s="178"/>
      <c r="J856" s="296"/>
      <c r="K856" s="273"/>
      <c r="L856" s="273"/>
      <c r="M856" s="273"/>
      <c r="N856" s="296"/>
      <c r="O856" s="273"/>
      <c r="P856" s="273"/>
      <c r="Q856" s="273"/>
      <c r="R856" s="273"/>
      <c r="S856" s="273"/>
      <c r="T856" s="273"/>
      <c r="U856" s="273"/>
      <c r="V856" s="296"/>
      <c r="W856" s="273"/>
      <c r="X856" s="273"/>
      <c r="Y856" s="273"/>
      <c r="Z856" s="273"/>
      <c r="AA856" s="273"/>
      <c r="AB856" s="273"/>
      <c r="AC856" s="273"/>
      <c r="AD856" s="273"/>
      <c r="AE856" s="296"/>
      <c r="AF856" s="273"/>
      <c r="AG856" s="273"/>
      <c r="AH856" s="273"/>
      <c r="AI856" s="273"/>
      <c r="AJ856" s="273"/>
      <c r="AK856" s="273"/>
      <c r="AL856" s="273"/>
      <c r="AM856" s="296"/>
      <c r="AN856" s="296"/>
      <c r="AO856" s="296"/>
      <c r="AP856" s="273"/>
      <c r="AQ856" s="273"/>
      <c r="AR856" s="296"/>
      <c r="AS856" s="296"/>
      <c r="AT856" s="296"/>
      <c r="AU856" s="273"/>
      <c r="AV856" s="279"/>
    </row>
    <row r="857" spans="1:48" s="2" customFormat="1">
      <c r="A857" s="437"/>
      <c r="B857" s="437"/>
      <c r="C857" s="437"/>
      <c r="D857" s="437"/>
      <c r="E857" s="296"/>
      <c r="F857" s="645"/>
      <c r="G857" s="273"/>
      <c r="H857" s="178"/>
      <c r="I857" s="178"/>
      <c r="J857" s="296"/>
      <c r="K857" s="273"/>
      <c r="L857" s="273"/>
      <c r="M857" s="273"/>
      <c r="N857" s="296"/>
      <c r="O857" s="273"/>
      <c r="P857" s="273"/>
      <c r="Q857" s="273"/>
      <c r="R857" s="273"/>
      <c r="S857" s="273"/>
      <c r="T857" s="273"/>
      <c r="U857" s="273"/>
      <c r="V857" s="296"/>
      <c r="W857" s="273"/>
      <c r="X857" s="273"/>
      <c r="Y857" s="273"/>
      <c r="Z857" s="273"/>
      <c r="AA857" s="273"/>
      <c r="AB857" s="273"/>
      <c r="AC857" s="273"/>
      <c r="AD857" s="273"/>
      <c r="AE857" s="296"/>
      <c r="AF857" s="273"/>
      <c r="AG857" s="273"/>
      <c r="AH857" s="273"/>
      <c r="AI857" s="273"/>
      <c r="AJ857" s="273"/>
      <c r="AK857" s="273"/>
      <c r="AL857" s="273"/>
      <c r="AM857" s="296"/>
      <c r="AN857" s="296"/>
      <c r="AO857" s="296"/>
      <c r="AP857" s="273"/>
      <c r="AQ857" s="273"/>
      <c r="AR857" s="296"/>
      <c r="AS857" s="296"/>
      <c r="AT857" s="296"/>
      <c r="AU857" s="273"/>
      <c r="AV857" s="279"/>
    </row>
    <row r="858" spans="1:48" s="2" customFormat="1">
      <c r="A858" s="437"/>
      <c r="B858" s="437"/>
      <c r="C858" s="437"/>
      <c r="D858" s="437"/>
      <c r="E858" s="296"/>
      <c r="F858" s="645"/>
      <c r="G858" s="273"/>
      <c r="H858" s="178"/>
      <c r="I858" s="178"/>
      <c r="J858" s="296"/>
      <c r="K858" s="273"/>
      <c r="L858" s="273"/>
      <c r="M858" s="273"/>
      <c r="N858" s="296"/>
      <c r="O858" s="273"/>
      <c r="P858" s="273"/>
      <c r="Q858" s="273"/>
      <c r="R858" s="273"/>
      <c r="S858" s="273"/>
      <c r="T858" s="273"/>
      <c r="U858" s="273"/>
      <c r="V858" s="296"/>
      <c r="W858" s="273"/>
      <c r="X858" s="273"/>
      <c r="Y858" s="273"/>
      <c r="Z858" s="273"/>
      <c r="AA858" s="273"/>
      <c r="AB858" s="273"/>
      <c r="AC858" s="273"/>
      <c r="AD858" s="273"/>
      <c r="AE858" s="296"/>
      <c r="AF858" s="273"/>
      <c r="AG858" s="273"/>
      <c r="AH858" s="273"/>
      <c r="AI858" s="273"/>
      <c r="AJ858" s="273"/>
      <c r="AK858" s="273"/>
      <c r="AL858" s="273"/>
      <c r="AM858" s="296"/>
      <c r="AN858" s="296"/>
      <c r="AO858" s="296"/>
      <c r="AP858" s="273"/>
      <c r="AQ858" s="273"/>
      <c r="AR858" s="296"/>
      <c r="AS858" s="296"/>
      <c r="AT858" s="296"/>
      <c r="AU858" s="273"/>
      <c r="AV858" s="279"/>
    </row>
    <row r="859" spans="1:48" s="2" customFormat="1">
      <c r="A859" s="437"/>
      <c r="B859" s="437"/>
      <c r="C859" s="437"/>
      <c r="D859" s="437"/>
      <c r="E859" s="296"/>
      <c r="F859" s="645"/>
      <c r="G859" s="273"/>
      <c r="H859" s="178"/>
      <c r="I859" s="178"/>
      <c r="J859" s="296"/>
      <c r="K859" s="273"/>
      <c r="L859" s="273"/>
      <c r="M859" s="273"/>
      <c r="N859" s="296"/>
      <c r="O859" s="273"/>
      <c r="P859" s="273"/>
      <c r="Q859" s="273"/>
      <c r="R859" s="273"/>
      <c r="S859" s="273"/>
      <c r="T859" s="273"/>
      <c r="U859" s="273"/>
      <c r="V859" s="296"/>
      <c r="W859" s="273"/>
      <c r="X859" s="273"/>
      <c r="Y859" s="273"/>
      <c r="Z859" s="273"/>
      <c r="AA859" s="273"/>
      <c r="AB859" s="273"/>
      <c r="AC859" s="273"/>
      <c r="AD859" s="273"/>
      <c r="AE859" s="296"/>
      <c r="AF859" s="273"/>
      <c r="AG859" s="273"/>
      <c r="AH859" s="273"/>
      <c r="AI859" s="273"/>
      <c r="AJ859" s="273"/>
      <c r="AK859" s="273"/>
      <c r="AL859" s="273"/>
      <c r="AM859" s="296"/>
      <c r="AN859" s="296"/>
      <c r="AO859" s="296"/>
      <c r="AP859" s="273"/>
      <c r="AQ859" s="273"/>
      <c r="AR859" s="296"/>
      <c r="AS859" s="296"/>
      <c r="AT859" s="296"/>
      <c r="AU859" s="273"/>
      <c r="AV859" s="279"/>
    </row>
    <row r="860" spans="1:48" s="2" customFormat="1">
      <c r="A860" s="437"/>
      <c r="B860" s="437"/>
      <c r="C860" s="437"/>
      <c r="D860" s="437"/>
      <c r="E860" s="296"/>
      <c r="F860" s="645"/>
      <c r="G860" s="273"/>
      <c r="H860" s="178"/>
      <c r="I860" s="178"/>
      <c r="J860" s="296"/>
      <c r="K860" s="273"/>
      <c r="L860" s="273"/>
      <c r="M860" s="273"/>
      <c r="N860" s="296"/>
      <c r="O860" s="273"/>
      <c r="P860" s="273"/>
      <c r="Q860" s="273"/>
      <c r="R860" s="273"/>
      <c r="S860" s="273"/>
      <c r="T860" s="273"/>
      <c r="U860" s="273"/>
      <c r="V860" s="296"/>
      <c r="W860" s="273"/>
      <c r="X860" s="273"/>
      <c r="Y860" s="273"/>
      <c r="Z860" s="273"/>
      <c r="AA860" s="273"/>
      <c r="AB860" s="273"/>
      <c r="AC860" s="273"/>
      <c r="AD860" s="273"/>
      <c r="AE860" s="296"/>
      <c r="AF860" s="273"/>
      <c r="AG860" s="273"/>
      <c r="AH860" s="273"/>
      <c r="AI860" s="273"/>
      <c r="AJ860" s="273"/>
      <c r="AK860" s="273"/>
      <c r="AL860" s="273"/>
      <c r="AM860" s="296"/>
      <c r="AN860" s="296"/>
      <c r="AO860" s="296"/>
      <c r="AP860" s="273"/>
      <c r="AQ860" s="273"/>
      <c r="AR860" s="296"/>
      <c r="AS860" s="296"/>
      <c r="AT860" s="296"/>
      <c r="AU860" s="273"/>
      <c r="AV860" s="279"/>
    </row>
    <row r="861" spans="1:48" s="2" customFormat="1">
      <c r="A861" s="437"/>
      <c r="B861" s="437"/>
      <c r="C861" s="437"/>
      <c r="D861" s="437"/>
      <c r="E861" s="296"/>
      <c r="F861" s="645"/>
      <c r="G861" s="273"/>
      <c r="H861" s="178"/>
      <c r="I861" s="178"/>
      <c r="J861" s="296"/>
      <c r="K861" s="273"/>
      <c r="L861" s="273"/>
      <c r="M861" s="273"/>
      <c r="N861" s="296"/>
      <c r="O861" s="273"/>
      <c r="P861" s="273"/>
      <c r="Q861" s="273"/>
      <c r="R861" s="273"/>
      <c r="S861" s="273"/>
      <c r="T861" s="273"/>
      <c r="U861" s="273"/>
      <c r="V861" s="296"/>
      <c r="W861" s="273"/>
      <c r="X861" s="273"/>
      <c r="Y861" s="273"/>
      <c r="Z861" s="273"/>
      <c r="AA861" s="273"/>
      <c r="AB861" s="273"/>
      <c r="AC861" s="273"/>
      <c r="AD861" s="273"/>
      <c r="AE861" s="296"/>
      <c r="AF861" s="273"/>
      <c r="AG861" s="273"/>
      <c r="AH861" s="273"/>
      <c r="AI861" s="273"/>
      <c r="AJ861" s="273"/>
      <c r="AK861" s="273"/>
      <c r="AL861" s="273"/>
      <c r="AM861" s="296"/>
      <c r="AN861" s="296"/>
      <c r="AO861" s="296"/>
      <c r="AP861" s="273"/>
      <c r="AQ861" s="273"/>
      <c r="AR861" s="296"/>
      <c r="AS861" s="296"/>
      <c r="AT861" s="296"/>
      <c r="AU861" s="273"/>
      <c r="AV861" s="279"/>
    </row>
    <row r="862" spans="1:48" s="2" customFormat="1">
      <c r="A862" s="437"/>
      <c r="B862" s="437"/>
      <c r="C862" s="437"/>
      <c r="D862" s="437"/>
      <c r="E862" s="296"/>
      <c r="F862" s="645"/>
      <c r="G862" s="273"/>
      <c r="H862" s="178"/>
      <c r="I862" s="178"/>
      <c r="J862" s="296"/>
      <c r="K862" s="273"/>
      <c r="L862" s="273"/>
      <c r="M862" s="273"/>
      <c r="N862" s="296"/>
      <c r="O862" s="273"/>
      <c r="P862" s="273"/>
      <c r="Q862" s="273"/>
      <c r="R862" s="273"/>
      <c r="S862" s="273"/>
      <c r="T862" s="273"/>
      <c r="U862" s="273"/>
      <c r="V862" s="296"/>
      <c r="W862" s="273"/>
      <c r="X862" s="273"/>
      <c r="Y862" s="273"/>
      <c r="Z862" s="273"/>
      <c r="AA862" s="273"/>
      <c r="AB862" s="273"/>
      <c r="AC862" s="273"/>
      <c r="AD862" s="273"/>
      <c r="AE862" s="296"/>
      <c r="AF862" s="273"/>
      <c r="AG862" s="273"/>
      <c r="AH862" s="273"/>
      <c r="AI862" s="273"/>
      <c r="AJ862" s="273"/>
      <c r="AK862" s="273"/>
      <c r="AL862" s="273"/>
      <c r="AM862" s="296"/>
      <c r="AN862" s="296"/>
      <c r="AO862" s="296"/>
      <c r="AP862" s="273"/>
      <c r="AQ862" s="273"/>
      <c r="AR862" s="296"/>
      <c r="AS862" s="296"/>
      <c r="AT862" s="296"/>
      <c r="AU862" s="273"/>
      <c r="AV862" s="279"/>
    </row>
    <row r="863" spans="1:48" s="2" customFormat="1">
      <c r="A863" s="437"/>
      <c r="B863" s="437"/>
      <c r="C863" s="437"/>
      <c r="D863" s="437"/>
      <c r="E863" s="296"/>
      <c r="F863" s="645"/>
      <c r="G863" s="273"/>
      <c r="H863" s="178"/>
      <c r="I863" s="178"/>
      <c r="J863" s="296"/>
      <c r="K863" s="273"/>
      <c r="L863" s="273"/>
      <c r="M863" s="273"/>
      <c r="N863" s="296"/>
      <c r="O863" s="273"/>
      <c r="P863" s="273"/>
      <c r="Q863" s="273"/>
      <c r="R863" s="273"/>
      <c r="S863" s="273"/>
      <c r="T863" s="273"/>
      <c r="U863" s="273"/>
      <c r="V863" s="296"/>
      <c r="W863" s="273"/>
      <c r="X863" s="273"/>
      <c r="Y863" s="273"/>
      <c r="Z863" s="273"/>
      <c r="AA863" s="273"/>
      <c r="AB863" s="273"/>
      <c r="AC863" s="273"/>
      <c r="AD863" s="273"/>
      <c r="AE863" s="296"/>
      <c r="AF863" s="273"/>
      <c r="AG863" s="273"/>
      <c r="AH863" s="273"/>
      <c r="AI863" s="273"/>
      <c r="AJ863" s="273"/>
      <c r="AK863" s="273"/>
      <c r="AL863" s="273"/>
      <c r="AM863" s="296"/>
      <c r="AN863" s="296"/>
      <c r="AO863" s="296"/>
      <c r="AP863" s="273"/>
      <c r="AQ863" s="273"/>
      <c r="AR863" s="296"/>
      <c r="AS863" s="296"/>
      <c r="AT863" s="296"/>
      <c r="AU863" s="273"/>
      <c r="AV863" s="279"/>
    </row>
    <row r="864" spans="1:48" s="2" customFormat="1">
      <c r="A864" s="437"/>
      <c r="B864" s="437"/>
      <c r="C864" s="437"/>
      <c r="D864" s="437"/>
      <c r="E864" s="296"/>
      <c r="F864" s="645"/>
      <c r="G864" s="273"/>
      <c r="H864" s="178"/>
      <c r="I864" s="178"/>
      <c r="J864" s="296"/>
      <c r="K864" s="273"/>
      <c r="L864" s="273"/>
      <c r="M864" s="273"/>
      <c r="N864" s="296"/>
      <c r="O864" s="273"/>
      <c r="P864" s="273"/>
      <c r="Q864" s="273"/>
      <c r="R864" s="273"/>
      <c r="S864" s="273"/>
      <c r="T864" s="273"/>
      <c r="U864" s="273"/>
      <c r="V864" s="296"/>
      <c r="W864" s="273"/>
      <c r="X864" s="273"/>
      <c r="Y864" s="273"/>
      <c r="Z864" s="273"/>
      <c r="AA864" s="273"/>
      <c r="AB864" s="273"/>
      <c r="AC864" s="273"/>
      <c r="AD864" s="273"/>
      <c r="AE864" s="296"/>
      <c r="AF864" s="273"/>
      <c r="AG864" s="273"/>
      <c r="AH864" s="273"/>
      <c r="AI864" s="273"/>
      <c r="AJ864" s="273"/>
      <c r="AK864" s="273"/>
      <c r="AL864" s="273"/>
      <c r="AM864" s="296"/>
      <c r="AN864" s="296"/>
      <c r="AO864" s="296"/>
      <c r="AP864" s="273"/>
      <c r="AQ864" s="273"/>
      <c r="AR864" s="296"/>
      <c r="AS864" s="296"/>
      <c r="AT864" s="296"/>
      <c r="AU864" s="273"/>
      <c r="AV864" s="279"/>
    </row>
    <row r="865" spans="1:48" s="2" customFormat="1">
      <c r="A865" s="437"/>
      <c r="B865" s="437"/>
      <c r="C865" s="437"/>
      <c r="D865" s="437"/>
      <c r="E865" s="296"/>
      <c r="F865" s="645"/>
      <c r="G865" s="273"/>
      <c r="H865" s="178"/>
      <c r="I865" s="178"/>
      <c r="J865" s="296"/>
      <c r="K865" s="273"/>
      <c r="L865" s="273"/>
      <c r="M865" s="273"/>
      <c r="N865" s="296"/>
      <c r="O865" s="273"/>
      <c r="P865" s="273"/>
      <c r="Q865" s="273"/>
      <c r="R865" s="273"/>
      <c r="S865" s="273"/>
      <c r="T865" s="273"/>
      <c r="U865" s="273"/>
      <c r="V865" s="296"/>
      <c r="W865" s="273"/>
      <c r="X865" s="273"/>
      <c r="Y865" s="273"/>
      <c r="Z865" s="273"/>
      <c r="AA865" s="273"/>
      <c r="AB865" s="273"/>
      <c r="AC865" s="273"/>
      <c r="AD865" s="273"/>
      <c r="AE865" s="296"/>
      <c r="AF865" s="273"/>
      <c r="AG865" s="273"/>
      <c r="AH865" s="273"/>
      <c r="AI865" s="273"/>
      <c r="AJ865" s="273"/>
      <c r="AK865" s="273"/>
      <c r="AL865" s="273"/>
      <c r="AM865" s="296"/>
      <c r="AN865" s="296"/>
      <c r="AO865" s="296"/>
      <c r="AP865" s="273"/>
      <c r="AQ865" s="273"/>
      <c r="AR865" s="296"/>
      <c r="AS865" s="296"/>
      <c r="AT865" s="296"/>
      <c r="AU865" s="273"/>
      <c r="AV865" s="279"/>
    </row>
    <row r="866" spans="1:48" s="2" customFormat="1">
      <c r="A866" s="437"/>
      <c r="B866" s="437"/>
      <c r="C866" s="437"/>
      <c r="D866" s="437"/>
      <c r="E866" s="296"/>
      <c r="F866" s="645"/>
      <c r="G866" s="273"/>
      <c r="H866" s="178"/>
      <c r="I866" s="178"/>
      <c r="J866" s="296"/>
      <c r="K866" s="273"/>
      <c r="L866" s="273"/>
      <c r="M866" s="273"/>
      <c r="N866" s="296"/>
      <c r="O866" s="273"/>
      <c r="P866" s="273"/>
      <c r="Q866" s="273"/>
      <c r="R866" s="273"/>
      <c r="S866" s="273"/>
      <c r="T866" s="273"/>
      <c r="U866" s="273"/>
      <c r="V866" s="296"/>
      <c r="W866" s="273"/>
      <c r="X866" s="273"/>
      <c r="Y866" s="273"/>
      <c r="Z866" s="273"/>
      <c r="AA866" s="273"/>
      <c r="AB866" s="273"/>
      <c r="AC866" s="273"/>
      <c r="AD866" s="273"/>
      <c r="AE866" s="296"/>
      <c r="AF866" s="273"/>
      <c r="AG866" s="273"/>
      <c r="AH866" s="273"/>
      <c r="AI866" s="273"/>
      <c r="AJ866" s="273"/>
      <c r="AK866" s="273"/>
      <c r="AL866" s="273"/>
      <c r="AM866" s="296"/>
      <c r="AN866" s="296"/>
      <c r="AO866" s="296"/>
      <c r="AP866" s="273"/>
      <c r="AQ866" s="273"/>
      <c r="AR866" s="296"/>
      <c r="AS866" s="296"/>
      <c r="AT866" s="296"/>
      <c r="AU866" s="273"/>
      <c r="AV866" s="279"/>
    </row>
    <row r="867" spans="1:48" s="2" customFormat="1">
      <c r="A867" s="437"/>
      <c r="B867" s="437"/>
      <c r="C867" s="437"/>
      <c r="D867" s="437"/>
      <c r="E867" s="296"/>
      <c r="F867" s="645"/>
      <c r="G867" s="273"/>
      <c r="H867" s="178"/>
      <c r="I867" s="178"/>
      <c r="J867" s="296"/>
      <c r="K867" s="273"/>
      <c r="L867" s="273"/>
      <c r="M867" s="273"/>
      <c r="N867" s="296"/>
      <c r="O867" s="273"/>
      <c r="P867" s="273"/>
      <c r="Q867" s="273"/>
      <c r="R867" s="273"/>
      <c r="S867" s="273"/>
      <c r="T867" s="273"/>
      <c r="U867" s="273"/>
      <c r="V867" s="296"/>
      <c r="W867" s="273"/>
      <c r="X867" s="273"/>
      <c r="Y867" s="273"/>
      <c r="Z867" s="273"/>
      <c r="AA867" s="273"/>
      <c r="AB867" s="273"/>
      <c r="AC867" s="273"/>
      <c r="AD867" s="273"/>
      <c r="AE867" s="296"/>
      <c r="AF867" s="273"/>
      <c r="AG867" s="273"/>
      <c r="AH867" s="273"/>
      <c r="AI867" s="273"/>
      <c r="AJ867" s="273"/>
      <c r="AK867" s="273"/>
      <c r="AL867" s="273"/>
      <c r="AM867" s="296"/>
      <c r="AN867" s="296"/>
      <c r="AO867" s="296"/>
      <c r="AP867" s="273"/>
      <c r="AQ867" s="273"/>
      <c r="AR867" s="296"/>
      <c r="AS867" s="296"/>
      <c r="AT867" s="296"/>
      <c r="AU867" s="273"/>
      <c r="AV867" s="279"/>
    </row>
    <row r="868" spans="1:48" s="2" customFormat="1">
      <c r="A868" s="437"/>
      <c r="B868" s="437"/>
      <c r="C868" s="437"/>
      <c r="D868" s="437"/>
      <c r="E868" s="296"/>
      <c r="F868" s="645"/>
      <c r="G868" s="273"/>
      <c r="H868" s="178"/>
      <c r="I868" s="178"/>
      <c r="J868" s="296"/>
      <c r="K868" s="273"/>
      <c r="L868" s="273"/>
      <c r="M868" s="273"/>
      <c r="N868" s="296"/>
      <c r="O868" s="273"/>
      <c r="P868" s="273"/>
      <c r="Q868" s="273"/>
      <c r="R868" s="273"/>
      <c r="S868" s="273"/>
      <c r="T868" s="273"/>
      <c r="U868" s="273"/>
      <c r="V868" s="296"/>
      <c r="W868" s="273"/>
      <c r="X868" s="273"/>
      <c r="Y868" s="273"/>
      <c r="Z868" s="273"/>
      <c r="AA868" s="273"/>
      <c r="AB868" s="273"/>
      <c r="AC868" s="273"/>
      <c r="AD868" s="273"/>
      <c r="AE868" s="296"/>
      <c r="AF868" s="273"/>
      <c r="AG868" s="273"/>
      <c r="AH868" s="273"/>
      <c r="AI868" s="273"/>
      <c r="AJ868" s="273"/>
      <c r="AK868" s="273"/>
      <c r="AL868" s="273"/>
      <c r="AM868" s="296"/>
      <c r="AN868" s="296"/>
      <c r="AO868" s="296"/>
      <c r="AP868" s="273"/>
      <c r="AQ868" s="273"/>
      <c r="AR868" s="296"/>
      <c r="AS868" s="296"/>
      <c r="AT868" s="296"/>
      <c r="AU868" s="273"/>
      <c r="AV868" s="279"/>
    </row>
    <row r="869" spans="1:48" s="2" customFormat="1">
      <c r="A869" s="437"/>
      <c r="B869" s="437"/>
      <c r="C869" s="437"/>
      <c r="D869" s="437"/>
      <c r="E869" s="296"/>
      <c r="F869" s="645"/>
      <c r="G869" s="273"/>
      <c r="H869" s="178"/>
      <c r="I869" s="178"/>
      <c r="J869" s="296"/>
      <c r="K869" s="273"/>
      <c r="L869" s="273"/>
      <c r="M869" s="273"/>
      <c r="N869" s="296"/>
      <c r="O869" s="273"/>
      <c r="P869" s="273"/>
      <c r="Q869" s="273"/>
      <c r="R869" s="273"/>
      <c r="S869" s="273"/>
      <c r="T869" s="273"/>
      <c r="U869" s="273"/>
      <c r="V869" s="296"/>
      <c r="W869" s="273"/>
      <c r="X869" s="273"/>
      <c r="Y869" s="273"/>
      <c r="Z869" s="273"/>
      <c r="AA869" s="273"/>
      <c r="AB869" s="273"/>
      <c r="AC869" s="273"/>
      <c r="AD869" s="273"/>
      <c r="AE869" s="296"/>
      <c r="AF869" s="273"/>
      <c r="AG869" s="273"/>
      <c r="AH869" s="273"/>
      <c r="AI869" s="273"/>
      <c r="AJ869" s="273"/>
      <c r="AK869" s="273"/>
      <c r="AL869" s="273"/>
      <c r="AM869" s="296"/>
      <c r="AN869" s="296"/>
      <c r="AO869" s="296"/>
      <c r="AP869" s="273"/>
      <c r="AQ869" s="273"/>
      <c r="AR869" s="296"/>
      <c r="AS869" s="296"/>
      <c r="AT869" s="296"/>
      <c r="AU869" s="273"/>
      <c r="AV869" s="279"/>
    </row>
    <row r="870" spans="1:48" s="2" customFormat="1">
      <c r="A870" s="437"/>
      <c r="B870" s="437"/>
      <c r="C870" s="437"/>
      <c r="D870" s="437"/>
      <c r="E870" s="296"/>
      <c r="F870" s="645"/>
      <c r="G870" s="273"/>
      <c r="H870" s="178"/>
      <c r="I870" s="178"/>
      <c r="J870" s="296"/>
      <c r="K870" s="273"/>
      <c r="L870" s="273"/>
      <c r="M870" s="273"/>
      <c r="N870" s="296"/>
      <c r="O870" s="273"/>
      <c r="P870" s="273"/>
      <c r="Q870" s="273"/>
      <c r="R870" s="273"/>
      <c r="S870" s="273"/>
      <c r="T870" s="273"/>
      <c r="U870" s="273"/>
      <c r="V870" s="296"/>
      <c r="W870" s="273"/>
      <c r="X870" s="273"/>
      <c r="Y870" s="273"/>
      <c r="Z870" s="273"/>
      <c r="AA870" s="273"/>
      <c r="AB870" s="273"/>
      <c r="AC870" s="273"/>
      <c r="AD870" s="273"/>
      <c r="AE870" s="296"/>
      <c r="AF870" s="273"/>
      <c r="AG870" s="273"/>
      <c r="AH870" s="273"/>
      <c r="AI870" s="273"/>
      <c r="AJ870" s="273"/>
      <c r="AK870" s="273"/>
      <c r="AL870" s="273"/>
      <c r="AM870" s="296"/>
      <c r="AN870" s="296"/>
      <c r="AO870" s="296"/>
      <c r="AP870" s="273"/>
      <c r="AQ870" s="273"/>
      <c r="AR870" s="296"/>
      <c r="AS870" s="296"/>
      <c r="AT870" s="296"/>
      <c r="AU870" s="273"/>
      <c r="AV870" s="279"/>
    </row>
    <row r="871" spans="1:48" s="2" customFormat="1">
      <c r="A871" s="437"/>
      <c r="B871" s="437"/>
      <c r="C871" s="437"/>
      <c r="D871" s="437"/>
      <c r="E871" s="296"/>
      <c r="F871" s="645"/>
      <c r="G871" s="273"/>
      <c r="H871" s="178"/>
      <c r="I871" s="178"/>
      <c r="J871" s="296"/>
      <c r="K871" s="273"/>
      <c r="L871" s="273"/>
      <c r="M871" s="273"/>
      <c r="N871" s="296"/>
      <c r="O871" s="273"/>
      <c r="P871" s="273"/>
      <c r="Q871" s="273"/>
      <c r="R871" s="273"/>
      <c r="S871" s="273"/>
      <c r="T871" s="273"/>
      <c r="U871" s="273"/>
      <c r="V871" s="296"/>
      <c r="W871" s="273"/>
      <c r="X871" s="273"/>
      <c r="Y871" s="273"/>
      <c r="Z871" s="273"/>
      <c r="AA871" s="273"/>
      <c r="AB871" s="273"/>
      <c r="AC871" s="273"/>
      <c r="AD871" s="273"/>
      <c r="AE871" s="296"/>
      <c r="AF871" s="273"/>
      <c r="AG871" s="273"/>
      <c r="AH871" s="273"/>
      <c r="AI871" s="273"/>
      <c r="AJ871" s="273"/>
      <c r="AK871" s="273"/>
      <c r="AL871" s="273"/>
      <c r="AM871" s="296"/>
      <c r="AN871" s="296"/>
      <c r="AO871" s="296"/>
      <c r="AP871" s="273"/>
      <c r="AQ871" s="273"/>
      <c r="AR871" s="296"/>
      <c r="AS871" s="296"/>
      <c r="AT871" s="296"/>
      <c r="AU871" s="273"/>
      <c r="AV871" s="279"/>
    </row>
    <row r="872" spans="1:48" s="2" customFormat="1">
      <c r="A872" s="437"/>
      <c r="B872" s="437"/>
      <c r="C872" s="437"/>
      <c r="D872" s="437"/>
      <c r="E872" s="296"/>
      <c r="F872" s="645"/>
      <c r="G872" s="273"/>
      <c r="H872" s="178"/>
      <c r="I872" s="178"/>
      <c r="J872" s="296"/>
      <c r="K872" s="273"/>
      <c r="L872" s="273"/>
      <c r="M872" s="273"/>
      <c r="N872" s="296"/>
      <c r="O872" s="273"/>
      <c r="P872" s="273"/>
      <c r="Q872" s="273"/>
      <c r="R872" s="273"/>
      <c r="S872" s="273"/>
      <c r="T872" s="273"/>
      <c r="U872" s="273"/>
      <c r="V872" s="296"/>
      <c r="W872" s="273"/>
      <c r="X872" s="273"/>
      <c r="Y872" s="273"/>
      <c r="Z872" s="273"/>
      <c r="AA872" s="273"/>
      <c r="AB872" s="273"/>
      <c r="AC872" s="273"/>
      <c r="AD872" s="273"/>
      <c r="AE872" s="296"/>
      <c r="AF872" s="273"/>
      <c r="AG872" s="273"/>
      <c r="AH872" s="273"/>
      <c r="AI872" s="273"/>
      <c r="AJ872" s="273"/>
      <c r="AK872" s="273"/>
      <c r="AL872" s="273"/>
      <c r="AM872" s="296"/>
      <c r="AN872" s="296"/>
      <c r="AO872" s="296"/>
      <c r="AP872" s="273"/>
      <c r="AQ872" s="273"/>
      <c r="AR872" s="296"/>
      <c r="AS872" s="296"/>
      <c r="AT872" s="296"/>
      <c r="AU872" s="273"/>
      <c r="AV872" s="279"/>
    </row>
    <row r="873" spans="1:48" s="2" customFormat="1">
      <c r="A873" s="437"/>
      <c r="B873" s="437"/>
      <c r="C873" s="437"/>
      <c r="D873" s="437"/>
      <c r="E873" s="296"/>
      <c r="F873" s="645"/>
      <c r="G873" s="273"/>
      <c r="H873" s="178"/>
      <c r="I873" s="178"/>
      <c r="J873" s="296"/>
      <c r="K873" s="273"/>
      <c r="L873" s="273"/>
      <c r="M873" s="273"/>
      <c r="N873" s="296"/>
      <c r="O873" s="273"/>
      <c r="P873" s="273"/>
      <c r="Q873" s="273"/>
      <c r="R873" s="273"/>
      <c r="S873" s="273"/>
      <c r="T873" s="273"/>
      <c r="U873" s="273"/>
      <c r="V873" s="296"/>
      <c r="W873" s="273"/>
      <c r="X873" s="273"/>
      <c r="Y873" s="273"/>
      <c r="Z873" s="273"/>
      <c r="AA873" s="273"/>
      <c r="AB873" s="273"/>
      <c r="AC873" s="273"/>
      <c r="AD873" s="273"/>
      <c r="AE873" s="296"/>
      <c r="AF873" s="273"/>
      <c r="AG873" s="273"/>
      <c r="AH873" s="273"/>
      <c r="AI873" s="273"/>
      <c r="AJ873" s="273"/>
      <c r="AK873" s="273"/>
      <c r="AL873" s="273"/>
      <c r="AM873" s="296"/>
      <c r="AN873" s="296"/>
      <c r="AO873" s="296"/>
      <c r="AP873" s="273"/>
      <c r="AQ873" s="273"/>
      <c r="AR873" s="296"/>
      <c r="AS873" s="296"/>
      <c r="AT873" s="296"/>
      <c r="AU873" s="273"/>
      <c r="AV873" s="279"/>
    </row>
    <row r="874" spans="1:48" s="2" customFormat="1">
      <c r="A874" s="437"/>
      <c r="B874" s="437"/>
      <c r="C874" s="437"/>
      <c r="D874" s="437"/>
      <c r="E874" s="296"/>
      <c r="F874" s="645"/>
      <c r="G874" s="273"/>
      <c r="H874" s="178"/>
      <c r="I874" s="178"/>
      <c r="J874" s="296"/>
      <c r="K874" s="273"/>
      <c r="L874" s="273"/>
      <c r="M874" s="273"/>
      <c r="N874" s="296"/>
      <c r="O874" s="273"/>
      <c r="P874" s="273"/>
      <c r="Q874" s="273"/>
      <c r="R874" s="273"/>
      <c r="S874" s="273"/>
      <c r="T874" s="273"/>
      <c r="U874" s="273"/>
      <c r="V874" s="296"/>
      <c r="W874" s="273"/>
      <c r="X874" s="273"/>
      <c r="Y874" s="273"/>
      <c r="Z874" s="273"/>
      <c r="AA874" s="273"/>
      <c r="AB874" s="273"/>
      <c r="AC874" s="273"/>
      <c r="AD874" s="273"/>
      <c r="AE874" s="296"/>
      <c r="AF874" s="273"/>
      <c r="AG874" s="273"/>
      <c r="AH874" s="273"/>
      <c r="AI874" s="273"/>
      <c r="AJ874" s="273"/>
      <c r="AK874" s="273"/>
      <c r="AL874" s="273"/>
      <c r="AM874" s="296"/>
      <c r="AN874" s="296"/>
      <c r="AO874" s="296"/>
      <c r="AP874" s="273"/>
      <c r="AQ874" s="273"/>
      <c r="AR874" s="296"/>
      <c r="AS874" s="296"/>
      <c r="AT874" s="296"/>
      <c r="AU874" s="273"/>
      <c r="AV874" s="279"/>
    </row>
    <row r="875" spans="1:48" s="2" customFormat="1">
      <c r="A875" s="437"/>
      <c r="B875" s="437"/>
      <c r="C875" s="437"/>
      <c r="D875" s="437"/>
      <c r="E875" s="296"/>
      <c r="F875" s="645"/>
      <c r="G875" s="273"/>
      <c r="H875" s="178"/>
      <c r="I875" s="178"/>
      <c r="J875" s="296"/>
      <c r="K875" s="273"/>
      <c r="L875" s="273"/>
      <c r="M875" s="273"/>
      <c r="N875" s="296"/>
      <c r="O875" s="273"/>
      <c r="P875" s="273"/>
      <c r="Q875" s="273"/>
      <c r="R875" s="273"/>
      <c r="S875" s="273"/>
      <c r="T875" s="273"/>
      <c r="U875" s="273"/>
      <c r="V875" s="296"/>
      <c r="W875" s="273"/>
      <c r="X875" s="273"/>
      <c r="Y875" s="273"/>
      <c r="Z875" s="273"/>
      <c r="AA875" s="273"/>
      <c r="AB875" s="273"/>
      <c r="AC875" s="273"/>
      <c r="AD875" s="273"/>
      <c r="AE875" s="296"/>
      <c r="AF875" s="273"/>
      <c r="AG875" s="273"/>
      <c r="AH875" s="273"/>
      <c r="AI875" s="273"/>
      <c r="AJ875" s="273"/>
      <c r="AK875" s="273"/>
      <c r="AL875" s="273"/>
      <c r="AM875" s="296"/>
      <c r="AN875" s="296"/>
      <c r="AO875" s="296"/>
      <c r="AP875" s="273"/>
      <c r="AQ875" s="273"/>
      <c r="AR875" s="296"/>
      <c r="AS875" s="296"/>
      <c r="AT875" s="296"/>
      <c r="AU875" s="273"/>
      <c r="AV875" s="279"/>
    </row>
    <row r="876" spans="1:48" s="2" customFormat="1">
      <c r="A876" s="437"/>
      <c r="B876" s="437"/>
      <c r="C876" s="437"/>
      <c r="D876" s="437"/>
      <c r="E876" s="296"/>
      <c r="F876" s="645"/>
      <c r="G876" s="273"/>
      <c r="H876" s="178"/>
      <c r="I876" s="178"/>
      <c r="J876" s="296"/>
      <c r="K876" s="273"/>
      <c r="L876" s="273"/>
      <c r="M876" s="273"/>
      <c r="N876" s="296"/>
      <c r="O876" s="273"/>
      <c r="P876" s="273"/>
      <c r="Q876" s="273"/>
      <c r="R876" s="273"/>
      <c r="S876" s="273"/>
      <c r="T876" s="273"/>
      <c r="U876" s="273"/>
      <c r="V876" s="296"/>
      <c r="W876" s="273"/>
      <c r="X876" s="273"/>
      <c r="Y876" s="273"/>
      <c r="Z876" s="273"/>
      <c r="AA876" s="273"/>
      <c r="AB876" s="273"/>
      <c r="AC876" s="273"/>
      <c r="AD876" s="273"/>
      <c r="AE876" s="296"/>
      <c r="AF876" s="273"/>
      <c r="AG876" s="273"/>
      <c r="AH876" s="273"/>
      <c r="AI876" s="273"/>
      <c r="AJ876" s="273"/>
      <c r="AK876" s="273"/>
      <c r="AL876" s="273"/>
      <c r="AM876" s="296"/>
      <c r="AN876" s="296"/>
      <c r="AO876" s="296"/>
      <c r="AP876" s="273"/>
      <c r="AQ876" s="273"/>
      <c r="AR876" s="296"/>
      <c r="AS876" s="296"/>
      <c r="AT876" s="296"/>
      <c r="AU876" s="273"/>
      <c r="AV876" s="279"/>
    </row>
    <row r="877" spans="1:48" s="2" customFormat="1">
      <c r="A877" s="437"/>
      <c r="B877" s="437"/>
      <c r="C877" s="437"/>
      <c r="D877" s="437"/>
      <c r="E877" s="296"/>
      <c r="F877" s="645"/>
      <c r="G877" s="273"/>
      <c r="H877" s="178"/>
      <c r="I877" s="178"/>
      <c r="J877" s="296"/>
      <c r="K877" s="273"/>
      <c r="L877" s="273"/>
      <c r="M877" s="273"/>
      <c r="N877" s="296"/>
      <c r="O877" s="273"/>
      <c r="P877" s="273"/>
      <c r="Q877" s="273"/>
      <c r="R877" s="273"/>
      <c r="S877" s="273"/>
      <c r="T877" s="273"/>
      <c r="U877" s="273"/>
      <c r="V877" s="296"/>
      <c r="W877" s="273"/>
      <c r="X877" s="273"/>
      <c r="Y877" s="273"/>
      <c r="Z877" s="273"/>
      <c r="AA877" s="273"/>
      <c r="AB877" s="273"/>
      <c r="AC877" s="273"/>
      <c r="AD877" s="273"/>
      <c r="AE877" s="296"/>
      <c r="AF877" s="273"/>
      <c r="AG877" s="273"/>
      <c r="AH877" s="273"/>
      <c r="AI877" s="273"/>
      <c r="AJ877" s="273"/>
      <c r="AK877" s="273"/>
      <c r="AL877" s="273"/>
      <c r="AM877" s="296"/>
      <c r="AN877" s="296"/>
      <c r="AO877" s="296"/>
      <c r="AP877" s="273"/>
      <c r="AQ877" s="273"/>
      <c r="AR877" s="296"/>
      <c r="AS877" s="296"/>
      <c r="AT877" s="296"/>
      <c r="AU877" s="273"/>
      <c r="AV877" s="279"/>
    </row>
    <row r="878" spans="1:48" s="2" customFormat="1">
      <c r="A878" s="437"/>
      <c r="B878" s="437"/>
      <c r="C878" s="437"/>
      <c r="D878" s="437"/>
      <c r="E878" s="296"/>
      <c r="F878" s="645"/>
      <c r="G878" s="273"/>
      <c r="H878" s="178"/>
      <c r="I878" s="178"/>
      <c r="J878" s="296"/>
      <c r="K878" s="273"/>
      <c r="L878" s="273"/>
      <c r="M878" s="273"/>
      <c r="N878" s="296"/>
      <c r="O878" s="273"/>
      <c r="P878" s="273"/>
      <c r="Q878" s="273"/>
      <c r="R878" s="273"/>
      <c r="S878" s="273"/>
      <c r="T878" s="273"/>
      <c r="U878" s="273"/>
      <c r="V878" s="296"/>
      <c r="W878" s="273"/>
      <c r="X878" s="273"/>
      <c r="Y878" s="273"/>
      <c r="Z878" s="273"/>
      <c r="AA878" s="273"/>
      <c r="AB878" s="273"/>
      <c r="AC878" s="273"/>
      <c r="AD878" s="273"/>
      <c r="AE878" s="296"/>
      <c r="AF878" s="273"/>
      <c r="AG878" s="273"/>
      <c r="AH878" s="273"/>
      <c r="AI878" s="273"/>
      <c r="AJ878" s="273"/>
      <c r="AK878" s="273"/>
      <c r="AL878" s="273"/>
      <c r="AM878" s="296"/>
      <c r="AN878" s="296"/>
      <c r="AO878" s="296"/>
      <c r="AP878" s="273"/>
      <c r="AQ878" s="273"/>
      <c r="AR878" s="296"/>
      <c r="AS878" s="296"/>
      <c r="AT878" s="296"/>
      <c r="AU878" s="273"/>
      <c r="AV878" s="279"/>
    </row>
    <row r="879" spans="1:48" s="2" customFormat="1">
      <c r="A879" s="437"/>
      <c r="B879" s="437"/>
      <c r="C879" s="437"/>
      <c r="D879" s="437"/>
      <c r="E879" s="296"/>
      <c r="F879" s="645"/>
      <c r="G879" s="273"/>
      <c r="H879" s="178"/>
      <c r="I879" s="178"/>
      <c r="J879" s="296"/>
      <c r="K879" s="273"/>
      <c r="L879" s="273"/>
      <c r="M879" s="273"/>
      <c r="N879" s="296"/>
      <c r="O879" s="273"/>
      <c r="P879" s="273"/>
      <c r="Q879" s="273"/>
      <c r="R879" s="273"/>
      <c r="S879" s="273"/>
      <c r="T879" s="273"/>
      <c r="U879" s="273"/>
      <c r="V879" s="296"/>
      <c r="W879" s="273"/>
      <c r="X879" s="273"/>
      <c r="Y879" s="273"/>
      <c r="Z879" s="273"/>
      <c r="AA879" s="273"/>
      <c r="AB879" s="273"/>
      <c r="AC879" s="273"/>
      <c r="AD879" s="273"/>
      <c r="AE879" s="296"/>
      <c r="AF879" s="273"/>
      <c r="AG879" s="273"/>
      <c r="AH879" s="273"/>
      <c r="AI879" s="273"/>
      <c r="AJ879" s="273"/>
      <c r="AK879" s="273"/>
      <c r="AL879" s="273"/>
      <c r="AM879" s="296"/>
      <c r="AN879" s="296"/>
      <c r="AO879" s="296"/>
      <c r="AP879" s="273"/>
      <c r="AQ879" s="273"/>
      <c r="AR879" s="296"/>
      <c r="AS879" s="296"/>
      <c r="AT879" s="296"/>
      <c r="AU879" s="273"/>
      <c r="AV879" s="279"/>
    </row>
    <row r="880" spans="1:48" s="2" customFormat="1">
      <c r="A880" s="437"/>
      <c r="B880" s="437"/>
      <c r="C880" s="437"/>
      <c r="D880" s="437"/>
      <c r="E880" s="296"/>
      <c r="F880" s="645"/>
      <c r="G880" s="273"/>
      <c r="H880" s="178"/>
      <c r="I880" s="178"/>
      <c r="J880" s="296"/>
      <c r="K880" s="273"/>
      <c r="L880" s="273"/>
      <c r="M880" s="273"/>
      <c r="N880" s="296"/>
      <c r="O880" s="273"/>
      <c r="P880" s="273"/>
      <c r="Q880" s="273"/>
      <c r="R880" s="273"/>
      <c r="S880" s="273"/>
      <c r="T880" s="273"/>
      <c r="U880" s="273"/>
      <c r="V880" s="296"/>
      <c r="W880" s="273"/>
      <c r="X880" s="273"/>
      <c r="Y880" s="273"/>
      <c r="Z880" s="273"/>
      <c r="AA880" s="273"/>
      <c r="AB880" s="273"/>
      <c r="AC880" s="273"/>
      <c r="AD880" s="273"/>
      <c r="AE880" s="296"/>
      <c r="AF880" s="273"/>
      <c r="AG880" s="273"/>
      <c r="AH880" s="273"/>
      <c r="AI880" s="273"/>
      <c r="AJ880" s="273"/>
      <c r="AK880" s="273"/>
      <c r="AL880" s="273"/>
      <c r="AM880" s="296"/>
      <c r="AN880" s="296"/>
      <c r="AO880" s="296"/>
      <c r="AP880" s="273"/>
      <c r="AQ880" s="273"/>
      <c r="AR880" s="296"/>
      <c r="AS880" s="296"/>
      <c r="AT880" s="296"/>
      <c r="AU880" s="273"/>
      <c r="AV880" s="279"/>
    </row>
    <row r="881" spans="1:48" s="2" customFormat="1">
      <c r="A881" s="437"/>
      <c r="B881" s="437"/>
      <c r="C881" s="437"/>
      <c r="D881" s="437"/>
      <c r="E881" s="296"/>
      <c r="F881" s="645"/>
      <c r="G881" s="273"/>
      <c r="H881" s="178"/>
      <c r="I881" s="178"/>
      <c r="J881" s="296"/>
      <c r="K881" s="273"/>
      <c r="L881" s="273"/>
      <c r="M881" s="273"/>
      <c r="N881" s="296"/>
      <c r="O881" s="273"/>
      <c r="P881" s="273"/>
      <c r="Q881" s="273"/>
      <c r="R881" s="273"/>
      <c r="S881" s="273"/>
      <c r="T881" s="273"/>
      <c r="U881" s="273"/>
      <c r="V881" s="296"/>
      <c r="W881" s="273"/>
      <c r="X881" s="273"/>
      <c r="Y881" s="273"/>
      <c r="Z881" s="273"/>
      <c r="AA881" s="273"/>
      <c r="AB881" s="273"/>
      <c r="AC881" s="273"/>
      <c r="AD881" s="273"/>
      <c r="AE881" s="296"/>
      <c r="AF881" s="273"/>
      <c r="AG881" s="273"/>
      <c r="AH881" s="273"/>
      <c r="AI881" s="273"/>
      <c r="AJ881" s="273"/>
      <c r="AK881" s="273"/>
      <c r="AL881" s="273"/>
      <c r="AM881" s="296"/>
      <c r="AN881" s="296"/>
      <c r="AO881" s="296"/>
      <c r="AP881" s="273"/>
      <c r="AQ881" s="273"/>
      <c r="AR881" s="296"/>
      <c r="AS881" s="296"/>
      <c r="AT881" s="296"/>
      <c r="AU881" s="273"/>
      <c r="AV881" s="279"/>
    </row>
    <row r="882" spans="1:48" s="2" customFormat="1">
      <c r="A882" s="437"/>
      <c r="B882" s="437"/>
      <c r="C882" s="437"/>
      <c r="D882" s="437"/>
      <c r="E882" s="296"/>
      <c r="F882" s="645"/>
      <c r="G882" s="273"/>
      <c r="H882" s="178"/>
      <c r="I882" s="178"/>
      <c r="J882" s="296"/>
      <c r="K882" s="273"/>
      <c r="L882" s="273"/>
      <c r="M882" s="273"/>
      <c r="N882" s="296"/>
      <c r="O882" s="273"/>
      <c r="P882" s="273"/>
      <c r="Q882" s="273"/>
      <c r="R882" s="273"/>
      <c r="S882" s="273"/>
      <c r="T882" s="273"/>
      <c r="U882" s="273"/>
      <c r="V882" s="296"/>
      <c r="W882" s="273"/>
      <c r="X882" s="273"/>
      <c r="Y882" s="273"/>
      <c r="Z882" s="273"/>
      <c r="AA882" s="273"/>
      <c r="AB882" s="273"/>
      <c r="AC882" s="273"/>
      <c r="AD882" s="273"/>
      <c r="AE882" s="296"/>
      <c r="AF882" s="273"/>
      <c r="AG882" s="273"/>
      <c r="AH882" s="273"/>
      <c r="AI882" s="273"/>
      <c r="AJ882" s="273"/>
      <c r="AK882" s="273"/>
      <c r="AL882" s="273"/>
      <c r="AM882" s="296"/>
      <c r="AN882" s="296"/>
      <c r="AO882" s="296"/>
      <c r="AP882" s="273"/>
      <c r="AQ882" s="273"/>
      <c r="AR882" s="296"/>
      <c r="AS882" s="296"/>
      <c r="AT882" s="296"/>
      <c r="AU882" s="273"/>
      <c r="AV882" s="279"/>
    </row>
    <row r="883" spans="1:48" s="2" customFormat="1">
      <c r="A883" s="437"/>
      <c r="B883" s="437"/>
      <c r="C883" s="437"/>
      <c r="D883" s="437"/>
      <c r="E883" s="296"/>
      <c r="F883" s="645"/>
      <c r="G883" s="273"/>
      <c r="H883" s="178"/>
      <c r="I883" s="178"/>
      <c r="J883" s="296"/>
      <c r="K883" s="273"/>
      <c r="L883" s="273"/>
      <c r="M883" s="273"/>
      <c r="N883" s="296"/>
      <c r="O883" s="273"/>
      <c r="P883" s="273"/>
      <c r="Q883" s="273"/>
      <c r="R883" s="273"/>
      <c r="S883" s="273"/>
      <c r="T883" s="273"/>
      <c r="U883" s="273"/>
      <c r="V883" s="296"/>
      <c r="W883" s="273"/>
      <c r="X883" s="273"/>
      <c r="Y883" s="273"/>
      <c r="Z883" s="273"/>
      <c r="AA883" s="273"/>
      <c r="AB883" s="273"/>
      <c r="AC883" s="273"/>
      <c r="AD883" s="273"/>
      <c r="AE883" s="296"/>
      <c r="AF883" s="273"/>
      <c r="AG883" s="273"/>
      <c r="AH883" s="273"/>
      <c r="AI883" s="273"/>
      <c r="AJ883" s="273"/>
      <c r="AK883" s="273"/>
      <c r="AL883" s="273"/>
      <c r="AM883" s="296"/>
      <c r="AN883" s="296"/>
      <c r="AO883" s="296"/>
      <c r="AP883" s="273"/>
      <c r="AQ883" s="273"/>
      <c r="AR883" s="296"/>
      <c r="AS883" s="296"/>
      <c r="AT883" s="296"/>
      <c r="AU883" s="273"/>
      <c r="AV883" s="279"/>
    </row>
    <row r="884" spans="1:48" s="2" customFormat="1">
      <c r="A884" s="437"/>
      <c r="B884" s="437"/>
      <c r="C884" s="437"/>
      <c r="D884" s="437"/>
      <c r="E884" s="296"/>
      <c r="F884" s="645"/>
      <c r="G884" s="273"/>
      <c r="H884" s="178"/>
      <c r="I884" s="178"/>
      <c r="J884" s="296"/>
      <c r="K884" s="273"/>
      <c r="L884" s="273"/>
      <c r="M884" s="273"/>
      <c r="N884" s="296"/>
      <c r="O884" s="273"/>
      <c r="P884" s="273"/>
      <c r="Q884" s="273"/>
      <c r="R884" s="273"/>
      <c r="S884" s="273"/>
      <c r="T884" s="273"/>
      <c r="U884" s="273"/>
      <c r="V884" s="296"/>
      <c r="W884" s="273"/>
      <c r="X884" s="273"/>
      <c r="Y884" s="273"/>
      <c r="Z884" s="273"/>
      <c r="AA884" s="273"/>
      <c r="AB884" s="273"/>
      <c r="AC884" s="273"/>
      <c r="AD884" s="273"/>
      <c r="AE884" s="296"/>
      <c r="AF884" s="273"/>
      <c r="AG884" s="273"/>
      <c r="AH884" s="273"/>
      <c r="AI884" s="273"/>
      <c r="AJ884" s="273"/>
      <c r="AK884" s="273"/>
      <c r="AL884" s="273"/>
      <c r="AM884" s="296"/>
      <c r="AN884" s="296"/>
      <c r="AO884" s="296"/>
      <c r="AP884" s="273"/>
      <c r="AQ884" s="273"/>
      <c r="AR884" s="296"/>
      <c r="AS884" s="296"/>
      <c r="AT884" s="296"/>
      <c r="AU884" s="273"/>
      <c r="AV884" s="279"/>
    </row>
    <row r="885" spans="1:48" s="2" customFormat="1">
      <c r="A885" s="437"/>
      <c r="B885" s="437"/>
      <c r="C885" s="437"/>
      <c r="D885" s="437"/>
      <c r="E885" s="296"/>
      <c r="F885" s="645"/>
      <c r="G885" s="273"/>
      <c r="H885" s="178"/>
      <c r="I885" s="178"/>
      <c r="J885" s="296"/>
      <c r="K885" s="273"/>
      <c r="L885" s="273"/>
      <c r="M885" s="273"/>
      <c r="N885" s="296"/>
      <c r="O885" s="273"/>
      <c r="P885" s="273"/>
      <c r="Q885" s="273"/>
      <c r="R885" s="273"/>
      <c r="S885" s="273"/>
      <c r="T885" s="273"/>
      <c r="U885" s="273"/>
      <c r="V885" s="296"/>
      <c r="W885" s="273"/>
      <c r="X885" s="273"/>
      <c r="Y885" s="273"/>
      <c r="Z885" s="273"/>
      <c r="AA885" s="273"/>
      <c r="AB885" s="273"/>
      <c r="AC885" s="273"/>
      <c r="AD885" s="273"/>
      <c r="AE885" s="296"/>
      <c r="AF885" s="273"/>
      <c r="AG885" s="273"/>
      <c r="AH885" s="273"/>
      <c r="AI885" s="273"/>
      <c r="AJ885" s="273"/>
      <c r="AK885" s="273"/>
      <c r="AL885" s="273"/>
      <c r="AM885" s="296"/>
      <c r="AN885" s="296"/>
      <c r="AO885" s="296"/>
      <c r="AP885" s="273"/>
      <c r="AQ885" s="273"/>
      <c r="AR885" s="296"/>
      <c r="AS885" s="296"/>
      <c r="AT885" s="296"/>
      <c r="AU885" s="273"/>
      <c r="AV885" s="279"/>
    </row>
    <row r="886" spans="1:48" s="2" customFormat="1">
      <c r="A886" s="437"/>
      <c r="B886" s="437"/>
      <c r="C886" s="437"/>
      <c r="D886" s="437"/>
      <c r="E886" s="296"/>
      <c r="F886" s="645"/>
      <c r="G886" s="273"/>
      <c r="H886" s="178"/>
      <c r="I886" s="178"/>
      <c r="J886" s="296"/>
      <c r="K886" s="273"/>
      <c r="L886" s="273"/>
      <c r="M886" s="273"/>
      <c r="N886" s="296"/>
      <c r="O886" s="273"/>
      <c r="P886" s="273"/>
      <c r="Q886" s="273"/>
      <c r="R886" s="273"/>
      <c r="S886" s="273"/>
      <c r="T886" s="273"/>
      <c r="U886" s="273"/>
      <c r="V886" s="296"/>
      <c r="W886" s="273"/>
      <c r="X886" s="273"/>
      <c r="Y886" s="273"/>
      <c r="Z886" s="273"/>
      <c r="AA886" s="273"/>
      <c r="AB886" s="273"/>
      <c r="AC886" s="273"/>
      <c r="AD886" s="273"/>
      <c r="AE886" s="296"/>
      <c r="AF886" s="273"/>
      <c r="AG886" s="273"/>
      <c r="AH886" s="273"/>
      <c r="AI886" s="273"/>
      <c r="AJ886" s="273"/>
      <c r="AK886" s="273"/>
      <c r="AL886" s="273"/>
      <c r="AM886" s="296"/>
      <c r="AN886" s="296"/>
      <c r="AO886" s="296"/>
      <c r="AP886" s="273"/>
      <c r="AQ886" s="273"/>
      <c r="AR886" s="296"/>
      <c r="AS886" s="296"/>
      <c r="AT886" s="296"/>
      <c r="AU886" s="273"/>
      <c r="AV886" s="279"/>
    </row>
    <row r="887" spans="1:48" s="2" customFormat="1">
      <c r="A887" s="437"/>
      <c r="B887" s="437"/>
      <c r="C887" s="437"/>
      <c r="D887" s="437"/>
      <c r="E887" s="296"/>
      <c r="F887" s="645"/>
      <c r="G887" s="273"/>
      <c r="H887" s="178"/>
      <c r="I887" s="178"/>
      <c r="J887" s="296"/>
      <c r="K887" s="273"/>
      <c r="L887" s="273"/>
      <c r="M887" s="273"/>
      <c r="N887" s="296"/>
      <c r="O887" s="273"/>
      <c r="P887" s="273"/>
      <c r="Q887" s="273"/>
      <c r="R887" s="273"/>
      <c r="S887" s="273"/>
      <c r="T887" s="273"/>
      <c r="U887" s="273"/>
      <c r="V887" s="296"/>
      <c r="W887" s="273"/>
      <c r="X887" s="273"/>
      <c r="Y887" s="273"/>
      <c r="Z887" s="273"/>
      <c r="AA887" s="273"/>
      <c r="AB887" s="273"/>
      <c r="AC887" s="273"/>
      <c r="AD887" s="273"/>
      <c r="AE887" s="296"/>
      <c r="AF887" s="273"/>
      <c r="AG887" s="273"/>
      <c r="AH887" s="273"/>
      <c r="AI887" s="273"/>
      <c r="AJ887" s="273"/>
      <c r="AK887" s="273"/>
      <c r="AL887" s="273"/>
      <c r="AM887" s="296"/>
      <c r="AN887" s="296"/>
      <c r="AO887" s="296"/>
      <c r="AP887" s="273"/>
      <c r="AQ887" s="273"/>
      <c r="AR887" s="296"/>
      <c r="AS887" s="296"/>
      <c r="AT887" s="296"/>
      <c r="AU887" s="273"/>
      <c r="AV887" s="279"/>
    </row>
    <row r="888" spans="1:48" s="2" customFormat="1">
      <c r="A888" s="437"/>
      <c r="B888" s="437"/>
      <c r="C888" s="437"/>
      <c r="D888" s="437"/>
      <c r="E888" s="296"/>
      <c r="F888" s="645"/>
      <c r="G888" s="273"/>
      <c r="H888" s="178"/>
      <c r="I888" s="178"/>
      <c r="J888" s="296"/>
      <c r="K888" s="273"/>
      <c r="L888" s="273"/>
      <c r="M888" s="273"/>
      <c r="N888" s="296"/>
      <c r="O888" s="273"/>
      <c r="P888" s="273"/>
      <c r="Q888" s="273"/>
      <c r="R888" s="273"/>
      <c r="S888" s="273"/>
      <c r="T888" s="273"/>
      <c r="U888" s="273"/>
      <c r="V888" s="296"/>
      <c r="W888" s="273"/>
      <c r="X888" s="273"/>
      <c r="Y888" s="273"/>
      <c r="Z888" s="273"/>
      <c r="AA888" s="273"/>
      <c r="AB888" s="273"/>
      <c r="AC888" s="273"/>
      <c r="AD888" s="273"/>
      <c r="AE888" s="296"/>
      <c r="AF888" s="273"/>
      <c r="AG888" s="273"/>
      <c r="AH888" s="273"/>
      <c r="AI888" s="273"/>
      <c r="AJ888" s="273"/>
      <c r="AK888" s="273"/>
      <c r="AL888" s="273"/>
      <c r="AM888" s="296"/>
      <c r="AN888" s="296"/>
      <c r="AO888" s="296"/>
      <c r="AP888" s="273"/>
      <c r="AQ888" s="273"/>
      <c r="AR888" s="296"/>
      <c r="AS888" s="296"/>
      <c r="AT888" s="296"/>
      <c r="AU888" s="273"/>
      <c r="AV888" s="279"/>
    </row>
    <row r="889" spans="1:48" s="2" customFormat="1">
      <c r="A889" s="437"/>
      <c r="B889" s="437"/>
      <c r="C889" s="437"/>
      <c r="D889" s="437"/>
      <c r="E889" s="296"/>
      <c r="F889" s="645"/>
      <c r="G889" s="273"/>
      <c r="H889" s="178"/>
      <c r="I889" s="178"/>
      <c r="J889" s="296"/>
      <c r="K889" s="273"/>
      <c r="L889" s="273"/>
      <c r="M889" s="273"/>
      <c r="N889" s="296"/>
      <c r="O889" s="273"/>
      <c r="P889" s="273"/>
      <c r="Q889" s="273"/>
      <c r="R889" s="273"/>
      <c r="S889" s="273"/>
      <c r="T889" s="273"/>
      <c r="U889" s="273"/>
      <c r="V889" s="296"/>
      <c r="W889" s="273"/>
      <c r="X889" s="273"/>
      <c r="Y889" s="273"/>
      <c r="Z889" s="273"/>
      <c r="AA889" s="273"/>
      <c r="AB889" s="273"/>
      <c r="AC889" s="273"/>
      <c r="AD889" s="273"/>
      <c r="AE889" s="296"/>
      <c r="AF889" s="273"/>
      <c r="AG889" s="273"/>
      <c r="AH889" s="273"/>
      <c r="AI889" s="273"/>
      <c r="AJ889" s="273"/>
      <c r="AK889" s="273"/>
      <c r="AL889" s="273"/>
      <c r="AM889" s="296"/>
      <c r="AN889" s="296"/>
      <c r="AO889" s="296"/>
      <c r="AP889" s="273"/>
      <c r="AQ889" s="273"/>
      <c r="AR889" s="296"/>
      <c r="AS889" s="296"/>
      <c r="AT889" s="296"/>
      <c r="AU889" s="273"/>
      <c r="AV889" s="279"/>
    </row>
    <row r="890" spans="1:48" s="2" customFormat="1">
      <c r="A890" s="437"/>
      <c r="B890" s="437"/>
      <c r="C890" s="437"/>
      <c r="D890" s="437"/>
      <c r="E890" s="296"/>
      <c r="F890" s="645"/>
      <c r="G890" s="273"/>
      <c r="H890" s="178"/>
      <c r="I890" s="178"/>
      <c r="J890" s="296"/>
      <c r="K890" s="273"/>
      <c r="L890" s="273"/>
      <c r="M890" s="273"/>
      <c r="N890" s="296"/>
      <c r="O890" s="273"/>
      <c r="P890" s="273"/>
      <c r="Q890" s="273"/>
      <c r="R890" s="273"/>
      <c r="S890" s="273"/>
      <c r="T890" s="273"/>
      <c r="U890" s="273"/>
      <c r="V890" s="296"/>
      <c r="W890" s="273"/>
      <c r="X890" s="273"/>
      <c r="Y890" s="273"/>
      <c r="Z890" s="273"/>
      <c r="AA890" s="273"/>
      <c r="AB890" s="273"/>
      <c r="AC890" s="273"/>
      <c r="AD890" s="273"/>
      <c r="AE890" s="296"/>
      <c r="AF890" s="273"/>
      <c r="AG890" s="273"/>
      <c r="AH890" s="273"/>
      <c r="AI890" s="273"/>
      <c r="AJ890" s="273"/>
      <c r="AK890" s="273"/>
      <c r="AL890" s="273"/>
      <c r="AM890" s="296"/>
      <c r="AN890" s="296"/>
      <c r="AO890" s="296"/>
      <c r="AP890" s="273"/>
      <c r="AQ890" s="273"/>
      <c r="AR890" s="296"/>
      <c r="AS890" s="296"/>
      <c r="AT890" s="296"/>
      <c r="AU890" s="273"/>
      <c r="AV890" s="279"/>
    </row>
    <row r="891" spans="1:48" s="2" customFormat="1">
      <c r="A891" s="437"/>
      <c r="B891" s="437"/>
      <c r="C891" s="437"/>
      <c r="D891" s="437"/>
      <c r="E891" s="296"/>
      <c r="F891" s="645"/>
      <c r="G891" s="273"/>
      <c r="H891" s="178"/>
      <c r="I891" s="178"/>
      <c r="J891" s="296"/>
      <c r="K891" s="273"/>
      <c r="L891" s="273"/>
      <c r="M891" s="273"/>
      <c r="N891" s="296"/>
      <c r="O891" s="273"/>
      <c r="P891" s="273"/>
      <c r="Q891" s="273"/>
      <c r="R891" s="273"/>
      <c r="S891" s="273"/>
      <c r="T891" s="273"/>
      <c r="U891" s="273"/>
      <c r="V891" s="296"/>
      <c r="W891" s="273"/>
      <c r="X891" s="273"/>
      <c r="Y891" s="273"/>
      <c r="Z891" s="273"/>
      <c r="AA891" s="273"/>
      <c r="AB891" s="273"/>
      <c r="AC891" s="273"/>
      <c r="AD891" s="273"/>
      <c r="AE891" s="296"/>
      <c r="AF891" s="273"/>
      <c r="AG891" s="273"/>
      <c r="AH891" s="273"/>
      <c r="AI891" s="273"/>
      <c r="AJ891" s="273"/>
      <c r="AK891" s="273"/>
      <c r="AL891" s="273"/>
      <c r="AM891" s="296"/>
      <c r="AN891" s="296"/>
      <c r="AO891" s="296"/>
      <c r="AP891" s="273"/>
      <c r="AQ891" s="273"/>
      <c r="AR891" s="296"/>
      <c r="AS891" s="296"/>
      <c r="AT891" s="296"/>
      <c r="AU891" s="273"/>
      <c r="AV891" s="279"/>
    </row>
    <row r="892" spans="1:48" s="2" customFormat="1">
      <c r="A892" s="437"/>
      <c r="B892" s="437"/>
      <c r="C892" s="437"/>
      <c r="D892" s="437"/>
      <c r="E892" s="296"/>
      <c r="F892" s="645"/>
      <c r="G892" s="273"/>
      <c r="H892" s="178"/>
      <c r="I892" s="178"/>
      <c r="J892" s="296"/>
      <c r="K892" s="273"/>
      <c r="L892" s="273"/>
      <c r="M892" s="273"/>
      <c r="N892" s="296"/>
      <c r="O892" s="273"/>
      <c r="P892" s="273"/>
      <c r="Q892" s="273"/>
      <c r="R892" s="273"/>
      <c r="S892" s="273"/>
      <c r="T892" s="273"/>
      <c r="U892" s="273"/>
      <c r="V892" s="296"/>
      <c r="W892" s="273"/>
      <c r="X892" s="273"/>
      <c r="Y892" s="273"/>
      <c r="Z892" s="273"/>
      <c r="AA892" s="273"/>
      <c r="AB892" s="273"/>
      <c r="AC892" s="273"/>
      <c r="AD892" s="273"/>
      <c r="AE892" s="296"/>
      <c r="AF892" s="273"/>
      <c r="AG892" s="273"/>
      <c r="AH892" s="273"/>
      <c r="AI892" s="273"/>
      <c r="AJ892" s="273"/>
      <c r="AK892" s="273"/>
      <c r="AL892" s="273"/>
      <c r="AM892" s="296"/>
      <c r="AN892" s="296"/>
      <c r="AO892" s="296"/>
      <c r="AP892" s="273"/>
      <c r="AQ892" s="273"/>
      <c r="AR892" s="296"/>
      <c r="AS892" s="296"/>
      <c r="AT892" s="296"/>
      <c r="AU892" s="273"/>
      <c r="AV892" s="279"/>
    </row>
    <row r="893" spans="1:48" s="2" customFormat="1">
      <c r="A893" s="437"/>
      <c r="B893" s="437"/>
      <c r="C893" s="437"/>
      <c r="D893" s="437"/>
      <c r="E893" s="296"/>
      <c r="F893" s="645"/>
      <c r="G893" s="273"/>
      <c r="H893" s="178"/>
      <c r="I893" s="178"/>
      <c r="J893" s="296"/>
      <c r="K893" s="273"/>
      <c r="L893" s="273"/>
      <c r="M893" s="273"/>
      <c r="N893" s="296"/>
      <c r="O893" s="273"/>
      <c r="P893" s="273"/>
      <c r="Q893" s="273"/>
      <c r="R893" s="273"/>
      <c r="S893" s="273"/>
      <c r="T893" s="273"/>
      <c r="U893" s="273"/>
      <c r="V893" s="296"/>
      <c r="W893" s="273"/>
      <c r="X893" s="273"/>
      <c r="Y893" s="273"/>
      <c r="Z893" s="273"/>
      <c r="AA893" s="273"/>
      <c r="AB893" s="273"/>
      <c r="AC893" s="273"/>
      <c r="AD893" s="273"/>
      <c r="AE893" s="296"/>
      <c r="AF893" s="273"/>
      <c r="AG893" s="273"/>
      <c r="AH893" s="273"/>
      <c r="AI893" s="273"/>
      <c r="AJ893" s="273"/>
      <c r="AK893" s="273"/>
      <c r="AL893" s="273"/>
      <c r="AM893" s="296"/>
      <c r="AN893" s="296"/>
      <c r="AO893" s="296"/>
      <c r="AP893" s="273"/>
      <c r="AQ893" s="273"/>
      <c r="AR893" s="296"/>
      <c r="AS893" s="296"/>
      <c r="AT893" s="296"/>
      <c r="AU893" s="273"/>
      <c r="AV893" s="279"/>
    </row>
    <row r="894" spans="1:48" s="2" customFormat="1">
      <c r="A894" s="437"/>
      <c r="B894" s="437"/>
      <c r="C894" s="437"/>
      <c r="D894" s="437"/>
      <c r="E894" s="296"/>
      <c r="F894" s="645"/>
      <c r="G894" s="273"/>
      <c r="H894" s="178"/>
      <c r="I894" s="178"/>
      <c r="J894" s="296"/>
      <c r="K894" s="273"/>
      <c r="L894" s="273"/>
      <c r="M894" s="273"/>
      <c r="N894" s="296"/>
      <c r="O894" s="273"/>
      <c r="P894" s="273"/>
      <c r="Q894" s="273"/>
      <c r="R894" s="273"/>
      <c r="S894" s="273"/>
      <c r="T894" s="273"/>
      <c r="U894" s="273"/>
      <c r="V894" s="296"/>
      <c r="W894" s="273"/>
      <c r="X894" s="273"/>
      <c r="Y894" s="273"/>
      <c r="Z894" s="273"/>
      <c r="AA894" s="273"/>
      <c r="AB894" s="273"/>
      <c r="AC894" s="273"/>
      <c r="AD894" s="273"/>
      <c r="AE894" s="296"/>
      <c r="AF894" s="273"/>
      <c r="AG894" s="273"/>
      <c r="AH894" s="273"/>
      <c r="AI894" s="273"/>
      <c r="AJ894" s="273"/>
      <c r="AK894" s="273"/>
      <c r="AL894" s="273"/>
      <c r="AM894" s="296"/>
      <c r="AN894" s="296"/>
      <c r="AO894" s="296"/>
      <c r="AP894" s="273"/>
      <c r="AQ894" s="273"/>
      <c r="AR894" s="296"/>
      <c r="AS894" s="296"/>
      <c r="AT894" s="296"/>
      <c r="AU894" s="273"/>
      <c r="AV894" s="279"/>
    </row>
    <row r="895" spans="1:48" s="2" customFormat="1">
      <c r="A895" s="437"/>
      <c r="B895" s="437"/>
      <c r="C895" s="437"/>
      <c r="D895" s="437"/>
      <c r="E895" s="296"/>
      <c r="F895" s="645"/>
      <c r="G895" s="273"/>
      <c r="H895" s="178"/>
      <c r="I895" s="178"/>
      <c r="J895" s="296"/>
      <c r="K895" s="273"/>
      <c r="L895" s="273"/>
      <c r="M895" s="273"/>
      <c r="N895" s="296"/>
      <c r="O895" s="273"/>
      <c r="P895" s="273"/>
      <c r="Q895" s="273"/>
      <c r="R895" s="273"/>
      <c r="S895" s="273"/>
      <c r="T895" s="273"/>
      <c r="U895" s="273"/>
      <c r="V895" s="296"/>
      <c r="W895" s="273"/>
      <c r="X895" s="273"/>
      <c r="Y895" s="273"/>
      <c r="Z895" s="273"/>
      <c r="AA895" s="273"/>
      <c r="AB895" s="273"/>
      <c r="AC895" s="273"/>
      <c r="AD895" s="273"/>
      <c r="AE895" s="296"/>
      <c r="AF895" s="273"/>
      <c r="AG895" s="273"/>
      <c r="AH895" s="273"/>
      <c r="AI895" s="273"/>
      <c r="AJ895" s="273"/>
      <c r="AK895" s="273"/>
      <c r="AL895" s="273"/>
      <c r="AM895" s="296"/>
      <c r="AN895" s="296"/>
      <c r="AO895" s="296"/>
      <c r="AP895" s="273"/>
      <c r="AQ895" s="273"/>
      <c r="AR895" s="296"/>
      <c r="AS895" s="296"/>
      <c r="AT895" s="296"/>
      <c r="AU895" s="273"/>
      <c r="AV895" s="279"/>
    </row>
    <row r="896" spans="1:48" s="2" customFormat="1">
      <c r="A896" s="437"/>
      <c r="B896" s="437"/>
      <c r="C896" s="437"/>
      <c r="D896" s="437"/>
      <c r="E896" s="296"/>
      <c r="F896" s="645"/>
      <c r="G896" s="273"/>
      <c r="H896" s="178"/>
      <c r="I896" s="178"/>
      <c r="J896" s="296"/>
      <c r="K896" s="273"/>
      <c r="L896" s="273"/>
      <c r="M896" s="273"/>
      <c r="N896" s="296"/>
      <c r="O896" s="273"/>
      <c r="P896" s="273"/>
      <c r="Q896" s="273"/>
      <c r="R896" s="273"/>
      <c r="S896" s="273"/>
      <c r="T896" s="273"/>
      <c r="U896" s="273"/>
      <c r="V896" s="296"/>
      <c r="W896" s="273"/>
      <c r="X896" s="273"/>
      <c r="Y896" s="273"/>
      <c r="Z896" s="273"/>
      <c r="AA896" s="273"/>
      <c r="AB896" s="273"/>
      <c r="AC896" s="273"/>
      <c r="AD896" s="273"/>
      <c r="AE896" s="296"/>
      <c r="AF896" s="273"/>
      <c r="AG896" s="273"/>
      <c r="AH896" s="273"/>
      <c r="AI896" s="273"/>
      <c r="AJ896" s="273"/>
      <c r="AK896" s="273"/>
      <c r="AL896" s="273"/>
      <c r="AM896" s="296"/>
      <c r="AN896" s="296"/>
      <c r="AO896" s="296"/>
      <c r="AP896" s="273"/>
      <c r="AQ896" s="273"/>
      <c r="AR896" s="296"/>
      <c r="AS896" s="296"/>
      <c r="AT896" s="296"/>
      <c r="AU896" s="273"/>
      <c r="AV896" s="279"/>
    </row>
    <row r="897" spans="1:48" s="2" customFormat="1">
      <c r="A897" s="437"/>
      <c r="B897" s="437"/>
      <c r="C897" s="437"/>
      <c r="D897" s="437"/>
      <c r="E897" s="296"/>
      <c r="F897" s="645"/>
      <c r="G897" s="273"/>
      <c r="H897" s="178"/>
      <c r="I897" s="178"/>
      <c r="J897" s="296"/>
      <c r="K897" s="273"/>
      <c r="L897" s="273"/>
      <c r="M897" s="273"/>
      <c r="N897" s="296"/>
      <c r="O897" s="273"/>
      <c r="P897" s="273"/>
      <c r="Q897" s="273"/>
      <c r="R897" s="273"/>
      <c r="S897" s="273"/>
      <c r="T897" s="273"/>
      <c r="U897" s="273"/>
      <c r="V897" s="296"/>
      <c r="W897" s="273"/>
      <c r="X897" s="273"/>
      <c r="Y897" s="273"/>
      <c r="Z897" s="273"/>
      <c r="AA897" s="273"/>
      <c r="AB897" s="273"/>
      <c r="AC897" s="273"/>
      <c r="AD897" s="273"/>
      <c r="AE897" s="296"/>
      <c r="AF897" s="273"/>
      <c r="AG897" s="273"/>
      <c r="AH897" s="273"/>
      <c r="AI897" s="273"/>
      <c r="AJ897" s="273"/>
      <c r="AK897" s="273"/>
      <c r="AL897" s="273"/>
      <c r="AM897" s="296"/>
      <c r="AN897" s="296"/>
      <c r="AO897" s="296"/>
      <c r="AP897" s="273"/>
      <c r="AQ897" s="273"/>
      <c r="AR897" s="296"/>
      <c r="AS897" s="296"/>
      <c r="AT897" s="296"/>
      <c r="AU897" s="273"/>
      <c r="AV897" s="279"/>
    </row>
    <row r="898" spans="1:48" s="2" customFormat="1">
      <c r="A898" s="437"/>
      <c r="B898" s="437"/>
      <c r="C898" s="437"/>
      <c r="D898" s="437"/>
      <c r="E898" s="296"/>
      <c r="F898" s="645"/>
      <c r="G898" s="273"/>
      <c r="H898" s="178"/>
      <c r="I898" s="178"/>
      <c r="J898" s="296"/>
      <c r="K898" s="273"/>
      <c r="L898" s="273"/>
      <c r="M898" s="273"/>
      <c r="N898" s="296"/>
      <c r="O898" s="273"/>
      <c r="P898" s="273"/>
      <c r="Q898" s="273"/>
      <c r="R898" s="273"/>
      <c r="S898" s="273"/>
      <c r="T898" s="273"/>
      <c r="U898" s="273"/>
      <c r="V898" s="296"/>
      <c r="W898" s="273"/>
      <c r="X898" s="273"/>
      <c r="Y898" s="273"/>
      <c r="Z898" s="273"/>
      <c r="AA898" s="273"/>
      <c r="AB898" s="273"/>
      <c r="AC898" s="273"/>
      <c r="AD898" s="273"/>
      <c r="AE898" s="296"/>
      <c r="AF898" s="273"/>
      <c r="AG898" s="273"/>
      <c r="AH898" s="273"/>
      <c r="AI898" s="273"/>
      <c r="AJ898" s="273"/>
      <c r="AK898" s="273"/>
      <c r="AL898" s="273"/>
      <c r="AM898" s="296"/>
      <c r="AN898" s="296"/>
      <c r="AO898" s="296"/>
      <c r="AP898" s="273"/>
      <c r="AQ898" s="273"/>
      <c r="AR898" s="296"/>
      <c r="AS898" s="296"/>
      <c r="AT898" s="296"/>
      <c r="AU898" s="273"/>
      <c r="AV898" s="279"/>
    </row>
    <row r="899" spans="1:48" s="2" customFormat="1">
      <c r="A899" s="437"/>
      <c r="B899" s="437"/>
      <c r="C899" s="437"/>
      <c r="D899" s="437"/>
      <c r="E899" s="296"/>
      <c r="F899" s="645"/>
      <c r="G899" s="273"/>
      <c r="H899" s="178"/>
      <c r="I899" s="178"/>
      <c r="J899" s="296"/>
      <c r="K899" s="273"/>
      <c r="L899" s="273"/>
      <c r="M899" s="273"/>
      <c r="N899" s="296"/>
      <c r="O899" s="273"/>
      <c r="P899" s="273"/>
      <c r="Q899" s="273"/>
      <c r="R899" s="273"/>
      <c r="S899" s="273"/>
      <c r="T899" s="273"/>
      <c r="U899" s="273"/>
      <c r="V899" s="296"/>
      <c r="W899" s="273"/>
      <c r="X899" s="273"/>
      <c r="Y899" s="273"/>
      <c r="Z899" s="273"/>
      <c r="AA899" s="273"/>
      <c r="AB899" s="273"/>
      <c r="AC899" s="273"/>
      <c r="AD899" s="273"/>
      <c r="AE899" s="296"/>
      <c r="AF899" s="273"/>
      <c r="AG899" s="273"/>
      <c r="AH899" s="273"/>
      <c r="AI899" s="273"/>
      <c r="AJ899" s="273"/>
      <c r="AK899" s="273"/>
      <c r="AL899" s="273"/>
      <c r="AM899" s="296"/>
      <c r="AN899" s="296"/>
      <c r="AO899" s="296"/>
      <c r="AP899" s="273"/>
      <c r="AQ899" s="273"/>
      <c r="AR899" s="296"/>
      <c r="AS899" s="296"/>
      <c r="AT899" s="296"/>
      <c r="AU899" s="273"/>
      <c r="AV899" s="279"/>
    </row>
    <row r="900" spans="1:48" s="2" customFormat="1">
      <c r="A900" s="437"/>
      <c r="B900" s="437"/>
      <c r="C900" s="437"/>
      <c r="D900" s="437"/>
      <c r="E900" s="296"/>
      <c r="F900" s="645"/>
      <c r="G900" s="273"/>
      <c r="H900" s="178"/>
      <c r="I900" s="178"/>
      <c r="J900" s="296"/>
      <c r="K900" s="273"/>
      <c r="L900" s="273"/>
      <c r="M900" s="273"/>
      <c r="N900" s="296"/>
      <c r="O900" s="273"/>
      <c r="P900" s="273"/>
      <c r="Q900" s="273"/>
      <c r="R900" s="273"/>
      <c r="S900" s="273"/>
      <c r="T900" s="273"/>
      <c r="U900" s="273"/>
      <c r="V900" s="296"/>
      <c r="W900" s="273"/>
      <c r="X900" s="273"/>
      <c r="Y900" s="273"/>
      <c r="Z900" s="273"/>
      <c r="AA900" s="273"/>
      <c r="AB900" s="273"/>
      <c r="AC900" s="273"/>
      <c r="AD900" s="273"/>
      <c r="AE900" s="296"/>
      <c r="AF900" s="273"/>
      <c r="AG900" s="273"/>
      <c r="AH900" s="273"/>
      <c r="AI900" s="273"/>
      <c r="AJ900" s="273"/>
      <c r="AK900" s="273"/>
      <c r="AL900" s="273"/>
      <c r="AM900" s="296"/>
      <c r="AN900" s="296"/>
      <c r="AO900" s="296"/>
      <c r="AP900" s="273"/>
      <c r="AQ900" s="273"/>
      <c r="AR900" s="296"/>
      <c r="AS900" s="296"/>
      <c r="AT900" s="296"/>
      <c r="AU900" s="273"/>
      <c r="AV900" s="279"/>
    </row>
    <row r="901" spans="1:48" s="2" customFormat="1">
      <c r="A901" s="437"/>
      <c r="B901" s="437"/>
      <c r="C901" s="437"/>
      <c r="D901" s="437"/>
      <c r="E901" s="296"/>
      <c r="F901" s="645"/>
      <c r="G901" s="273"/>
      <c r="H901" s="178"/>
      <c r="I901" s="178"/>
      <c r="J901" s="296"/>
      <c r="K901" s="273"/>
      <c r="L901" s="273"/>
      <c r="M901" s="273"/>
      <c r="N901" s="296"/>
      <c r="O901" s="273"/>
      <c r="P901" s="273"/>
      <c r="Q901" s="273"/>
      <c r="R901" s="273"/>
      <c r="S901" s="273"/>
      <c r="T901" s="273"/>
      <c r="U901" s="273"/>
      <c r="V901" s="296"/>
      <c r="W901" s="273"/>
      <c r="X901" s="273"/>
      <c r="Y901" s="273"/>
      <c r="Z901" s="273"/>
      <c r="AA901" s="273"/>
      <c r="AB901" s="273"/>
      <c r="AC901" s="273"/>
      <c r="AD901" s="273"/>
      <c r="AE901" s="296"/>
      <c r="AF901" s="273"/>
      <c r="AG901" s="273"/>
      <c r="AH901" s="273"/>
      <c r="AI901" s="273"/>
      <c r="AJ901" s="273"/>
      <c r="AK901" s="273"/>
      <c r="AL901" s="273"/>
      <c r="AM901" s="296"/>
      <c r="AN901" s="296"/>
      <c r="AO901" s="296"/>
      <c r="AP901" s="273"/>
      <c r="AQ901" s="273"/>
      <c r="AR901" s="296"/>
      <c r="AS901" s="296"/>
      <c r="AT901" s="296"/>
      <c r="AU901" s="273"/>
      <c r="AV901" s="279"/>
    </row>
    <row r="902" spans="1:48" s="2" customFormat="1">
      <c r="A902" s="437"/>
      <c r="B902" s="437"/>
      <c r="C902" s="437"/>
      <c r="D902" s="437"/>
      <c r="E902" s="296"/>
      <c r="F902" s="645"/>
      <c r="G902" s="273"/>
      <c r="H902" s="178"/>
      <c r="I902" s="178"/>
      <c r="J902" s="296"/>
      <c r="K902" s="273"/>
      <c r="L902" s="273"/>
      <c r="M902" s="273"/>
      <c r="N902" s="296"/>
      <c r="O902" s="273"/>
      <c r="P902" s="273"/>
      <c r="Q902" s="273"/>
      <c r="R902" s="273"/>
      <c r="S902" s="273"/>
      <c r="T902" s="273"/>
      <c r="U902" s="273"/>
      <c r="V902" s="296"/>
      <c r="W902" s="273"/>
      <c r="X902" s="273"/>
      <c r="Y902" s="273"/>
      <c r="Z902" s="273"/>
      <c r="AA902" s="273"/>
      <c r="AB902" s="273"/>
      <c r="AC902" s="273"/>
      <c r="AD902" s="273"/>
      <c r="AE902" s="296"/>
      <c r="AF902" s="273"/>
      <c r="AG902" s="273"/>
      <c r="AH902" s="273"/>
      <c r="AI902" s="273"/>
      <c r="AJ902" s="273"/>
      <c r="AK902" s="273"/>
      <c r="AL902" s="273"/>
      <c r="AM902" s="296"/>
      <c r="AN902" s="296"/>
      <c r="AO902" s="296"/>
      <c r="AP902" s="273"/>
      <c r="AQ902" s="273"/>
      <c r="AR902" s="296"/>
      <c r="AS902" s="296"/>
      <c r="AT902" s="296"/>
      <c r="AU902" s="273"/>
      <c r="AV902" s="279"/>
    </row>
    <row r="903" spans="1:48" s="2" customFormat="1">
      <c r="A903" s="437"/>
      <c r="B903" s="437"/>
      <c r="C903" s="437"/>
      <c r="D903" s="437"/>
      <c r="E903" s="296"/>
      <c r="F903" s="645"/>
      <c r="G903" s="273"/>
      <c r="H903" s="178"/>
      <c r="I903" s="178"/>
      <c r="J903" s="296"/>
      <c r="K903" s="273"/>
      <c r="L903" s="273"/>
      <c r="M903" s="273"/>
      <c r="N903" s="296"/>
      <c r="O903" s="273"/>
      <c r="P903" s="273"/>
      <c r="Q903" s="273"/>
      <c r="R903" s="273"/>
      <c r="S903" s="273"/>
      <c r="T903" s="273"/>
      <c r="U903" s="273"/>
      <c r="V903" s="296"/>
      <c r="W903" s="273"/>
      <c r="X903" s="273"/>
      <c r="Y903" s="273"/>
      <c r="Z903" s="273"/>
      <c r="AA903" s="273"/>
      <c r="AB903" s="273"/>
      <c r="AC903" s="273"/>
      <c r="AD903" s="273"/>
      <c r="AE903" s="296"/>
      <c r="AF903" s="273"/>
      <c r="AG903" s="273"/>
      <c r="AH903" s="273"/>
      <c r="AI903" s="273"/>
      <c r="AJ903" s="273"/>
      <c r="AK903" s="273"/>
      <c r="AL903" s="273"/>
      <c r="AM903" s="296"/>
      <c r="AN903" s="296"/>
      <c r="AO903" s="296"/>
      <c r="AP903" s="273"/>
      <c r="AQ903" s="273"/>
      <c r="AR903" s="296"/>
      <c r="AS903" s="296"/>
      <c r="AT903" s="296"/>
      <c r="AU903" s="273"/>
      <c r="AV903" s="279"/>
    </row>
    <row r="904" spans="1:48" s="2" customFormat="1">
      <c r="A904" s="437"/>
      <c r="B904" s="437"/>
      <c r="C904" s="437"/>
      <c r="D904" s="437"/>
      <c r="E904" s="296"/>
      <c r="F904" s="645"/>
      <c r="G904" s="273"/>
      <c r="H904" s="178"/>
      <c r="I904" s="178"/>
      <c r="J904" s="296"/>
      <c r="K904" s="273"/>
      <c r="L904" s="273"/>
      <c r="M904" s="273"/>
      <c r="N904" s="296"/>
      <c r="O904" s="273"/>
      <c r="P904" s="273"/>
      <c r="Q904" s="273"/>
      <c r="R904" s="273"/>
      <c r="S904" s="273"/>
      <c r="T904" s="273"/>
      <c r="U904" s="273"/>
      <c r="V904" s="296"/>
      <c r="W904" s="273"/>
      <c r="X904" s="273"/>
      <c r="Y904" s="273"/>
      <c r="Z904" s="273"/>
      <c r="AA904" s="273"/>
      <c r="AB904" s="273"/>
      <c r="AC904" s="273"/>
      <c r="AD904" s="273"/>
      <c r="AE904" s="296"/>
      <c r="AF904" s="273"/>
      <c r="AG904" s="273"/>
      <c r="AH904" s="273"/>
      <c r="AI904" s="273"/>
      <c r="AJ904" s="273"/>
      <c r="AK904" s="273"/>
      <c r="AL904" s="273"/>
      <c r="AM904" s="296"/>
      <c r="AN904" s="296"/>
      <c r="AO904" s="296"/>
      <c r="AP904" s="273"/>
      <c r="AQ904" s="273"/>
      <c r="AR904" s="296"/>
      <c r="AS904" s="296"/>
      <c r="AT904" s="296"/>
      <c r="AU904" s="273"/>
      <c r="AV904" s="279"/>
    </row>
    <row r="905" spans="1:48" s="2" customFormat="1">
      <c r="A905" s="437"/>
      <c r="B905" s="437"/>
      <c r="C905" s="437"/>
      <c r="D905" s="437"/>
      <c r="E905" s="296"/>
      <c r="F905" s="645"/>
      <c r="G905" s="273"/>
      <c r="H905" s="178"/>
      <c r="I905" s="178"/>
      <c r="J905" s="296"/>
      <c r="K905" s="273"/>
      <c r="L905" s="273"/>
      <c r="M905" s="273"/>
      <c r="N905" s="296"/>
      <c r="O905" s="273"/>
      <c r="P905" s="273"/>
      <c r="Q905" s="273"/>
      <c r="R905" s="273"/>
      <c r="S905" s="273"/>
      <c r="T905" s="273"/>
      <c r="U905" s="273"/>
      <c r="V905" s="296"/>
      <c r="W905" s="273"/>
      <c r="X905" s="273"/>
      <c r="Y905" s="273"/>
      <c r="Z905" s="273"/>
      <c r="AA905" s="273"/>
      <c r="AB905" s="273"/>
      <c r="AC905" s="273"/>
      <c r="AD905" s="273"/>
      <c r="AE905" s="296"/>
      <c r="AF905" s="273"/>
      <c r="AG905" s="273"/>
      <c r="AH905" s="273"/>
      <c r="AI905" s="273"/>
      <c r="AJ905" s="273"/>
      <c r="AK905" s="273"/>
      <c r="AL905" s="273"/>
      <c r="AM905" s="296"/>
      <c r="AN905" s="296"/>
      <c r="AO905" s="296"/>
      <c r="AP905" s="273"/>
      <c r="AQ905" s="273"/>
      <c r="AR905" s="296"/>
      <c r="AS905" s="296"/>
      <c r="AT905" s="296"/>
      <c r="AU905" s="273"/>
      <c r="AV905" s="279"/>
    </row>
    <row r="906" spans="1:48" s="2" customFormat="1">
      <c r="A906" s="437"/>
      <c r="B906" s="437"/>
      <c r="C906" s="437"/>
      <c r="D906" s="437"/>
      <c r="E906" s="296"/>
      <c r="F906" s="645"/>
      <c r="G906" s="273"/>
      <c r="H906" s="178"/>
      <c r="I906" s="178"/>
      <c r="J906" s="296"/>
      <c r="K906" s="273"/>
      <c r="L906" s="273"/>
      <c r="M906" s="273"/>
      <c r="N906" s="296"/>
      <c r="O906" s="273"/>
      <c r="P906" s="273"/>
      <c r="Q906" s="273"/>
      <c r="R906" s="273"/>
      <c r="S906" s="273"/>
      <c r="T906" s="273"/>
      <c r="U906" s="273"/>
      <c r="V906" s="296"/>
      <c r="W906" s="273"/>
      <c r="X906" s="273"/>
      <c r="Y906" s="273"/>
      <c r="Z906" s="273"/>
      <c r="AA906" s="273"/>
      <c r="AB906" s="273"/>
      <c r="AC906" s="273"/>
      <c r="AD906" s="273"/>
      <c r="AE906" s="296"/>
      <c r="AF906" s="273"/>
      <c r="AG906" s="273"/>
      <c r="AH906" s="273"/>
      <c r="AI906" s="273"/>
      <c r="AJ906" s="273"/>
      <c r="AK906" s="273"/>
      <c r="AL906" s="273"/>
      <c r="AM906" s="296"/>
      <c r="AN906" s="296"/>
      <c r="AO906" s="296"/>
      <c r="AP906" s="273"/>
      <c r="AQ906" s="273"/>
      <c r="AR906" s="296"/>
      <c r="AS906" s="296"/>
      <c r="AT906" s="296"/>
      <c r="AU906" s="273"/>
      <c r="AV906" s="279"/>
    </row>
    <row r="907" spans="1:48" s="2" customFormat="1">
      <c r="A907" s="437"/>
      <c r="B907" s="437"/>
      <c r="C907" s="437"/>
      <c r="D907" s="437"/>
      <c r="E907" s="296"/>
      <c r="F907" s="645"/>
      <c r="G907" s="273"/>
      <c r="H907" s="178"/>
      <c r="I907" s="178"/>
      <c r="J907" s="296"/>
      <c r="K907" s="273"/>
      <c r="L907" s="273"/>
      <c r="M907" s="273"/>
      <c r="N907" s="296"/>
      <c r="O907" s="273"/>
      <c r="P907" s="273"/>
      <c r="Q907" s="273"/>
      <c r="R907" s="273"/>
      <c r="S907" s="273"/>
      <c r="T907" s="273"/>
      <c r="U907" s="273"/>
      <c r="V907" s="296"/>
      <c r="W907" s="273"/>
      <c r="X907" s="273"/>
      <c r="Y907" s="273"/>
      <c r="Z907" s="273"/>
      <c r="AA907" s="273"/>
      <c r="AB907" s="273"/>
      <c r="AC907" s="273"/>
      <c r="AD907" s="273"/>
      <c r="AE907" s="296"/>
      <c r="AF907" s="273"/>
      <c r="AG907" s="273"/>
      <c r="AH907" s="273"/>
      <c r="AI907" s="273"/>
      <c r="AJ907" s="273"/>
      <c r="AK907" s="273"/>
      <c r="AL907" s="273"/>
      <c r="AM907" s="296"/>
      <c r="AN907" s="296"/>
      <c r="AO907" s="296"/>
      <c r="AP907" s="273"/>
      <c r="AQ907" s="273"/>
      <c r="AR907" s="296"/>
      <c r="AS907" s="296"/>
      <c r="AT907" s="296"/>
      <c r="AU907" s="273"/>
      <c r="AV907" s="279"/>
    </row>
    <row r="908" spans="1:48" s="2" customFormat="1">
      <c r="A908" s="437"/>
      <c r="B908" s="437"/>
      <c r="C908" s="437"/>
      <c r="D908" s="437"/>
      <c r="E908" s="296"/>
      <c r="F908" s="645"/>
      <c r="G908" s="273"/>
      <c r="H908" s="178"/>
      <c r="I908" s="178"/>
      <c r="J908" s="296"/>
      <c r="K908" s="273"/>
      <c r="L908" s="273"/>
      <c r="M908" s="273"/>
      <c r="N908" s="296"/>
      <c r="O908" s="273"/>
      <c r="P908" s="273"/>
      <c r="Q908" s="273"/>
      <c r="R908" s="273"/>
      <c r="S908" s="273"/>
      <c r="T908" s="273"/>
      <c r="U908" s="273"/>
      <c r="V908" s="296"/>
      <c r="W908" s="273"/>
      <c r="X908" s="273"/>
      <c r="Y908" s="273"/>
      <c r="Z908" s="273"/>
      <c r="AA908" s="273"/>
      <c r="AB908" s="273"/>
      <c r="AC908" s="273"/>
      <c r="AD908" s="273"/>
      <c r="AE908" s="296"/>
      <c r="AF908" s="273"/>
      <c r="AG908" s="273"/>
      <c r="AH908" s="273"/>
      <c r="AI908" s="273"/>
      <c r="AJ908" s="273"/>
      <c r="AK908" s="273"/>
      <c r="AL908" s="273"/>
      <c r="AM908" s="296"/>
      <c r="AN908" s="296"/>
      <c r="AO908" s="296"/>
      <c r="AP908" s="273"/>
      <c r="AQ908" s="273"/>
      <c r="AR908" s="296"/>
      <c r="AS908" s="296"/>
      <c r="AT908" s="296"/>
      <c r="AU908" s="273"/>
      <c r="AV908" s="279"/>
    </row>
    <row r="909" spans="1:48" s="2" customFormat="1">
      <c r="A909" s="437"/>
      <c r="B909" s="437"/>
      <c r="C909" s="437"/>
      <c r="D909" s="437"/>
      <c r="E909" s="296"/>
      <c r="F909" s="645"/>
      <c r="G909" s="273"/>
      <c r="H909" s="178"/>
      <c r="I909" s="178"/>
      <c r="J909" s="296"/>
      <c r="K909" s="273"/>
      <c r="L909" s="273"/>
      <c r="M909" s="273"/>
      <c r="N909" s="296"/>
      <c r="O909" s="273"/>
      <c r="P909" s="273"/>
      <c r="Q909" s="273"/>
      <c r="R909" s="273"/>
      <c r="S909" s="273"/>
      <c r="T909" s="273"/>
      <c r="U909" s="273"/>
      <c r="V909" s="296"/>
      <c r="W909" s="273"/>
      <c r="X909" s="273"/>
      <c r="Y909" s="273"/>
      <c r="Z909" s="273"/>
      <c r="AA909" s="273"/>
      <c r="AB909" s="273"/>
      <c r="AC909" s="273"/>
      <c r="AD909" s="273"/>
      <c r="AE909" s="296"/>
      <c r="AF909" s="273"/>
      <c r="AG909" s="273"/>
      <c r="AH909" s="273"/>
      <c r="AI909" s="273"/>
      <c r="AJ909" s="273"/>
      <c r="AK909" s="273"/>
      <c r="AL909" s="273"/>
      <c r="AM909" s="296"/>
      <c r="AN909" s="296"/>
      <c r="AO909" s="296"/>
      <c r="AP909" s="273"/>
      <c r="AQ909" s="273"/>
      <c r="AR909" s="296"/>
      <c r="AS909" s="296"/>
      <c r="AT909" s="296"/>
      <c r="AU909" s="273"/>
      <c r="AV909" s="279"/>
    </row>
    <row r="910" spans="1:48" s="2" customFormat="1">
      <c r="A910" s="437"/>
      <c r="B910" s="437"/>
      <c r="C910" s="437"/>
      <c r="D910" s="437"/>
      <c r="E910" s="296"/>
      <c r="F910" s="645"/>
      <c r="G910" s="273"/>
      <c r="H910" s="178"/>
      <c r="I910" s="178"/>
      <c r="J910" s="296"/>
      <c r="K910" s="273"/>
      <c r="L910" s="273"/>
      <c r="M910" s="273"/>
      <c r="N910" s="296"/>
      <c r="O910" s="273"/>
      <c r="P910" s="273"/>
      <c r="Q910" s="273"/>
      <c r="R910" s="273"/>
      <c r="S910" s="273"/>
      <c r="T910" s="273"/>
      <c r="U910" s="273"/>
      <c r="V910" s="296"/>
      <c r="W910" s="273"/>
      <c r="X910" s="273"/>
      <c r="Y910" s="273"/>
      <c r="Z910" s="273"/>
      <c r="AA910" s="273"/>
      <c r="AB910" s="273"/>
      <c r="AC910" s="273"/>
      <c r="AD910" s="273"/>
      <c r="AE910" s="296"/>
      <c r="AF910" s="273"/>
      <c r="AG910" s="273"/>
      <c r="AH910" s="273"/>
      <c r="AI910" s="273"/>
      <c r="AJ910" s="273"/>
      <c r="AK910" s="273"/>
      <c r="AL910" s="273"/>
      <c r="AM910" s="296"/>
      <c r="AN910" s="296"/>
      <c r="AO910" s="296"/>
      <c r="AP910" s="273"/>
      <c r="AQ910" s="273"/>
      <c r="AR910" s="296"/>
      <c r="AS910" s="296"/>
      <c r="AT910" s="296"/>
      <c r="AU910" s="273"/>
      <c r="AV910" s="279"/>
    </row>
    <row r="911" spans="1:48" s="2" customFormat="1">
      <c r="A911" s="437"/>
      <c r="B911" s="437"/>
      <c r="C911" s="437"/>
      <c r="D911" s="437"/>
      <c r="E911" s="296"/>
      <c r="F911" s="645"/>
      <c r="G911" s="273"/>
      <c r="H911" s="178"/>
      <c r="I911" s="178"/>
      <c r="J911" s="296"/>
      <c r="K911" s="273"/>
      <c r="L911" s="273"/>
      <c r="M911" s="273"/>
      <c r="N911" s="296"/>
      <c r="O911" s="273"/>
      <c r="P911" s="273"/>
      <c r="Q911" s="273"/>
      <c r="R911" s="273"/>
      <c r="S911" s="273"/>
      <c r="T911" s="273"/>
      <c r="U911" s="273"/>
      <c r="V911" s="296"/>
      <c r="W911" s="273"/>
      <c r="X911" s="273"/>
      <c r="Y911" s="273"/>
      <c r="Z911" s="273"/>
      <c r="AA911" s="273"/>
      <c r="AB911" s="273"/>
      <c r="AC911" s="273"/>
      <c r="AD911" s="273"/>
      <c r="AE911" s="296"/>
      <c r="AF911" s="273"/>
      <c r="AG911" s="273"/>
      <c r="AH911" s="273"/>
      <c r="AI911" s="273"/>
      <c r="AJ911" s="273"/>
      <c r="AK911" s="273"/>
      <c r="AL911" s="273"/>
      <c r="AM911" s="296"/>
      <c r="AN911" s="296"/>
      <c r="AO911" s="296"/>
      <c r="AP911" s="273"/>
      <c r="AQ911" s="273"/>
      <c r="AR911" s="296"/>
      <c r="AS911" s="296"/>
      <c r="AT911" s="296"/>
      <c r="AU911" s="273"/>
      <c r="AV911" s="279"/>
    </row>
    <row r="912" spans="1:48" s="2" customFormat="1">
      <c r="A912" s="437"/>
      <c r="B912" s="437"/>
      <c r="C912" s="437"/>
      <c r="D912" s="437"/>
      <c r="E912" s="296"/>
      <c r="F912" s="645"/>
      <c r="G912" s="273"/>
      <c r="H912" s="178"/>
      <c r="I912" s="178"/>
      <c r="J912" s="296"/>
      <c r="K912" s="273"/>
      <c r="L912" s="273"/>
      <c r="M912" s="273"/>
      <c r="N912" s="296"/>
      <c r="O912" s="273"/>
      <c r="P912" s="273"/>
      <c r="Q912" s="273"/>
      <c r="R912" s="273"/>
      <c r="S912" s="273"/>
      <c r="T912" s="273"/>
      <c r="U912" s="273"/>
      <c r="V912" s="296"/>
      <c r="W912" s="273"/>
      <c r="X912" s="273"/>
      <c r="Y912" s="273"/>
      <c r="Z912" s="273"/>
      <c r="AA912" s="273"/>
      <c r="AB912" s="273"/>
      <c r="AC912" s="273"/>
      <c r="AD912" s="273"/>
      <c r="AE912" s="296"/>
      <c r="AF912" s="273"/>
      <c r="AG912" s="273"/>
      <c r="AH912" s="273"/>
      <c r="AI912" s="273"/>
      <c r="AJ912" s="273"/>
      <c r="AK912" s="273"/>
      <c r="AL912" s="273"/>
      <c r="AM912" s="296"/>
      <c r="AN912" s="296"/>
      <c r="AO912" s="296"/>
      <c r="AP912" s="273"/>
      <c r="AQ912" s="273"/>
      <c r="AR912" s="296"/>
      <c r="AS912" s="296"/>
      <c r="AT912" s="296"/>
      <c r="AU912" s="273"/>
      <c r="AV912" s="279"/>
    </row>
    <row r="913" spans="1:48" s="2" customFormat="1">
      <c r="A913" s="437"/>
      <c r="B913" s="437"/>
      <c r="C913" s="437"/>
      <c r="D913" s="437"/>
      <c r="E913" s="296"/>
      <c r="F913" s="645"/>
      <c r="G913" s="273"/>
      <c r="H913" s="178"/>
      <c r="I913" s="178"/>
      <c r="J913" s="296"/>
      <c r="K913" s="273"/>
      <c r="L913" s="273"/>
      <c r="M913" s="273"/>
      <c r="N913" s="296"/>
      <c r="O913" s="273"/>
      <c r="P913" s="273"/>
      <c r="Q913" s="273"/>
      <c r="R913" s="273"/>
      <c r="S913" s="273"/>
      <c r="T913" s="273"/>
      <c r="U913" s="273"/>
      <c r="V913" s="296"/>
      <c r="W913" s="273"/>
      <c r="X913" s="273"/>
      <c r="Y913" s="273"/>
      <c r="Z913" s="273"/>
      <c r="AA913" s="273"/>
      <c r="AB913" s="273"/>
      <c r="AC913" s="273"/>
      <c r="AD913" s="273"/>
      <c r="AE913" s="296"/>
      <c r="AF913" s="273"/>
      <c r="AG913" s="273"/>
      <c r="AH913" s="273"/>
      <c r="AI913" s="273"/>
      <c r="AJ913" s="273"/>
      <c r="AK913" s="273"/>
      <c r="AL913" s="273"/>
      <c r="AM913" s="296"/>
      <c r="AN913" s="296"/>
      <c r="AO913" s="296"/>
      <c r="AP913" s="273"/>
      <c r="AQ913" s="273"/>
      <c r="AR913" s="296"/>
      <c r="AS913" s="296"/>
      <c r="AT913" s="296"/>
      <c r="AU913" s="273"/>
      <c r="AV913" s="279"/>
    </row>
    <row r="914" spans="1:48" s="2" customFormat="1">
      <c r="A914" s="437"/>
      <c r="B914" s="437"/>
      <c r="C914" s="437"/>
      <c r="D914" s="437"/>
      <c r="E914" s="296"/>
      <c r="F914" s="645"/>
      <c r="G914" s="273"/>
      <c r="H914" s="178"/>
      <c r="I914" s="178"/>
      <c r="J914" s="296"/>
      <c r="K914" s="273"/>
      <c r="L914" s="273"/>
      <c r="M914" s="273"/>
      <c r="N914" s="296"/>
      <c r="O914" s="273"/>
      <c r="P914" s="273"/>
      <c r="Q914" s="273"/>
      <c r="R914" s="273"/>
      <c r="S914" s="273"/>
      <c r="T914" s="273"/>
      <c r="U914" s="273"/>
      <c r="V914" s="296"/>
      <c r="W914" s="273"/>
      <c r="X914" s="273"/>
      <c r="Y914" s="273"/>
      <c r="Z914" s="273"/>
      <c r="AA914" s="273"/>
      <c r="AB914" s="273"/>
      <c r="AC914" s="273"/>
      <c r="AD914" s="273"/>
      <c r="AE914" s="296"/>
      <c r="AF914" s="273"/>
      <c r="AG914" s="273"/>
      <c r="AH914" s="273"/>
      <c r="AI914" s="273"/>
      <c r="AJ914" s="273"/>
      <c r="AK914" s="273"/>
      <c r="AL914" s="273"/>
      <c r="AM914" s="296"/>
      <c r="AN914" s="296"/>
      <c r="AO914" s="296"/>
      <c r="AP914" s="273"/>
      <c r="AQ914" s="273"/>
      <c r="AR914" s="296"/>
      <c r="AS914" s="296"/>
      <c r="AT914" s="296"/>
      <c r="AU914" s="273"/>
      <c r="AV914" s="279"/>
    </row>
    <row r="915" spans="1:48" s="2" customFormat="1">
      <c r="A915" s="437"/>
      <c r="B915" s="437"/>
      <c r="C915" s="437"/>
      <c r="D915" s="437"/>
      <c r="E915" s="296"/>
      <c r="F915" s="645"/>
      <c r="G915" s="273"/>
      <c r="H915" s="178"/>
      <c r="I915" s="178"/>
      <c r="J915" s="296"/>
      <c r="K915" s="273"/>
      <c r="L915" s="273"/>
      <c r="M915" s="273"/>
      <c r="N915" s="296"/>
      <c r="O915" s="273"/>
      <c r="P915" s="273"/>
      <c r="Q915" s="273"/>
      <c r="R915" s="273"/>
      <c r="S915" s="273"/>
      <c r="T915" s="273"/>
      <c r="U915" s="273"/>
      <c r="V915" s="296"/>
      <c r="W915" s="273"/>
      <c r="X915" s="273"/>
      <c r="Y915" s="273"/>
      <c r="Z915" s="273"/>
      <c r="AA915" s="273"/>
      <c r="AB915" s="273"/>
      <c r="AC915" s="273"/>
      <c r="AD915" s="273"/>
      <c r="AE915" s="296"/>
      <c r="AF915" s="273"/>
      <c r="AG915" s="273"/>
      <c r="AH915" s="273"/>
      <c r="AI915" s="273"/>
      <c r="AJ915" s="273"/>
      <c r="AK915" s="273"/>
      <c r="AL915" s="273"/>
      <c r="AM915" s="296"/>
      <c r="AN915" s="296"/>
      <c r="AO915" s="296"/>
      <c r="AP915" s="273"/>
      <c r="AQ915" s="273"/>
      <c r="AR915" s="296"/>
      <c r="AS915" s="296"/>
      <c r="AT915" s="296"/>
      <c r="AU915" s="273"/>
      <c r="AV915" s="279"/>
    </row>
    <row r="916" spans="1:48" s="2" customFormat="1">
      <c r="A916" s="437"/>
      <c r="B916" s="437"/>
      <c r="C916" s="437"/>
      <c r="D916" s="437"/>
      <c r="E916" s="296"/>
      <c r="F916" s="645"/>
      <c r="G916" s="273"/>
      <c r="H916" s="178"/>
      <c r="I916" s="178"/>
      <c r="J916" s="296"/>
      <c r="K916" s="273"/>
      <c r="L916" s="273"/>
      <c r="M916" s="273"/>
      <c r="N916" s="296"/>
      <c r="O916" s="273"/>
      <c r="P916" s="273"/>
      <c r="Q916" s="273"/>
      <c r="R916" s="273"/>
      <c r="S916" s="273"/>
      <c r="T916" s="273"/>
      <c r="U916" s="273"/>
      <c r="V916" s="296"/>
      <c r="W916" s="273"/>
      <c r="X916" s="273"/>
      <c r="Y916" s="273"/>
      <c r="Z916" s="273"/>
      <c r="AA916" s="273"/>
      <c r="AB916" s="273"/>
      <c r="AC916" s="273"/>
      <c r="AD916" s="273"/>
      <c r="AE916" s="296"/>
      <c r="AF916" s="273"/>
      <c r="AG916" s="273"/>
      <c r="AH916" s="273"/>
      <c r="AI916" s="273"/>
      <c r="AJ916" s="273"/>
      <c r="AK916" s="273"/>
      <c r="AL916" s="273"/>
      <c r="AM916" s="296"/>
      <c r="AN916" s="296"/>
      <c r="AO916" s="296"/>
      <c r="AP916" s="273"/>
      <c r="AQ916" s="273"/>
      <c r="AR916" s="296"/>
      <c r="AS916" s="296"/>
      <c r="AT916" s="296"/>
      <c r="AU916" s="273"/>
      <c r="AV916" s="279"/>
    </row>
    <row r="917" spans="1:48" s="2" customFormat="1">
      <c r="A917" s="437"/>
      <c r="B917" s="437"/>
      <c r="C917" s="437"/>
      <c r="D917" s="437"/>
      <c r="E917" s="296"/>
      <c r="F917" s="645"/>
      <c r="G917" s="273"/>
      <c r="H917" s="178"/>
      <c r="I917" s="178"/>
      <c r="J917" s="296"/>
      <c r="K917" s="273"/>
      <c r="L917" s="273"/>
      <c r="M917" s="273"/>
      <c r="N917" s="296"/>
      <c r="O917" s="273"/>
      <c r="P917" s="273"/>
      <c r="Q917" s="273"/>
      <c r="R917" s="273"/>
      <c r="S917" s="273"/>
      <c r="T917" s="273"/>
      <c r="U917" s="273"/>
      <c r="V917" s="296"/>
      <c r="W917" s="273"/>
      <c r="X917" s="273"/>
      <c r="Y917" s="273"/>
      <c r="Z917" s="273"/>
      <c r="AA917" s="273"/>
      <c r="AB917" s="273"/>
      <c r="AC917" s="273"/>
      <c r="AD917" s="273"/>
      <c r="AE917" s="296"/>
      <c r="AF917" s="273"/>
      <c r="AG917" s="273"/>
      <c r="AH917" s="273"/>
      <c r="AI917" s="273"/>
      <c r="AJ917" s="273"/>
      <c r="AK917" s="273"/>
      <c r="AL917" s="273"/>
      <c r="AM917" s="296"/>
      <c r="AN917" s="296"/>
      <c r="AO917" s="296"/>
      <c r="AP917" s="273"/>
      <c r="AQ917" s="273"/>
      <c r="AR917" s="296"/>
      <c r="AS917" s="296"/>
      <c r="AT917" s="296"/>
      <c r="AU917" s="273"/>
      <c r="AV917" s="279"/>
    </row>
    <row r="918" spans="1:48" s="2" customFormat="1">
      <c r="A918" s="437"/>
      <c r="B918" s="437"/>
      <c r="C918" s="437"/>
      <c r="D918" s="437"/>
      <c r="E918" s="296"/>
      <c r="F918" s="645"/>
      <c r="G918" s="273"/>
      <c r="H918" s="178"/>
      <c r="I918" s="178"/>
      <c r="J918" s="296"/>
      <c r="K918" s="273"/>
      <c r="L918" s="273"/>
      <c r="M918" s="273"/>
      <c r="N918" s="296"/>
      <c r="O918" s="273"/>
      <c r="P918" s="273"/>
      <c r="Q918" s="273"/>
      <c r="R918" s="273"/>
      <c r="S918" s="273"/>
      <c r="T918" s="273"/>
      <c r="U918" s="273"/>
      <c r="V918" s="296"/>
      <c r="W918" s="273"/>
      <c r="X918" s="273"/>
      <c r="Y918" s="273"/>
      <c r="Z918" s="273"/>
      <c r="AA918" s="273"/>
      <c r="AB918" s="273"/>
      <c r="AC918" s="273"/>
      <c r="AD918" s="273"/>
      <c r="AE918" s="296"/>
      <c r="AF918" s="273"/>
      <c r="AG918" s="273"/>
      <c r="AH918" s="273"/>
      <c r="AI918" s="273"/>
      <c r="AJ918" s="273"/>
      <c r="AK918" s="273"/>
      <c r="AL918" s="273"/>
      <c r="AM918" s="296"/>
      <c r="AN918" s="296"/>
      <c r="AO918" s="296"/>
      <c r="AP918" s="273"/>
      <c r="AQ918" s="273"/>
      <c r="AR918" s="296"/>
      <c r="AS918" s="296"/>
      <c r="AT918" s="296"/>
      <c r="AU918" s="273"/>
      <c r="AV918" s="279"/>
    </row>
    <row r="919" spans="1:48" s="2" customFormat="1">
      <c r="A919" s="437"/>
      <c r="B919" s="437"/>
      <c r="C919" s="437"/>
      <c r="D919" s="437"/>
      <c r="E919" s="296"/>
      <c r="F919" s="645"/>
      <c r="G919" s="273"/>
      <c r="H919" s="178"/>
      <c r="I919" s="178"/>
      <c r="J919" s="296"/>
      <c r="K919" s="273"/>
      <c r="L919" s="273"/>
      <c r="M919" s="273"/>
      <c r="N919" s="296"/>
      <c r="O919" s="273"/>
      <c r="P919" s="273"/>
      <c r="Q919" s="273"/>
      <c r="R919" s="273"/>
      <c r="S919" s="273"/>
      <c r="T919" s="273"/>
      <c r="U919" s="273"/>
      <c r="V919" s="296"/>
      <c r="W919" s="273"/>
      <c r="X919" s="273"/>
      <c r="Y919" s="273"/>
      <c r="Z919" s="273"/>
      <c r="AA919" s="273"/>
      <c r="AB919" s="273"/>
      <c r="AC919" s="273"/>
      <c r="AD919" s="273"/>
      <c r="AE919" s="296"/>
      <c r="AF919" s="273"/>
      <c r="AG919" s="273"/>
      <c r="AH919" s="273"/>
      <c r="AI919" s="273"/>
      <c r="AJ919" s="273"/>
      <c r="AK919" s="273"/>
      <c r="AL919" s="273"/>
      <c r="AM919" s="296"/>
      <c r="AN919" s="296"/>
      <c r="AO919" s="296"/>
      <c r="AP919" s="273"/>
      <c r="AQ919" s="273"/>
      <c r="AR919" s="296"/>
      <c r="AS919" s="296"/>
      <c r="AT919" s="296"/>
      <c r="AU919" s="273"/>
      <c r="AV919" s="279"/>
    </row>
    <row r="920" spans="1:48" s="2" customFormat="1">
      <c r="A920" s="437"/>
      <c r="B920" s="437"/>
      <c r="C920" s="437"/>
      <c r="D920" s="437"/>
      <c r="E920" s="296"/>
      <c r="F920" s="645"/>
      <c r="G920" s="273"/>
      <c r="H920" s="178"/>
      <c r="I920" s="178"/>
      <c r="J920" s="296"/>
      <c r="K920" s="273"/>
      <c r="L920" s="273"/>
      <c r="M920" s="273"/>
      <c r="N920" s="296"/>
      <c r="O920" s="273"/>
      <c r="P920" s="273"/>
      <c r="Q920" s="273"/>
      <c r="R920" s="273"/>
      <c r="S920" s="273"/>
      <c r="T920" s="273"/>
      <c r="U920" s="273"/>
      <c r="V920" s="296"/>
      <c r="W920" s="273"/>
      <c r="X920" s="273"/>
      <c r="Y920" s="273"/>
      <c r="Z920" s="273"/>
      <c r="AA920" s="273"/>
      <c r="AB920" s="273"/>
      <c r="AC920" s="273"/>
      <c r="AD920" s="273"/>
      <c r="AE920" s="296"/>
      <c r="AF920" s="273"/>
      <c r="AG920" s="273"/>
      <c r="AH920" s="273"/>
      <c r="AI920" s="273"/>
      <c r="AJ920" s="273"/>
      <c r="AK920" s="273"/>
      <c r="AL920" s="273"/>
      <c r="AM920" s="296"/>
      <c r="AN920" s="296"/>
      <c r="AO920" s="296"/>
      <c r="AP920" s="273"/>
      <c r="AQ920" s="273"/>
      <c r="AR920" s="296"/>
      <c r="AS920" s="296"/>
      <c r="AT920" s="296"/>
      <c r="AU920" s="273"/>
      <c r="AV920" s="279"/>
    </row>
    <row r="921" spans="1:48" s="2" customFormat="1">
      <c r="A921" s="438"/>
      <c r="B921" s="438"/>
      <c r="C921" s="438"/>
      <c r="D921" s="438"/>
      <c r="E921" s="297"/>
      <c r="F921" s="646"/>
      <c r="G921" s="647"/>
      <c r="H921" s="648"/>
      <c r="I921" s="648"/>
      <c r="J921" s="649"/>
      <c r="K921" s="647"/>
      <c r="L921" s="274"/>
      <c r="M921" s="274"/>
      <c r="N921" s="297"/>
      <c r="O921" s="274"/>
      <c r="P921" s="274"/>
      <c r="Q921" s="274"/>
      <c r="R921" s="274"/>
      <c r="S921" s="274"/>
      <c r="T921" s="647"/>
      <c r="U921" s="647"/>
      <c r="V921" s="297"/>
      <c r="W921" s="647"/>
      <c r="X921" s="647"/>
      <c r="Y921" s="647"/>
      <c r="Z921" s="647"/>
      <c r="AA921" s="647"/>
      <c r="AB921" s="647"/>
      <c r="AC921" s="647"/>
      <c r="AD921" s="647"/>
      <c r="AE921" s="649"/>
      <c r="AF921" s="274"/>
      <c r="AG921" s="647"/>
      <c r="AH921" s="274"/>
      <c r="AI921" s="274"/>
      <c r="AJ921" s="274"/>
      <c r="AK921" s="274"/>
      <c r="AL921" s="647"/>
      <c r="AM921" s="297"/>
      <c r="AN921" s="649"/>
      <c r="AO921" s="297"/>
      <c r="AP921" s="647"/>
      <c r="AQ921" s="274"/>
      <c r="AR921" s="297"/>
      <c r="AS921" s="297"/>
      <c r="AT921" s="297"/>
      <c r="AU921" s="274"/>
      <c r="AV921" s="279"/>
    </row>
    <row r="922" spans="1:48" s="2" customFormat="1">
      <c r="A922" s="438"/>
      <c r="B922" s="438"/>
      <c r="C922" s="438"/>
      <c r="D922" s="438"/>
      <c r="E922" s="297"/>
      <c r="F922" s="646"/>
      <c r="G922" s="647"/>
      <c r="H922" s="648"/>
      <c r="I922" s="648"/>
      <c r="J922" s="649"/>
      <c r="K922" s="647"/>
      <c r="L922" s="274"/>
      <c r="M922" s="274"/>
      <c r="N922" s="297"/>
      <c r="O922" s="274"/>
      <c r="P922" s="274"/>
      <c r="Q922" s="274"/>
      <c r="R922" s="274"/>
      <c r="S922" s="274"/>
      <c r="T922" s="647"/>
      <c r="U922" s="647"/>
      <c r="V922" s="297"/>
      <c r="W922" s="647"/>
      <c r="X922" s="647"/>
      <c r="Y922" s="647"/>
      <c r="Z922" s="647"/>
      <c r="AA922" s="647"/>
      <c r="AB922" s="647"/>
      <c r="AC922" s="647"/>
      <c r="AD922" s="647"/>
      <c r="AE922" s="649"/>
      <c r="AF922" s="274"/>
      <c r="AG922" s="647"/>
      <c r="AH922" s="274"/>
      <c r="AI922" s="274"/>
      <c r="AJ922" s="274"/>
      <c r="AK922" s="274"/>
      <c r="AL922" s="647"/>
      <c r="AM922" s="297"/>
      <c r="AN922" s="649"/>
      <c r="AO922" s="297"/>
      <c r="AP922" s="647"/>
      <c r="AQ922" s="274"/>
      <c r="AR922" s="297"/>
      <c r="AS922" s="297"/>
      <c r="AT922" s="297"/>
      <c r="AU922" s="274"/>
      <c r="AV922" s="279"/>
    </row>
    <row r="923" spans="1:48" s="2" customFormat="1">
      <c r="A923" s="438"/>
      <c r="B923" s="438"/>
      <c r="C923" s="438"/>
      <c r="D923" s="438"/>
      <c r="E923" s="297"/>
      <c r="F923" s="646"/>
      <c r="G923" s="647"/>
      <c r="H923" s="648"/>
      <c r="I923" s="648"/>
      <c r="J923" s="649"/>
      <c r="K923" s="647"/>
      <c r="L923" s="274"/>
      <c r="M923" s="274"/>
      <c r="N923" s="297"/>
      <c r="O923" s="274"/>
      <c r="P923" s="274"/>
      <c r="Q923" s="274"/>
      <c r="R923" s="274"/>
      <c r="S923" s="274"/>
      <c r="T923" s="647"/>
      <c r="U923" s="647"/>
      <c r="V923" s="297"/>
      <c r="W923" s="647"/>
      <c r="X923" s="647"/>
      <c r="Y923" s="647"/>
      <c r="Z923" s="647"/>
      <c r="AA923" s="647"/>
      <c r="AB923" s="647"/>
      <c r="AC923" s="647"/>
      <c r="AD923" s="647"/>
      <c r="AE923" s="649"/>
      <c r="AF923" s="274"/>
      <c r="AG923" s="647"/>
      <c r="AH923" s="274"/>
      <c r="AI923" s="274"/>
      <c r="AJ923" s="274"/>
      <c r="AK923" s="274"/>
      <c r="AL923" s="647"/>
      <c r="AM923" s="297"/>
      <c r="AN923" s="649"/>
      <c r="AO923" s="297"/>
      <c r="AP923" s="647"/>
      <c r="AQ923" s="274"/>
      <c r="AR923" s="297"/>
      <c r="AS923" s="297"/>
      <c r="AT923" s="297"/>
      <c r="AU923" s="274"/>
      <c r="AV923" s="279"/>
    </row>
    <row r="924" spans="1:48" s="2" customFormat="1">
      <c r="A924" s="438"/>
      <c r="B924" s="438"/>
      <c r="C924" s="438"/>
      <c r="D924" s="438"/>
      <c r="E924" s="297"/>
      <c r="F924" s="646"/>
      <c r="G924" s="647"/>
      <c r="H924" s="648"/>
      <c r="I924" s="648"/>
      <c r="J924" s="649"/>
      <c r="K924" s="647"/>
      <c r="L924" s="274"/>
      <c r="M924" s="274"/>
      <c r="N924" s="297"/>
      <c r="O924" s="274"/>
      <c r="P924" s="274"/>
      <c r="Q924" s="274"/>
      <c r="R924" s="274"/>
      <c r="S924" s="274"/>
      <c r="T924" s="647"/>
      <c r="U924" s="647"/>
      <c r="V924" s="297"/>
      <c r="W924" s="647"/>
      <c r="X924" s="647"/>
      <c r="Y924" s="647"/>
      <c r="Z924" s="647"/>
      <c r="AA924" s="647"/>
      <c r="AB924" s="647"/>
      <c r="AC924" s="647"/>
      <c r="AD924" s="647"/>
      <c r="AE924" s="649"/>
      <c r="AF924" s="274"/>
      <c r="AG924" s="647"/>
      <c r="AH924" s="274"/>
      <c r="AI924" s="274"/>
      <c r="AJ924" s="274"/>
      <c r="AK924" s="274"/>
      <c r="AL924" s="647"/>
      <c r="AM924" s="297"/>
      <c r="AN924" s="649"/>
      <c r="AO924" s="297"/>
      <c r="AP924" s="647"/>
      <c r="AQ924" s="274"/>
      <c r="AR924" s="297"/>
      <c r="AS924" s="297"/>
      <c r="AT924" s="297"/>
      <c r="AU924" s="274"/>
      <c r="AV924" s="279"/>
    </row>
    <row r="925" spans="1:48" s="2" customFormat="1">
      <c r="A925" s="438"/>
      <c r="B925" s="438"/>
      <c r="C925" s="438"/>
      <c r="D925" s="438"/>
      <c r="E925" s="297"/>
      <c r="F925" s="646"/>
      <c r="G925" s="647"/>
      <c r="H925" s="648"/>
      <c r="I925" s="648"/>
      <c r="J925" s="649"/>
      <c r="K925" s="647"/>
      <c r="L925" s="274"/>
      <c r="M925" s="274"/>
      <c r="N925" s="297"/>
      <c r="O925" s="274"/>
      <c r="P925" s="274"/>
      <c r="Q925" s="274"/>
      <c r="R925" s="274"/>
      <c r="S925" s="274"/>
      <c r="T925" s="647"/>
      <c r="U925" s="647"/>
      <c r="V925" s="297"/>
      <c r="W925" s="647"/>
      <c r="X925" s="647"/>
      <c r="Y925" s="647"/>
      <c r="Z925" s="647"/>
      <c r="AA925" s="647"/>
      <c r="AB925" s="647"/>
      <c r="AC925" s="647"/>
      <c r="AD925" s="647"/>
      <c r="AE925" s="649"/>
      <c r="AF925" s="274"/>
      <c r="AG925" s="647"/>
      <c r="AH925" s="274"/>
      <c r="AI925" s="274"/>
      <c r="AJ925" s="274"/>
      <c r="AK925" s="274"/>
      <c r="AL925" s="647"/>
      <c r="AM925" s="297"/>
      <c r="AN925" s="649"/>
      <c r="AO925" s="297"/>
      <c r="AP925" s="647"/>
      <c r="AQ925" s="274"/>
      <c r="AR925" s="297"/>
      <c r="AS925" s="297"/>
      <c r="AT925" s="297"/>
      <c r="AU925" s="274"/>
      <c r="AV925" s="279"/>
    </row>
    <row r="926" spans="1:48" s="2" customFormat="1">
      <c r="A926" s="438"/>
      <c r="B926" s="438"/>
      <c r="C926" s="438"/>
      <c r="D926" s="438"/>
      <c r="E926" s="297"/>
      <c r="F926" s="646"/>
      <c r="G926" s="647"/>
      <c r="H926" s="648"/>
      <c r="I926" s="648"/>
      <c r="J926" s="649"/>
      <c r="K926" s="647"/>
      <c r="L926" s="274"/>
      <c r="M926" s="274"/>
      <c r="N926" s="297"/>
      <c r="O926" s="274"/>
      <c r="P926" s="274"/>
      <c r="Q926" s="274"/>
      <c r="R926" s="274"/>
      <c r="S926" s="274"/>
      <c r="T926" s="647"/>
      <c r="U926" s="647"/>
      <c r="V926" s="297"/>
      <c r="W926" s="647"/>
      <c r="X926" s="647"/>
      <c r="Y926" s="647"/>
      <c r="Z926" s="647"/>
      <c r="AA926" s="647"/>
      <c r="AB926" s="647"/>
      <c r="AC926" s="647"/>
      <c r="AD926" s="647"/>
      <c r="AE926" s="649"/>
      <c r="AF926" s="274"/>
      <c r="AG926" s="647"/>
      <c r="AH926" s="274"/>
      <c r="AI926" s="274"/>
      <c r="AJ926" s="274"/>
      <c r="AK926" s="274"/>
      <c r="AL926" s="647"/>
      <c r="AM926" s="297"/>
      <c r="AN926" s="649"/>
      <c r="AO926" s="297"/>
      <c r="AP926" s="647"/>
      <c r="AQ926" s="274"/>
      <c r="AR926" s="297"/>
      <c r="AS926" s="297"/>
      <c r="AT926" s="297"/>
      <c r="AU926" s="274"/>
      <c r="AV926" s="279"/>
    </row>
    <row r="927" spans="1:48" s="2" customFormat="1">
      <c r="A927" s="438"/>
      <c r="B927" s="438"/>
      <c r="C927" s="438"/>
      <c r="D927" s="438"/>
      <c r="E927" s="297"/>
      <c r="F927" s="646"/>
      <c r="G927" s="647"/>
      <c r="H927" s="648"/>
      <c r="I927" s="648"/>
      <c r="J927" s="649"/>
      <c r="K927" s="647"/>
      <c r="L927" s="274"/>
      <c r="M927" s="274"/>
      <c r="N927" s="297"/>
      <c r="O927" s="274"/>
      <c r="P927" s="274"/>
      <c r="Q927" s="274"/>
      <c r="R927" s="274"/>
      <c r="S927" s="274"/>
      <c r="T927" s="647"/>
      <c r="U927" s="647"/>
      <c r="V927" s="297"/>
      <c r="W927" s="647"/>
      <c r="X927" s="647"/>
      <c r="Y927" s="647"/>
      <c r="Z927" s="647"/>
      <c r="AA927" s="647"/>
      <c r="AB927" s="647"/>
      <c r="AC927" s="647"/>
      <c r="AD927" s="647"/>
      <c r="AE927" s="649"/>
      <c r="AF927" s="274"/>
      <c r="AG927" s="647"/>
      <c r="AH927" s="274"/>
      <c r="AI927" s="274"/>
      <c r="AJ927" s="274"/>
      <c r="AK927" s="274"/>
      <c r="AL927" s="647"/>
      <c r="AM927" s="297"/>
      <c r="AN927" s="649"/>
      <c r="AO927" s="297"/>
      <c r="AP927" s="647"/>
      <c r="AQ927" s="274"/>
      <c r="AR927" s="297"/>
      <c r="AS927" s="297"/>
      <c r="AT927" s="297"/>
      <c r="AU927" s="274"/>
      <c r="AV927" s="279"/>
    </row>
    <row r="928" spans="1:48" s="2" customFormat="1">
      <c r="A928" s="438"/>
      <c r="B928" s="438"/>
      <c r="C928" s="438"/>
      <c r="D928" s="438"/>
      <c r="E928" s="297"/>
      <c r="F928" s="646"/>
      <c r="G928" s="647"/>
      <c r="H928" s="648"/>
      <c r="I928" s="648"/>
      <c r="J928" s="649"/>
      <c r="K928" s="647"/>
      <c r="L928" s="274"/>
      <c r="M928" s="274"/>
      <c r="N928" s="297"/>
      <c r="O928" s="274"/>
      <c r="P928" s="274"/>
      <c r="Q928" s="274"/>
      <c r="R928" s="274"/>
      <c r="S928" s="274"/>
      <c r="T928" s="647"/>
      <c r="U928" s="647"/>
      <c r="V928" s="297"/>
      <c r="W928" s="647"/>
      <c r="X928" s="647"/>
      <c r="Y928" s="647"/>
      <c r="Z928" s="647"/>
      <c r="AA928" s="647"/>
      <c r="AB928" s="647"/>
      <c r="AC928" s="647"/>
      <c r="AD928" s="647"/>
      <c r="AE928" s="649"/>
      <c r="AF928" s="274"/>
      <c r="AG928" s="647"/>
      <c r="AH928" s="274"/>
      <c r="AI928" s="274"/>
      <c r="AJ928" s="274"/>
      <c r="AK928" s="274"/>
      <c r="AL928" s="647"/>
      <c r="AM928" s="297"/>
      <c r="AN928" s="649"/>
      <c r="AO928" s="297"/>
      <c r="AP928" s="647"/>
      <c r="AQ928" s="274"/>
      <c r="AR928" s="297"/>
      <c r="AS928" s="297"/>
      <c r="AT928" s="297"/>
      <c r="AU928" s="274"/>
      <c r="AV928" s="279"/>
    </row>
    <row r="929" spans="1:48" s="2" customFormat="1">
      <c r="A929" s="438"/>
      <c r="B929" s="438"/>
      <c r="C929" s="438"/>
      <c r="D929" s="438"/>
      <c r="E929" s="297"/>
      <c r="F929" s="646"/>
      <c r="G929" s="647"/>
      <c r="H929" s="648"/>
      <c r="I929" s="648"/>
      <c r="J929" s="649"/>
      <c r="K929" s="647"/>
      <c r="L929" s="274"/>
      <c r="M929" s="274"/>
      <c r="N929" s="297"/>
      <c r="O929" s="274"/>
      <c r="P929" s="274"/>
      <c r="Q929" s="274"/>
      <c r="R929" s="274"/>
      <c r="S929" s="274"/>
      <c r="T929" s="647"/>
      <c r="U929" s="647"/>
      <c r="V929" s="297"/>
      <c r="W929" s="647"/>
      <c r="X929" s="647"/>
      <c r="Y929" s="647"/>
      <c r="Z929" s="647"/>
      <c r="AA929" s="647"/>
      <c r="AB929" s="647"/>
      <c r="AC929" s="647"/>
      <c r="AD929" s="647"/>
      <c r="AE929" s="649"/>
      <c r="AF929" s="274"/>
      <c r="AG929" s="647"/>
      <c r="AH929" s="274"/>
      <c r="AI929" s="274"/>
      <c r="AJ929" s="274"/>
      <c r="AK929" s="274"/>
      <c r="AL929" s="647"/>
      <c r="AM929" s="297"/>
      <c r="AN929" s="649"/>
      <c r="AO929" s="297"/>
      <c r="AP929" s="647"/>
      <c r="AQ929" s="274"/>
      <c r="AR929" s="297"/>
      <c r="AS929" s="297"/>
      <c r="AT929" s="297"/>
      <c r="AU929" s="274"/>
      <c r="AV929" s="279"/>
    </row>
    <row r="930" spans="1:48" s="2" customFormat="1">
      <c r="A930" s="438"/>
      <c r="B930" s="438"/>
      <c r="C930" s="438"/>
      <c r="D930" s="438"/>
      <c r="E930" s="297"/>
      <c r="F930" s="646"/>
      <c r="G930" s="647"/>
      <c r="H930" s="648"/>
      <c r="I930" s="648"/>
      <c r="J930" s="649"/>
      <c r="K930" s="647"/>
      <c r="L930" s="274"/>
      <c r="M930" s="274"/>
      <c r="N930" s="297"/>
      <c r="O930" s="274"/>
      <c r="P930" s="274"/>
      <c r="Q930" s="274"/>
      <c r="R930" s="274"/>
      <c r="S930" s="274"/>
      <c r="T930" s="647"/>
      <c r="U930" s="647"/>
      <c r="V930" s="297"/>
      <c r="W930" s="647"/>
      <c r="X930" s="647"/>
      <c r="Y930" s="647"/>
      <c r="Z930" s="647"/>
      <c r="AA930" s="647"/>
      <c r="AB930" s="647"/>
      <c r="AC930" s="647"/>
      <c r="AD930" s="647"/>
      <c r="AE930" s="649"/>
      <c r="AF930" s="274"/>
      <c r="AG930" s="647"/>
      <c r="AH930" s="274"/>
      <c r="AI930" s="274"/>
      <c r="AJ930" s="274"/>
      <c r="AK930" s="274"/>
      <c r="AL930" s="647"/>
      <c r="AM930" s="297"/>
      <c r="AN930" s="649"/>
      <c r="AO930" s="297"/>
      <c r="AP930" s="647"/>
      <c r="AQ930" s="274"/>
      <c r="AR930" s="297"/>
      <c r="AS930" s="297"/>
      <c r="AT930" s="297"/>
      <c r="AU930" s="274"/>
      <c r="AV930" s="279"/>
    </row>
    <row r="931" spans="1:48" s="2" customFormat="1">
      <c r="A931" s="438"/>
      <c r="B931" s="438"/>
      <c r="C931" s="438"/>
      <c r="D931" s="438"/>
      <c r="E931" s="297"/>
      <c r="F931" s="646"/>
      <c r="G931" s="647"/>
      <c r="H931" s="648"/>
      <c r="I931" s="648"/>
      <c r="J931" s="649"/>
      <c r="K931" s="647"/>
      <c r="L931" s="274"/>
      <c r="M931" s="274"/>
      <c r="N931" s="297"/>
      <c r="O931" s="274"/>
      <c r="P931" s="274"/>
      <c r="Q931" s="274"/>
      <c r="R931" s="274"/>
      <c r="S931" s="274"/>
      <c r="T931" s="647"/>
      <c r="U931" s="647"/>
      <c r="V931" s="297"/>
      <c r="W931" s="647"/>
      <c r="X931" s="647"/>
      <c r="Y931" s="647"/>
      <c r="Z931" s="647"/>
      <c r="AA931" s="647"/>
      <c r="AB931" s="647"/>
      <c r="AC931" s="647"/>
      <c r="AD931" s="647"/>
      <c r="AE931" s="649"/>
      <c r="AF931" s="274"/>
      <c r="AG931" s="647"/>
      <c r="AH931" s="274"/>
      <c r="AI931" s="274"/>
      <c r="AJ931" s="274"/>
      <c r="AK931" s="274"/>
      <c r="AL931" s="647"/>
      <c r="AM931" s="297"/>
      <c r="AN931" s="649"/>
      <c r="AO931" s="297"/>
      <c r="AP931" s="647"/>
      <c r="AQ931" s="274"/>
      <c r="AR931" s="297"/>
      <c r="AS931" s="297"/>
      <c r="AT931" s="297"/>
      <c r="AU931" s="274"/>
      <c r="AV931" s="279"/>
    </row>
    <row r="932" spans="1:48" s="2" customFormat="1">
      <c r="A932" s="438"/>
      <c r="B932" s="438"/>
      <c r="C932" s="438"/>
      <c r="D932" s="438"/>
      <c r="E932" s="297"/>
      <c r="F932" s="646"/>
      <c r="G932" s="647"/>
      <c r="H932" s="648"/>
      <c r="I932" s="648"/>
      <c r="J932" s="649"/>
      <c r="K932" s="647"/>
      <c r="L932" s="274"/>
      <c r="M932" s="274"/>
      <c r="N932" s="297"/>
      <c r="O932" s="274"/>
      <c r="P932" s="274"/>
      <c r="Q932" s="274"/>
      <c r="R932" s="274"/>
      <c r="S932" s="274"/>
      <c r="T932" s="647"/>
      <c r="U932" s="647"/>
      <c r="V932" s="297"/>
      <c r="W932" s="647"/>
      <c r="X932" s="647"/>
      <c r="Y932" s="647"/>
      <c r="Z932" s="647"/>
      <c r="AA932" s="647"/>
      <c r="AB932" s="647"/>
      <c r="AC932" s="647"/>
      <c r="AD932" s="647"/>
      <c r="AE932" s="649"/>
      <c r="AF932" s="274"/>
      <c r="AG932" s="647"/>
      <c r="AH932" s="274"/>
      <c r="AI932" s="274"/>
      <c r="AJ932" s="274"/>
      <c r="AK932" s="274"/>
      <c r="AL932" s="647"/>
      <c r="AM932" s="297"/>
      <c r="AN932" s="649"/>
      <c r="AO932" s="297"/>
      <c r="AP932" s="647"/>
      <c r="AQ932" s="274"/>
      <c r="AR932" s="297"/>
      <c r="AS932" s="297"/>
      <c r="AT932" s="297"/>
      <c r="AU932" s="274"/>
      <c r="AV932" s="279"/>
    </row>
    <row r="933" spans="1:48" s="2" customFormat="1">
      <c r="A933" s="438"/>
      <c r="B933" s="438"/>
      <c r="C933" s="438"/>
      <c r="D933" s="438"/>
      <c r="E933" s="297"/>
      <c r="F933" s="646"/>
      <c r="G933" s="647"/>
      <c r="H933" s="648"/>
      <c r="I933" s="648"/>
      <c r="J933" s="649"/>
      <c r="K933" s="647"/>
      <c r="L933" s="274"/>
      <c r="M933" s="274"/>
      <c r="N933" s="297"/>
      <c r="O933" s="274"/>
      <c r="P933" s="274"/>
      <c r="Q933" s="274"/>
      <c r="R933" s="274"/>
      <c r="S933" s="274"/>
      <c r="T933" s="647"/>
      <c r="U933" s="647"/>
      <c r="V933" s="297"/>
      <c r="W933" s="647"/>
      <c r="X933" s="647"/>
      <c r="Y933" s="647"/>
      <c r="Z933" s="647"/>
      <c r="AA933" s="647"/>
      <c r="AB933" s="647"/>
      <c r="AC933" s="647"/>
      <c r="AD933" s="647"/>
      <c r="AE933" s="649"/>
      <c r="AF933" s="274"/>
      <c r="AG933" s="647"/>
      <c r="AH933" s="274"/>
      <c r="AI933" s="274"/>
      <c r="AJ933" s="274"/>
      <c r="AK933" s="274"/>
      <c r="AL933" s="647"/>
      <c r="AM933" s="297"/>
      <c r="AN933" s="649"/>
      <c r="AO933" s="297"/>
      <c r="AP933" s="647"/>
      <c r="AQ933" s="274"/>
      <c r="AR933" s="297"/>
      <c r="AS933" s="297"/>
      <c r="AT933" s="297"/>
      <c r="AU933" s="274"/>
      <c r="AV933" s="279"/>
    </row>
    <row r="934" spans="1:48" s="2" customFormat="1">
      <c r="A934" s="438"/>
      <c r="B934" s="438"/>
      <c r="C934" s="438"/>
      <c r="D934" s="438"/>
      <c r="E934" s="297"/>
      <c r="F934" s="646"/>
      <c r="G934" s="647"/>
      <c r="H934" s="648"/>
      <c r="I934" s="648"/>
      <c r="J934" s="649"/>
      <c r="K934" s="647"/>
      <c r="L934" s="274"/>
      <c r="M934" s="274"/>
      <c r="N934" s="297"/>
      <c r="O934" s="274"/>
      <c r="P934" s="274"/>
      <c r="Q934" s="274"/>
      <c r="R934" s="274"/>
      <c r="S934" s="274"/>
      <c r="T934" s="647"/>
      <c r="U934" s="647"/>
      <c r="V934" s="297"/>
      <c r="W934" s="647"/>
      <c r="X934" s="647"/>
      <c r="Y934" s="647"/>
      <c r="Z934" s="647"/>
      <c r="AA934" s="647"/>
      <c r="AB934" s="647"/>
      <c r="AC934" s="647"/>
      <c r="AD934" s="647"/>
      <c r="AE934" s="649"/>
      <c r="AF934" s="274"/>
      <c r="AG934" s="647"/>
      <c r="AH934" s="274"/>
      <c r="AI934" s="274"/>
      <c r="AJ934" s="274"/>
      <c r="AK934" s="274"/>
      <c r="AL934" s="647"/>
      <c r="AM934" s="297"/>
      <c r="AN934" s="649"/>
      <c r="AO934" s="297"/>
      <c r="AP934" s="647"/>
      <c r="AQ934" s="274"/>
      <c r="AR934" s="297"/>
      <c r="AS934" s="297"/>
      <c r="AT934" s="297"/>
      <c r="AU934" s="274"/>
      <c r="AV934" s="279"/>
    </row>
    <row r="935" spans="1:48" s="2" customFormat="1">
      <c r="A935" s="438"/>
      <c r="B935" s="438"/>
      <c r="C935" s="438"/>
      <c r="D935" s="438"/>
      <c r="E935" s="297"/>
      <c r="F935" s="646"/>
      <c r="G935" s="647"/>
      <c r="H935" s="648"/>
      <c r="I935" s="648"/>
      <c r="J935" s="649"/>
      <c r="K935" s="647"/>
      <c r="L935" s="274"/>
      <c r="M935" s="274"/>
      <c r="N935" s="297"/>
      <c r="O935" s="274"/>
      <c r="P935" s="274"/>
      <c r="Q935" s="274"/>
      <c r="R935" s="274"/>
      <c r="S935" s="274"/>
      <c r="T935" s="647"/>
      <c r="U935" s="647"/>
      <c r="V935" s="297"/>
      <c r="W935" s="647"/>
      <c r="X935" s="647"/>
      <c r="Y935" s="647"/>
      <c r="Z935" s="647"/>
      <c r="AA935" s="647"/>
      <c r="AB935" s="647"/>
      <c r="AC935" s="647"/>
      <c r="AD935" s="647"/>
      <c r="AE935" s="649"/>
      <c r="AF935" s="274"/>
      <c r="AG935" s="647"/>
      <c r="AH935" s="274"/>
      <c r="AI935" s="274"/>
      <c r="AJ935" s="274"/>
      <c r="AK935" s="274"/>
      <c r="AL935" s="647"/>
      <c r="AM935" s="297"/>
      <c r="AN935" s="649"/>
      <c r="AO935" s="297"/>
      <c r="AP935" s="647"/>
      <c r="AQ935" s="274"/>
      <c r="AR935" s="297"/>
      <c r="AS935" s="297"/>
      <c r="AT935" s="297"/>
      <c r="AU935" s="274"/>
      <c r="AV935" s="279"/>
    </row>
    <row r="936" spans="1:48" s="2" customFormat="1">
      <c r="A936" s="438"/>
      <c r="B936" s="438"/>
      <c r="C936" s="438"/>
      <c r="D936" s="438"/>
      <c r="E936" s="297"/>
      <c r="F936" s="646"/>
      <c r="G936" s="647"/>
      <c r="H936" s="648"/>
      <c r="I936" s="648"/>
      <c r="J936" s="649"/>
      <c r="K936" s="647"/>
      <c r="L936" s="274"/>
      <c r="M936" s="274"/>
      <c r="N936" s="297"/>
      <c r="O936" s="274"/>
      <c r="P936" s="274"/>
      <c r="Q936" s="274"/>
      <c r="R936" s="274"/>
      <c r="S936" s="274"/>
      <c r="T936" s="647"/>
      <c r="U936" s="647"/>
      <c r="V936" s="297"/>
      <c r="W936" s="647"/>
      <c r="X936" s="647"/>
      <c r="Y936" s="647"/>
      <c r="Z936" s="647"/>
      <c r="AA936" s="647"/>
      <c r="AB936" s="647"/>
      <c r="AC936" s="647"/>
      <c r="AD936" s="647"/>
      <c r="AE936" s="649"/>
      <c r="AF936" s="274"/>
      <c r="AG936" s="647"/>
      <c r="AH936" s="274"/>
      <c r="AI936" s="274"/>
      <c r="AJ936" s="274"/>
      <c r="AK936" s="274"/>
      <c r="AL936" s="647"/>
      <c r="AM936" s="297"/>
      <c r="AN936" s="649"/>
      <c r="AO936" s="297"/>
      <c r="AP936" s="647"/>
      <c r="AQ936" s="274"/>
      <c r="AR936" s="297"/>
      <c r="AS936" s="297"/>
      <c r="AT936" s="297"/>
      <c r="AU936" s="274"/>
      <c r="AV936" s="279"/>
    </row>
    <row r="937" spans="1:48" s="2" customFormat="1">
      <c r="A937" s="438"/>
      <c r="B937" s="438"/>
      <c r="C937" s="438"/>
      <c r="D937" s="438"/>
      <c r="E937" s="297"/>
      <c r="F937" s="646"/>
      <c r="G937" s="647"/>
      <c r="H937" s="648"/>
      <c r="I937" s="648"/>
      <c r="J937" s="649"/>
      <c r="K937" s="647"/>
      <c r="L937" s="274"/>
      <c r="M937" s="274"/>
      <c r="N937" s="297"/>
      <c r="O937" s="274"/>
      <c r="P937" s="274"/>
      <c r="Q937" s="274"/>
      <c r="R937" s="274"/>
      <c r="S937" s="274"/>
      <c r="T937" s="647"/>
      <c r="U937" s="647"/>
      <c r="V937" s="297"/>
      <c r="W937" s="647"/>
      <c r="X937" s="647"/>
      <c r="Y937" s="647"/>
      <c r="Z937" s="647"/>
      <c r="AA937" s="647"/>
      <c r="AB937" s="647"/>
      <c r="AC937" s="647"/>
      <c r="AD937" s="647"/>
      <c r="AE937" s="649"/>
      <c r="AF937" s="274"/>
      <c r="AG937" s="647"/>
      <c r="AH937" s="274"/>
      <c r="AI937" s="274"/>
      <c r="AJ937" s="274"/>
      <c r="AK937" s="274"/>
      <c r="AL937" s="647"/>
      <c r="AM937" s="297"/>
      <c r="AN937" s="649"/>
      <c r="AO937" s="297"/>
      <c r="AP937" s="647"/>
      <c r="AQ937" s="274"/>
      <c r="AR937" s="297"/>
      <c r="AS937" s="297"/>
      <c r="AT937" s="297"/>
      <c r="AU937" s="274"/>
      <c r="AV937" s="279"/>
    </row>
    <row r="938" spans="1:48" s="2" customFormat="1">
      <c r="A938" s="438"/>
      <c r="B938" s="438"/>
      <c r="C938" s="438"/>
      <c r="D938" s="438"/>
      <c r="E938" s="297"/>
      <c r="F938" s="646"/>
      <c r="G938" s="647"/>
      <c r="H938" s="648"/>
      <c r="I938" s="648"/>
      <c r="J938" s="649"/>
      <c r="K938" s="647"/>
      <c r="L938" s="274"/>
      <c r="M938" s="274"/>
      <c r="N938" s="297"/>
      <c r="O938" s="274"/>
      <c r="P938" s="274"/>
      <c r="Q938" s="274"/>
      <c r="R938" s="274"/>
      <c r="S938" s="274"/>
      <c r="T938" s="647"/>
      <c r="U938" s="647"/>
      <c r="V938" s="297"/>
      <c r="W938" s="647"/>
      <c r="X938" s="647"/>
      <c r="Y938" s="647"/>
      <c r="Z938" s="647"/>
      <c r="AA938" s="647"/>
      <c r="AB938" s="647"/>
      <c r="AC938" s="647"/>
      <c r="AD938" s="647"/>
      <c r="AE938" s="649"/>
      <c r="AF938" s="274"/>
      <c r="AG938" s="647"/>
      <c r="AH938" s="274"/>
      <c r="AI938" s="274"/>
      <c r="AJ938" s="274"/>
      <c r="AK938" s="274"/>
      <c r="AL938" s="647"/>
      <c r="AM938" s="297"/>
      <c r="AN938" s="649"/>
      <c r="AO938" s="297"/>
      <c r="AP938" s="647"/>
      <c r="AQ938" s="274"/>
      <c r="AR938" s="297"/>
      <c r="AS938" s="297"/>
      <c r="AT938" s="297"/>
      <c r="AU938" s="274"/>
      <c r="AV938" s="279"/>
    </row>
    <row r="939" spans="1:48" s="2" customFormat="1">
      <c r="A939" s="438"/>
      <c r="B939" s="438"/>
      <c r="C939" s="438"/>
      <c r="D939" s="438"/>
      <c r="E939" s="297"/>
      <c r="F939" s="646"/>
      <c r="G939" s="647"/>
      <c r="H939" s="648"/>
      <c r="I939" s="648"/>
      <c r="J939" s="649"/>
      <c r="K939" s="647"/>
      <c r="L939" s="274"/>
      <c r="M939" s="274"/>
      <c r="N939" s="297"/>
      <c r="O939" s="274"/>
      <c r="P939" s="274"/>
      <c r="Q939" s="274"/>
      <c r="R939" s="274"/>
      <c r="S939" s="274"/>
      <c r="T939" s="647"/>
      <c r="U939" s="647"/>
      <c r="V939" s="297"/>
      <c r="W939" s="647"/>
      <c r="X939" s="647"/>
      <c r="Y939" s="647"/>
      <c r="Z939" s="647"/>
      <c r="AA939" s="647"/>
      <c r="AB939" s="647"/>
      <c r="AC939" s="647"/>
      <c r="AD939" s="647"/>
      <c r="AE939" s="649"/>
      <c r="AF939" s="274"/>
      <c r="AG939" s="647"/>
      <c r="AH939" s="274"/>
      <c r="AI939" s="274"/>
      <c r="AJ939" s="274"/>
      <c r="AK939" s="274"/>
      <c r="AL939" s="647"/>
      <c r="AM939" s="297"/>
      <c r="AN939" s="649"/>
      <c r="AO939" s="297"/>
      <c r="AP939" s="647"/>
      <c r="AQ939" s="274"/>
      <c r="AR939" s="297"/>
      <c r="AS939" s="297"/>
      <c r="AT939" s="297"/>
      <c r="AU939" s="274"/>
      <c r="AV939" s="279"/>
    </row>
    <row r="940" spans="1:48" s="2" customFormat="1">
      <c r="A940" s="438"/>
      <c r="B940" s="438"/>
      <c r="C940" s="438"/>
      <c r="D940" s="438"/>
      <c r="E940" s="297"/>
      <c r="F940" s="646"/>
      <c r="G940" s="647"/>
      <c r="H940" s="648"/>
      <c r="I940" s="648"/>
      <c r="J940" s="649"/>
      <c r="K940" s="647"/>
      <c r="L940" s="274"/>
      <c r="M940" s="274"/>
      <c r="N940" s="297"/>
      <c r="O940" s="274"/>
      <c r="P940" s="274"/>
      <c r="Q940" s="274"/>
      <c r="R940" s="274"/>
      <c r="S940" s="274"/>
      <c r="T940" s="647"/>
      <c r="U940" s="647"/>
      <c r="V940" s="297"/>
      <c r="W940" s="647"/>
      <c r="X940" s="647"/>
      <c r="Y940" s="647"/>
      <c r="Z940" s="647"/>
      <c r="AA940" s="647"/>
      <c r="AB940" s="647"/>
      <c r="AC940" s="647"/>
      <c r="AD940" s="647"/>
      <c r="AE940" s="649"/>
      <c r="AF940" s="274"/>
      <c r="AG940" s="647"/>
      <c r="AH940" s="274"/>
      <c r="AI940" s="274"/>
      <c r="AJ940" s="274"/>
      <c r="AK940" s="274"/>
      <c r="AL940" s="647"/>
      <c r="AM940" s="297"/>
      <c r="AN940" s="649"/>
      <c r="AO940" s="297"/>
      <c r="AP940" s="647"/>
      <c r="AQ940" s="274"/>
      <c r="AR940" s="297"/>
      <c r="AS940" s="297"/>
      <c r="AT940" s="297"/>
      <c r="AU940" s="274"/>
      <c r="AV940" s="279"/>
    </row>
    <row r="941" spans="1:48" s="2" customFormat="1">
      <c r="A941" s="438"/>
      <c r="B941" s="438"/>
      <c r="C941" s="438"/>
      <c r="D941" s="438"/>
      <c r="E941" s="297"/>
      <c r="F941" s="646"/>
      <c r="G941" s="647"/>
      <c r="H941" s="648"/>
      <c r="I941" s="648"/>
      <c r="J941" s="649"/>
      <c r="K941" s="647"/>
      <c r="L941" s="274"/>
      <c r="M941" s="274"/>
      <c r="N941" s="297"/>
      <c r="O941" s="274"/>
      <c r="P941" s="274"/>
      <c r="Q941" s="274"/>
      <c r="R941" s="274"/>
      <c r="S941" s="274"/>
      <c r="T941" s="647"/>
      <c r="U941" s="647"/>
      <c r="V941" s="297"/>
      <c r="W941" s="647"/>
      <c r="X941" s="647"/>
      <c r="Y941" s="647"/>
      <c r="Z941" s="647"/>
      <c r="AA941" s="647"/>
      <c r="AB941" s="647"/>
      <c r="AC941" s="647"/>
      <c r="AD941" s="647"/>
      <c r="AE941" s="649"/>
      <c r="AF941" s="274"/>
      <c r="AG941" s="647"/>
      <c r="AH941" s="274"/>
      <c r="AI941" s="274"/>
      <c r="AJ941" s="274"/>
      <c r="AK941" s="274"/>
      <c r="AL941" s="647"/>
      <c r="AM941" s="297"/>
      <c r="AN941" s="649"/>
      <c r="AO941" s="297"/>
      <c r="AP941" s="647"/>
      <c r="AQ941" s="274"/>
      <c r="AR941" s="297"/>
      <c r="AS941" s="297"/>
      <c r="AT941" s="297"/>
      <c r="AU941" s="274"/>
      <c r="AV941" s="279"/>
    </row>
    <row r="942" spans="1:48" s="2" customFormat="1">
      <c r="A942" s="438"/>
      <c r="B942" s="438"/>
      <c r="C942" s="438"/>
      <c r="D942" s="438"/>
      <c r="E942" s="297"/>
      <c r="F942" s="646"/>
      <c r="G942" s="647"/>
      <c r="H942" s="648"/>
      <c r="I942" s="648"/>
      <c r="J942" s="649"/>
      <c r="K942" s="647"/>
      <c r="L942" s="274"/>
      <c r="M942" s="274"/>
      <c r="N942" s="297"/>
      <c r="O942" s="274"/>
      <c r="P942" s="274"/>
      <c r="Q942" s="274"/>
      <c r="R942" s="274"/>
      <c r="S942" s="274"/>
      <c r="T942" s="647"/>
      <c r="U942" s="647"/>
      <c r="V942" s="297"/>
      <c r="W942" s="647"/>
      <c r="X942" s="647"/>
      <c r="Y942" s="647"/>
      <c r="Z942" s="647"/>
      <c r="AA942" s="647"/>
      <c r="AB942" s="647"/>
      <c r="AC942" s="647"/>
      <c r="AD942" s="647"/>
      <c r="AE942" s="649"/>
      <c r="AF942" s="274"/>
      <c r="AG942" s="647"/>
      <c r="AH942" s="274"/>
      <c r="AI942" s="274"/>
      <c r="AJ942" s="274"/>
      <c r="AK942" s="274"/>
      <c r="AL942" s="647"/>
      <c r="AM942" s="297"/>
      <c r="AN942" s="649"/>
      <c r="AO942" s="297"/>
      <c r="AP942" s="647"/>
      <c r="AQ942" s="274"/>
      <c r="AR942" s="297"/>
      <c r="AS942" s="297"/>
      <c r="AT942" s="297"/>
      <c r="AU942" s="274"/>
      <c r="AV942" s="279"/>
    </row>
    <row r="943" spans="1:48" s="2" customFormat="1">
      <c r="A943" s="438"/>
      <c r="B943" s="438"/>
      <c r="C943" s="438"/>
      <c r="D943" s="438"/>
      <c r="E943" s="297"/>
      <c r="F943" s="646"/>
      <c r="G943" s="647"/>
      <c r="H943" s="648"/>
      <c r="I943" s="648"/>
      <c r="J943" s="649"/>
      <c r="K943" s="647"/>
      <c r="L943" s="274"/>
      <c r="M943" s="274"/>
      <c r="N943" s="297"/>
      <c r="O943" s="274"/>
      <c r="P943" s="274"/>
      <c r="Q943" s="274"/>
      <c r="R943" s="274"/>
      <c r="S943" s="274"/>
      <c r="T943" s="647"/>
      <c r="U943" s="647"/>
      <c r="V943" s="297"/>
      <c r="W943" s="647"/>
      <c r="X943" s="647"/>
      <c r="Y943" s="647"/>
      <c r="Z943" s="647"/>
      <c r="AA943" s="647"/>
      <c r="AB943" s="647"/>
      <c r="AC943" s="647"/>
      <c r="AD943" s="647"/>
      <c r="AE943" s="649"/>
      <c r="AF943" s="274"/>
      <c r="AG943" s="647"/>
      <c r="AH943" s="274"/>
      <c r="AI943" s="274"/>
      <c r="AJ943" s="274"/>
      <c r="AK943" s="274"/>
      <c r="AL943" s="647"/>
      <c r="AM943" s="297"/>
      <c r="AN943" s="649"/>
      <c r="AO943" s="297"/>
      <c r="AP943" s="647"/>
      <c r="AQ943" s="274"/>
      <c r="AR943" s="297"/>
      <c r="AS943" s="297"/>
      <c r="AT943" s="297"/>
      <c r="AU943" s="274"/>
      <c r="AV943" s="279"/>
    </row>
    <row r="944" spans="1:48" s="2" customFormat="1">
      <c r="A944" s="438"/>
      <c r="B944" s="438"/>
      <c r="C944" s="438"/>
      <c r="D944" s="438"/>
      <c r="E944" s="297"/>
      <c r="F944" s="646"/>
      <c r="G944" s="647"/>
      <c r="H944" s="648"/>
      <c r="I944" s="648"/>
      <c r="J944" s="649"/>
      <c r="K944" s="647"/>
      <c r="L944" s="274"/>
      <c r="M944" s="274"/>
      <c r="N944" s="297"/>
      <c r="O944" s="274"/>
      <c r="P944" s="274"/>
      <c r="Q944" s="274"/>
      <c r="R944" s="274"/>
      <c r="S944" s="274"/>
      <c r="T944" s="647"/>
      <c r="U944" s="647"/>
      <c r="V944" s="297"/>
      <c r="W944" s="647"/>
      <c r="X944" s="647"/>
      <c r="Y944" s="647"/>
      <c r="Z944" s="647"/>
      <c r="AA944" s="647"/>
      <c r="AB944" s="647"/>
      <c r="AC944" s="647"/>
      <c r="AD944" s="647"/>
      <c r="AE944" s="649"/>
      <c r="AF944" s="274"/>
      <c r="AG944" s="647"/>
      <c r="AH944" s="274"/>
      <c r="AI944" s="274"/>
      <c r="AJ944" s="274"/>
      <c r="AK944" s="274"/>
      <c r="AL944" s="647"/>
      <c r="AM944" s="297"/>
      <c r="AN944" s="649"/>
      <c r="AO944" s="297"/>
      <c r="AP944" s="647"/>
      <c r="AQ944" s="274"/>
      <c r="AR944" s="297"/>
      <c r="AS944" s="297"/>
      <c r="AT944" s="297"/>
      <c r="AU944" s="274"/>
      <c r="AV944" s="279"/>
    </row>
    <row r="945" spans="1:48" s="2" customFormat="1">
      <c r="A945" s="438"/>
      <c r="B945" s="438"/>
      <c r="C945" s="438"/>
      <c r="D945" s="438"/>
      <c r="E945" s="297"/>
      <c r="F945" s="646"/>
      <c r="G945" s="647"/>
      <c r="H945" s="648"/>
      <c r="I945" s="648"/>
      <c r="J945" s="649"/>
      <c r="K945" s="647"/>
      <c r="L945" s="274"/>
      <c r="M945" s="274"/>
      <c r="N945" s="297"/>
      <c r="O945" s="274"/>
      <c r="P945" s="274"/>
      <c r="Q945" s="274"/>
      <c r="R945" s="274"/>
      <c r="S945" s="274"/>
      <c r="T945" s="647"/>
      <c r="U945" s="647"/>
      <c r="V945" s="297"/>
      <c r="W945" s="647"/>
      <c r="X945" s="647"/>
      <c r="Y945" s="647"/>
      <c r="Z945" s="647"/>
      <c r="AA945" s="647"/>
      <c r="AB945" s="647"/>
      <c r="AC945" s="647"/>
      <c r="AD945" s="647"/>
      <c r="AE945" s="649"/>
      <c r="AF945" s="274"/>
      <c r="AG945" s="647"/>
      <c r="AH945" s="274"/>
      <c r="AI945" s="274"/>
      <c r="AJ945" s="274"/>
      <c r="AK945" s="274"/>
      <c r="AL945" s="647"/>
      <c r="AM945" s="297"/>
      <c r="AN945" s="649"/>
      <c r="AO945" s="297"/>
      <c r="AP945" s="647"/>
      <c r="AQ945" s="274"/>
      <c r="AR945" s="297"/>
      <c r="AS945" s="297"/>
      <c r="AT945" s="297"/>
      <c r="AU945" s="274"/>
      <c r="AV945" s="279"/>
    </row>
    <row r="946" spans="1:48" s="2" customFormat="1">
      <c r="A946" s="438"/>
      <c r="B946" s="438"/>
      <c r="C946" s="438"/>
      <c r="D946" s="438"/>
      <c r="E946" s="297"/>
      <c r="F946" s="646"/>
      <c r="G946" s="647"/>
      <c r="H946" s="648"/>
      <c r="I946" s="648"/>
      <c r="J946" s="649"/>
      <c r="K946" s="647"/>
      <c r="L946" s="274"/>
      <c r="M946" s="274"/>
      <c r="N946" s="297"/>
      <c r="O946" s="274"/>
      <c r="P946" s="274"/>
      <c r="Q946" s="274"/>
      <c r="R946" s="274"/>
      <c r="S946" s="274"/>
      <c r="T946" s="647"/>
      <c r="U946" s="647"/>
      <c r="V946" s="297"/>
      <c r="W946" s="647"/>
      <c r="X946" s="647"/>
      <c r="Y946" s="647"/>
      <c r="Z946" s="647"/>
      <c r="AA946" s="647"/>
      <c r="AB946" s="647"/>
      <c r="AC946" s="647"/>
      <c r="AD946" s="647"/>
      <c r="AE946" s="649"/>
      <c r="AF946" s="274"/>
      <c r="AG946" s="647"/>
      <c r="AH946" s="274"/>
      <c r="AI946" s="274"/>
      <c r="AJ946" s="274"/>
      <c r="AK946" s="274"/>
      <c r="AL946" s="647"/>
      <c r="AM946" s="297"/>
      <c r="AN946" s="649"/>
      <c r="AO946" s="297"/>
      <c r="AP946" s="647"/>
      <c r="AQ946" s="274"/>
      <c r="AR946" s="297"/>
      <c r="AS946" s="297"/>
      <c r="AT946" s="297"/>
      <c r="AU946" s="274"/>
      <c r="AV946" s="279"/>
    </row>
    <row r="947" spans="1:48" s="2" customFormat="1">
      <c r="A947" s="438"/>
      <c r="B947" s="438"/>
      <c r="C947" s="438"/>
      <c r="D947" s="438"/>
      <c r="E947" s="297"/>
      <c r="F947" s="646"/>
      <c r="G947" s="647"/>
      <c r="H947" s="648"/>
      <c r="I947" s="648"/>
      <c r="J947" s="649"/>
      <c r="K947" s="647"/>
      <c r="L947" s="274"/>
      <c r="M947" s="274"/>
      <c r="N947" s="297"/>
      <c r="O947" s="274"/>
      <c r="P947" s="274"/>
      <c r="Q947" s="274"/>
      <c r="R947" s="274"/>
      <c r="S947" s="274"/>
      <c r="T947" s="647"/>
      <c r="U947" s="647"/>
      <c r="V947" s="297"/>
      <c r="W947" s="647"/>
      <c r="X947" s="647"/>
      <c r="Y947" s="647"/>
      <c r="Z947" s="647"/>
      <c r="AA947" s="647"/>
      <c r="AB947" s="647"/>
      <c r="AC947" s="647"/>
      <c r="AD947" s="647"/>
      <c r="AE947" s="649"/>
      <c r="AF947" s="274"/>
      <c r="AG947" s="647"/>
      <c r="AH947" s="274"/>
      <c r="AI947" s="274"/>
      <c r="AJ947" s="274"/>
      <c r="AK947" s="274"/>
      <c r="AL947" s="647"/>
      <c r="AM947" s="297"/>
      <c r="AN947" s="649"/>
      <c r="AO947" s="297"/>
      <c r="AP947" s="647"/>
      <c r="AQ947" s="274"/>
      <c r="AR947" s="297"/>
      <c r="AS947" s="297"/>
      <c r="AT947" s="297"/>
      <c r="AU947" s="274"/>
      <c r="AV947" s="279"/>
    </row>
    <row r="948" spans="1:48" s="2" customFormat="1">
      <c r="A948" s="438"/>
      <c r="B948" s="438"/>
      <c r="C948" s="438"/>
      <c r="D948" s="438"/>
      <c r="E948" s="297"/>
      <c r="F948" s="646"/>
      <c r="G948" s="647"/>
      <c r="H948" s="648"/>
      <c r="I948" s="648"/>
      <c r="J948" s="649"/>
      <c r="K948" s="647"/>
      <c r="L948" s="274"/>
      <c r="M948" s="274"/>
      <c r="N948" s="297"/>
      <c r="O948" s="274"/>
      <c r="P948" s="274"/>
      <c r="Q948" s="274"/>
      <c r="R948" s="274"/>
      <c r="S948" s="274"/>
      <c r="T948" s="647"/>
      <c r="U948" s="647"/>
      <c r="V948" s="297"/>
      <c r="W948" s="647"/>
      <c r="X948" s="647"/>
      <c r="Y948" s="647"/>
      <c r="Z948" s="647"/>
      <c r="AA948" s="647"/>
      <c r="AB948" s="647"/>
      <c r="AC948" s="647"/>
      <c r="AD948" s="647"/>
      <c r="AE948" s="649"/>
      <c r="AF948" s="274"/>
      <c r="AG948" s="647"/>
      <c r="AH948" s="274"/>
      <c r="AI948" s="274"/>
      <c r="AJ948" s="274"/>
      <c r="AK948" s="274"/>
      <c r="AL948" s="647"/>
      <c r="AM948" s="297"/>
      <c r="AN948" s="649"/>
      <c r="AO948" s="297"/>
      <c r="AP948" s="647"/>
      <c r="AQ948" s="274"/>
      <c r="AR948" s="297"/>
      <c r="AS948" s="297"/>
      <c r="AT948" s="297"/>
      <c r="AU948" s="274"/>
      <c r="AV948" s="279"/>
    </row>
    <row r="949" spans="1:48" s="2" customFormat="1">
      <c r="A949" s="438"/>
      <c r="B949" s="438"/>
      <c r="C949" s="438"/>
      <c r="D949" s="438"/>
      <c r="E949" s="297"/>
      <c r="F949" s="646"/>
      <c r="G949" s="647"/>
      <c r="H949" s="648"/>
      <c r="I949" s="648"/>
      <c r="J949" s="649"/>
      <c r="K949" s="647"/>
      <c r="L949" s="274"/>
      <c r="M949" s="274"/>
      <c r="N949" s="297"/>
      <c r="O949" s="274"/>
      <c r="P949" s="274"/>
      <c r="Q949" s="274"/>
      <c r="R949" s="274"/>
      <c r="S949" s="274"/>
      <c r="T949" s="647"/>
      <c r="U949" s="647"/>
      <c r="V949" s="297"/>
      <c r="W949" s="647"/>
      <c r="X949" s="647"/>
      <c r="Y949" s="647"/>
      <c r="Z949" s="647"/>
      <c r="AA949" s="647"/>
      <c r="AB949" s="647"/>
      <c r="AC949" s="647"/>
      <c r="AD949" s="647"/>
      <c r="AE949" s="649"/>
      <c r="AF949" s="274"/>
      <c r="AG949" s="647"/>
      <c r="AH949" s="274"/>
      <c r="AI949" s="274"/>
      <c r="AJ949" s="274"/>
      <c r="AK949" s="274"/>
      <c r="AL949" s="647"/>
      <c r="AM949" s="297"/>
      <c r="AN949" s="649"/>
      <c r="AO949" s="297"/>
      <c r="AP949" s="647"/>
      <c r="AQ949" s="274"/>
      <c r="AR949" s="297"/>
      <c r="AS949" s="297"/>
      <c r="AT949" s="297"/>
      <c r="AU949" s="274"/>
      <c r="AV949" s="279"/>
    </row>
    <row r="950" spans="1:48" s="2" customFormat="1">
      <c r="A950" s="438"/>
      <c r="B950" s="438"/>
      <c r="C950" s="438"/>
      <c r="D950" s="438"/>
      <c r="E950" s="297"/>
      <c r="F950" s="646"/>
      <c r="G950" s="647"/>
      <c r="H950" s="648"/>
      <c r="I950" s="648"/>
      <c r="J950" s="649"/>
      <c r="K950" s="647"/>
      <c r="L950" s="274"/>
      <c r="M950" s="274"/>
      <c r="N950" s="297"/>
      <c r="O950" s="274"/>
      <c r="P950" s="274"/>
      <c r="Q950" s="274"/>
      <c r="R950" s="274"/>
      <c r="S950" s="274"/>
      <c r="T950" s="647"/>
      <c r="U950" s="647"/>
      <c r="V950" s="297"/>
      <c r="W950" s="647"/>
      <c r="X950" s="647"/>
      <c r="Y950" s="647"/>
      <c r="Z950" s="647"/>
      <c r="AA950" s="647"/>
      <c r="AB950" s="647"/>
      <c r="AC950" s="647"/>
      <c r="AD950" s="647"/>
      <c r="AE950" s="649"/>
      <c r="AF950" s="274"/>
      <c r="AG950" s="647"/>
      <c r="AH950" s="274"/>
      <c r="AI950" s="274"/>
      <c r="AJ950" s="274"/>
      <c r="AK950" s="274"/>
      <c r="AL950" s="647"/>
      <c r="AM950" s="297"/>
      <c r="AN950" s="649"/>
      <c r="AO950" s="297"/>
      <c r="AP950" s="647"/>
      <c r="AQ950" s="274"/>
      <c r="AR950" s="297"/>
      <c r="AS950" s="297"/>
      <c r="AT950" s="297"/>
      <c r="AU950" s="274"/>
      <c r="AV950" s="279"/>
    </row>
    <row r="951" spans="1:48" s="2" customFormat="1">
      <c r="A951" s="438"/>
      <c r="B951" s="438"/>
      <c r="C951" s="438"/>
      <c r="D951" s="438"/>
      <c r="E951" s="297"/>
      <c r="F951" s="646"/>
      <c r="G951" s="647"/>
      <c r="H951" s="648"/>
      <c r="I951" s="648"/>
      <c r="J951" s="649"/>
      <c r="K951" s="647"/>
      <c r="L951" s="274"/>
      <c r="M951" s="274"/>
      <c r="N951" s="297"/>
      <c r="O951" s="274"/>
      <c r="P951" s="274"/>
      <c r="Q951" s="274"/>
      <c r="R951" s="274"/>
      <c r="S951" s="274"/>
      <c r="T951" s="647"/>
      <c r="U951" s="647"/>
      <c r="V951" s="297"/>
      <c r="W951" s="647"/>
      <c r="X951" s="647"/>
      <c r="Y951" s="647"/>
      <c r="Z951" s="647"/>
      <c r="AA951" s="647"/>
      <c r="AB951" s="647"/>
      <c r="AC951" s="647"/>
      <c r="AD951" s="647"/>
      <c r="AE951" s="649"/>
      <c r="AF951" s="274"/>
      <c r="AG951" s="647"/>
      <c r="AH951" s="274"/>
      <c r="AI951" s="274"/>
      <c r="AJ951" s="274"/>
      <c r="AK951" s="274"/>
      <c r="AL951" s="647"/>
      <c r="AM951" s="297"/>
      <c r="AN951" s="649"/>
      <c r="AO951" s="297"/>
      <c r="AP951" s="647"/>
      <c r="AQ951" s="274"/>
      <c r="AR951" s="297"/>
      <c r="AS951" s="297"/>
      <c r="AT951" s="297"/>
      <c r="AU951" s="274"/>
      <c r="AV951" s="279"/>
    </row>
    <row r="952" spans="1:48" s="2" customFormat="1">
      <c r="A952" s="438"/>
      <c r="B952" s="438"/>
      <c r="C952" s="438"/>
      <c r="D952" s="438"/>
      <c r="E952" s="297"/>
      <c r="F952" s="646"/>
      <c r="G952" s="647"/>
      <c r="H952" s="648"/>
      <c r="I952" s="648"/>
      <c r="J952" s="649"/>
      <c r="K952" s="647"/>
      <c r="L952" s="274"/>
      <c r="M952" s="274"/>
      <c r="N952" s="297"/>
      <c r="O952" s="274"/>
      <c r="P952" s="274"/>
      <c r="Q952" s="274"/>
      <c r="R952" s="274"/>
      <c r="S952" s="274"/>
      <c r="T952" s="647"/>
      <c r="U952" s="647"/>
      <c r="V952" s="297"/>
      <c r="W952" s="647"/>
      <c r="X952" s="647"/>
      <c r="Y952" s="647"/>
      <c r="Z952" s="647"/>
      <c r="AA952" s="647"/>
      <c r="AB952" s="647"/>
      <c r="AC952" s="647"/>
      <c r="AD952" s="647"/>
      <c r="AE952" s="649"/>
      <c r="AF952" s="274"/>
      <c r="AG952" s="647"/>
      <c r="AH952" s="274"/>
      <c r="AI952" s="274"/>
      <c r="AJ952" s="274"/>
      <c r="AK952" s="274"/>
      <c r="AL952" s="647"/>
      <c r="AM952" s="297"/>
      <c r="AN952" s="649"/>
      <c r="AO952" s="297"/>
      <c r="AP952" s="647"/>
      <c r="AQ952" s="274"/>
      <c r="AR952" s="297"/>
      <c r="AS952" s="297"/>
      <c r="AT952" s="297"/>
      <c r="AU952" s="274"/>
      <c r="AV952" s="279"/>
    </row>
    <row r="953" spans="1:48" s="2" customFormat="1">
      <c r="A953" s="438"/>
      <c r="B953" s="438"/>
      <c r="C953" s="438"/>
      <c r="D953" s="438"/>
      <c r="E953" s="297"/>
      <c r="F953" s="646"/>
      <c r="G953" s="647"/>
      <c r="H953" s="648"/>
      <c r="I953" s="648"/>
      <c r="J953" s="649"/>
      <c r="K953" s="647"/>
      <c r="L953" s="274"/>
      <c r="M953" s="274"/>
      <c r="N953" s="297"/>
      <c r="O953" s="274"/>
      <c r="P953" s="274"/>
      <c r="Q953" s="274"/>
      <c r="R953" s="274"/>
      <c r="S953" s="274"/>
      <c r="T953" s="647"/>
      <c r="U953" s="647"/>
      <c r="V953" s="297"/>
      <c r="W953" s="647"/>
      <c r="X953" s="647"/>
      <c r="Y953" s="647"/>
      <c r="Z953" s="647"/>
      <c r="AA953" s="647"/>
      <c r="AB953" s="647"/>
      <c r="AC953" s="647"/>
      <c r="AD953" s="647"/>
      <c r="AE953" s="649"/>
      <c r="AF953" s="274"/>
      <c r="AG953" s="647"/>
      <c r="AH953" s="274"/>
      <c r="AI953" s="274"/>
      <c r="AJ953" s="274"/>
      <c r="AK953" s="274"/>
      <c r="AL953" s="647"/>
      <c r="AM953" s="297"/>
      <c r="AN953" s="649"/>
      <c r="AO953" s="297"/>
      <c r="AP953" s="647"/>
      <c r="AQ953" s="274"/>
      <c r="AR953" s="297"/>
      <c r="AS953" s="297"/>
      <c r="AT953" s="297"/>
      <c r="AU953" s="274"/>
      <c r="AV953" s="279"/>
    </row>
    <row r="954" spans="1:48" s="2" customFormat="1">
      <c r="A954" s="438"/>
      <c r="B954" s="438"/>
      <c r="C954" s="438"/>
      <c r="D954" s="438"/>
      <c r="E954" s="297"/>
      <c r="F954" s="646"/>
      <c r="G954" s="647"/>
      <c r="H954" s="648"/>
      <c r="I954" s="648"/>
      <c r="J954" s="649"/>
      <c r="K954" s="647"/>
      <c r="L954" s="274"/>
      <c r="M954" s="274"/>
      <c r="N954" s="297"/>
      <c r="O954" s="274"/>
      <c r="P954" s="274"/>
      <c r="Q954" s="274"/>
      <c r="R954" s="274"/>
      <c r="S954" s="274"/>
      <c r="T954" s="647"/>
      <c r="U954" s="647"/>
      <c r="V954" s="297"/>
      <c r="W954" s="647"/>
      <c r="X954" s="647"/>
      <c r="Y954" s="647"/>
      <c r="Z954" s="647"/>
      <c r="AA954" s="647"/>
      <c r="AB954" s="647"/>
      <c r="AC954" s="647"/>
      <c r="AD954" s="647"/>
      <c r="AE954" s="649"/>
      <c r="AF954" s="274"/>
      <c r="AG954" s="647"/>
      <c r="AH954" s="274"/>
      <c r="AI954" s="274"/>
      <c r="AJ954" s="274"/>
      <c r="AK954" s="274"/>
      <c r="AL954" s="647"/>
      <c r="AM954" s="297"/>
      <c r="AN954" s="649"/>
      <c r="AO954" s="297"/>
      <c r="AP954" s="647"/>
      <c r="AQ954" s="274"/>
      <c r="AR954" s="297"/>
      <c r="AS954" s="297"/>
      <c r="AT954" s="297"/>
      <c r="AU954" s="274"/>
      <c r="AV954" s="279"/>
    </row>
    <row r="955" spans="1:48" s="2" customFormat="1">
      <c r="A955" s="438"/>
      <c r="B955" s="438"/>
      <c r="C955" s="438"/>
      <c r="D955" s="438"/>
      <c r="E955" s="297"/>
      <c r="F955" s="646"/>
      <c r="G955" s="647"/>
      <c r="H955" s="648"/>
      <c r="I955" s="648"/>
      <c r="J955" s="649"/>
      <c r="K955" s="647"/>
      <c r="L955" s="274"/>
      <c r="M955" s="274"/>
      <c r="N955" s="297"/>
      <c r="O955" s="274"/>
      <c r="P955" s="274"/>
      <c r="Q955" s="274"/>
      <c r="R955" s="274"/>
      <c r="S955" s="274"/>
      <c r="T955" s="647"/>
      <c r="U955" s="647"/>
      <c r="V955" s="297"/>
      <c r="W955" s="647"/>
      <c r="X955" s="647"/>
      <c r="Y955" s="647"/>
      <c r="Z955" s="647"/>
      <c r="AA955" s="647"/>
      <c r="AB955" s="647"/>
      <c r="AC955" s="647"/>
      <c r="AD955" s="647"/>
      <c r="AE955" s="649"/>
      <c r="AF955" s="274"/>
      <c r="AG955" s="647"/>
      <c r="AH955" s="274"/>
      <c r="AI955" s="274"/>
      <c r="AJ955" s="274"/>
      <c r="AK955" s="274"/>
      <c r="AL955" s="647"/>
      <c r="AM955" s="297"/>
      <c r="AN955" s="649"/>
      <c r="AO955" s="297"/>
      <c r="AP955" s="647"/>
      <c r="AQ955" s="274"/>
      <c r="AR955" s="297"/>
      <c r="AS955" s="297"/>
      <c r="AT955" s="297"/>
      <c r="AU955" s="274"/>
      <c r="AV955" s="279"/>
    </row>
    <row r="956" spans="1:48" s="2" customFormat="1">
      <c r="A956" s="438"/>
      <c r="B956" s="438"/>
      <c r="C956" s="438"/>
      <c r="D956" s="438"/>
      <c r="E956" s="297"/>
      <c r="F956" s="646"/>
      <c r="G956" s="647"/>
      <c r="H956" s="648"/>
      <c r="I956" s="648"/>
      <c r="J956" s="649"/>
      <c r="K956" s="647"/>
      <c r="L956" s="274"/>
      <c r="M956" s="274"/>
      <c r="N956" s="297"/>
      <c r="O956" s="274"/>
      <c r="P956" s="274"/>
      <c r="Q956" s="274"/>
      <c r="R956" s="274"/>
      <c r="S956" s="274"/>
      <c r="T956" s="647"/>
      <c r="U956" s="647"/>
      <c r="V956" s="297"/>
      <c r="W956" s="647"/>
      <c r="X956" s="647"/>
      <c r="Y956" s="647"/>
      <c r="Z956" s="647"/>
      <c r="AA956" s="647"/>
      <c r="AB956" s="647"/>
      <c r="AC956" s="647"/>
      <c r="AD956" s="647"/>
      <c r="AE956" s="649"/>
      <c r="AF956" s="274"/>
      <c r="AG956" s="647"/>
      <c r="AH956" s="274"/>
      <c r="AI956" s="274"/>
      <c r="AJ956" s="274"/>
      <c r="AK956" s="274"/>
      <c r="AL956" s="647"/>
      <c r="AM956" s="297"/>
      <c r="AN956" s="649"/>
      <c r="AO956" s="297"/>
      <c r="AP956" s="647"/>
      <c r="AQ956" s="274"/>
      <c r="AR956" s="297"/>
      <c r="AS956" s="297"/>
      <c r="AT956" s="297"/>
      <c r="AU956" s="274"/>
      <c r="AV956" s="279"/>
    </row>
    <row r="957" spans="1:48" s="2" customFormat="1">
      <c r="A957" s="438"/>
      <c r="B957" s="438"/>
      <c r="C957" s="438"/>
      <c r="D957" s="438"/>
      <c r="E957" s="297"/>
      <c r="F957" s="646"/>
      <c r="G957" s="647"/>
      <c r="H957" s="648"/>
      <c r="I957" s="648"/>
      <c r="J957" s="649"/>
      <c r="K957" s="647"/>
      <c r="L957" s="274"/>
      <c r="M957" s="274"/>
      <c r="N957" s="297"/>
      <c r="O957" s="274"/>
      <c r="P957" s="274"/>
      <c r="Q957" s="274"/>
      <c r="R957" s="274"/>
      <c r="S957" s="274"/>
      <c r="T957" s="647"/>
      <c r="U957" s="647"/>
      <c r="V957" s="297"/>
      <c r="W957" s="647"/>
      <c r="X957" s="647"/>
      <c r="Y957" s="647"/>
      <c r="Z957" s="647"/>
      <c r="AA957" s="647"/>
      <c r="AB957" s="647"/>
      <c r="AC957" s="647"/>
      <c r="AD957" s="647"/>
      <c r="AE957" s="649"/>
      <c r="AF957" s="274"/>
      <c r="AG957" s="647"/>
      <c r="AH957" s="274"/>
      <c r="AI957" s="274"/>
      <c r="AJ957" s="274"/>
      <c r="AK957" s="274"/>
      <c r="AL957" s="647"/>
      <c r="AM957" s="297"/>
      <c r="AN957" s="649"/>
      <c r="AO957" s="297"/>
      <c r="AP957" s="647"/>
      <c r="AQ957" s="274"/>
      <c r="AR957" s="297"/>
      <c r="AS957" s="297"/>
      <c r="AT957" s="297"/>
      <c r="AU957" s="274"/>
      <c r="AV957" s="279"/>
    </row>
    <row r="958" spans="1:48" s="2" customFormat="1">
      <c r="A958" s="438"/>
      <c r="B958" s="438"/>
      <c r="C958" s="438"/>
      <c r="D958" s="438"/>
      <c r="E958" s="297"/>
      <c r="F958" s="646"/>
      <c r="G958" s="647"/>
      <c r="H958" s="648"/>
      <c r="I958" s="648"/>
      <c r="J958" s="649"/>
      <c r="K958" s="647"/>
      <c r="L958" s="274"/>
      <c r="M958" s="274"/>
      <c r="N958" s="297"/>
      <c r="O958" s="274"/>
      <c r="P958" s="274"/>
      <c r="Q958" s="274"/>
      <c r="R958" s="274"/>
      <c r="S958" s="274"/>
      <c r="T958" s="647"/>
      <c r="U958" s="647"/>
      <c r="V958" s="297"/>
      <c r="W958" s="647"/>
      <c r="X958" s="647"/>
      <c r="Y958" s="647"/>
      <c r="Z958" s="647"/>
      <c r="AA958" s="647"/>
      <c r="AB958" s="647"/>
      <c r="AC958" s="647"/>
      <c r="AD958" s="647"/>
      <c r="AE958" s="649"/>
      <c r="AF958" s="274"/>
      <c r="AG958" s="647"/>
      <c r="AH958" s="274"/>
      <c r="AI958" s="274"/>
      <c r="AJ958" s="274"/>
      <c r="AK958" s="274"/>
      <c r="AL958" s="647"/>
      <c r="AM958" s="297"/>
      <c r="AN958" s="649"/>
      <c r="AO958" s="297"/>
      <c r="AP958" s="647"/>
      <c r="AQ958" s="274"/>
      <c r="AR958" s="297"/>
      <c r="AS958" s="297"/>
      <c r="AT958" s="297"/>
      <c r="AU958" s="274"/>
      <c r="AV958" s="279"/>
    </row>
    <row r="959" spans="1:48" s="2" customFormat="1">
      <c r="A959" s="438"/>
      <c r="B959" s="438"/>
      <c r="C959" s="438"/>
      <c r="D959" s="438"/>
      <c r="E959" s="297"/>
      <c r="F959" s="646"/>
      <c r="G959" s="647"/>
      <c r="H959" s="648"/>
      <c r="I959" s="648"/>
      <c r="J959" s="649"/>
      <c r="K959" s="647"/>
      <c r="L959" s="274"/>
      <c r="M959" s="274"/>
      <c r="N959" s="297"/>
      <c r="O959" s="274"/>
      <c r="P959" s="274"/>
      <c r="Q959" s="274"/>
      <c r="R959" s="274"/>
      <c r="S959" s="274"/>
      <c r="T959" s="647"/>
      <c r="U959" s="647"/>
      <c r="V959" s="297"/>
      <c r="W959" s="647"/>
      <c r="X959" s="647"/>
      <c r="Y959" s="647"/>
      <c r="Z959" s="647"/>
      <c r="AA959" s="647"/>
      <c r="AB959" s="647"/>
      <c r="AC959" s="647"/>
      <c r="AD959" s="647"/>
      <c r="AE959" s="649"/>
      <c r="AF959" s="274"/>
      <c r="AG959" s="647"/>
      <c r="AH959" s="274"/>
      <c r="AI959" s="274"/>
      <c r="AJ959" s="274"/>
      <c r="AK959" s="274"/>
      <c r="AL959" s="647"/>
      <c r="AM959" s="297"/>
      <c r="AN959" s="649"/>
      <c r="AO959" s="297"/>
      <c r="AP959" s="647"/>
      <c r="AQ959" s="274"/>
      <c r="AR959" s="297"/>
      <c r="AS959" s="297"/>
      <c r="AT959" s="297"/>
      <c r="AU959" s="274"/>
      <c r="AV959" s="279"/>
    </row>
    <row r="960" spans="1:48" s="2" customFormat="1">
      <c r="A960" s="438"/>
      <c r="B960" s="438"/>
      <c r="C960" s="438"/>
      <c r="D960" s="438"/>
      <c r="E960" s="297"/>
      <c r="F960" s="646"/>
      <c r="G960" s="647"/>
      <c r="H960" s="648"/>
      <c r="I960" s="648"/>
      <c r="J960" s="649"/>
      <c r="K960" s="647"/>
      <c r="L960" s="274"/>
      <c r="M960" s="274"/>
      <c r="N960" s="297"/>
      <c r="O960" s="274"/>
      <c r="P960" s="274"/>
      <c r="Q960" s="274"/>
      <c r="R960" s="274"/>
      <c r="S960" s="274"/>
      <c r="T960" s="647"/>
      <c r="U960" s="647"/>
      <c r="V960" s="297"/>
      <c r="W960" s="647"/>
      <c r="X960" s="647"/>
      <c r="Y960" s="647"/>
      <c r="Z960" s="647"/>
      <c r="AA960" s="647"/>
      <c r="AB960" s="647"/>
      <c r="AC960" s="647"/>
      <c r="AD960" s="647"/>
      <c r="AE960" s="649"/>
      <c r="AF960" s="274"/>
      <c r="AG960" s="647"/>
      <c r="AH960" s="274"/>
      <c r="AI960" s="274"/>
      <c r="AJ960" s="274"/>
      <c r="AK960" s="274"/>
      <c r="AL960" s="647"/>
      <c r="AM960" s="297"/>
      <c r="AN960" s="649"/>
      <c r="AO960" s="297"/>
      <c r="AP960" s="647"/>
      <c r="AQ960" s="274"/>
      <c r="AR960" s="297"/>
      <c r="AS960" s="297"/>
      <c r="AT960" s="297"/>
      <c r="AU960" s="274"/>
      <c r="AV960" s="279"/>
    </row>
    <row r="961" spans="1:48" s="2" customFormat="1">
      <c r="A961" s="438"/>
      <c r="B961" s="438"/>
      <c r="C961" s="438"/>
      <c r="D961" s="438"/>
      <c r="E961" s="297"/>
      <c r="F961" s="646"/>
      <c r="G961" s="647"/>
      <c r="H961" s="648"/>
      <c r="I961" s="648"/>
      <c r="J961" s="649"/>
      <c r="K961" s="647"/>
      <c r="L961" s="274"/>
      <c r="M961" s="274"/>
      <c r="N961" s="297"/>
      <c r="O961" s="274"/>
      <c r="P961" s="274"/>
      <c r="Q961" s="274"/>
      <c r="R961" s="274"/>
      <c r="S961" s="274"/>
      <c r="T961" s="647"/>
      <c r="U961" s="647"/>
      <c r="V961" s="297"/>
      <c r="W961" s="647"/>
      <c r="X961" s="647"/>
      <c r="Y961" s="647"/>
      <c r="Z961" s="647"/>
      <c r="AA961" s="647"/>
      <c r="AB961" s="647"/>
      <c r="AC961" s="647"/>
      <c r="AD961" s="647"/>
      <c r="AE961" s="649"/>
      <c r="AF961" s="274"/>
      <c r="AG961" s="647"/>
      <c r="AH961" s="274"/>
      <c r="AI961" s="274"/>
      <c r="AJ961" s="274"/>
      <c r="AK961" s="274"/>
      <c r="AL961" s="647"/>
      <c r="AM961" s="297"/>
      <c r="AN961" s="649"/>
      <c r="AO961" s="297"/>
      <c r="AP961" s="647"/>
      <c r="AQ961" s="274"/>
      <c r="AR961" s="297"/>
      <c r="AS961" s="297"/>
      <c r="AT961" s="297"/>
      <c r="AU961" s="274"/>
      <c r="AV961" s="279"/>
    </row>
    <row r="962" spans="1:48" s="2" customFormat="1">
      <c r="A962" s="438"/>
      <c r="B962" s="438"/>
      <c r="C962" s="438"/>
      <c r="D962" s="438"/>
      <c r="E962" s="297"/>
      <c r="F962" s="646"/>
      <c r="G962" s="647"/>
      <c r="H962" s="648"/>
      <c r="I962" s="648"/>
      <c r="J962" s="649"/>
      <c r="K962" s="647"/>
      <c r="L962" s="274"/>
      <c r="M962" s="274"/>
      <c r="N962" s="297"/>
      <c r="O962" s="274"/>
      <c r="P962" s="274"/>
      <c r="Q962" s="274"/>
      <c r="R962" s="274"/>
      <c r="S962" s="274"/>
      <c r="T962" s="647"/>
      <c r="U962" s="647"/>
      <c r="V962" s="297"/>
      <c r="W962" s="647"/>
      <c r="X962" s="647"/>
      <c r="Y962" s="647"/>
      <c r="Z962" s="647"/>
      <c r="AA962" s="647"/>
      <c r="AB962" s="647"/>
      <c r="AC962" s="647"/>
      <c r="AD962" s="647"/>
      <c r="AE962" s="649"/>
      <c r="AF962" s="274"/>
      <c r="AG962" s="647"/>
      <c r="AH962" s="274"/>
      <c r="AI962" s="274"/>
      <c r="AJ962" s="274"/>
      <c r="AK962" s="274"/>
      <c r="AL962" s="647"/>
      <c r="AM962" s="297"/>
      <c r="AN962" s="649"/>
      <c r="AO962" s="297"/>
      <c r="AP962" s="647"/>
      <c r="AQ962" s="274"/>
      <c r="AR962" s="297"/>
      <c r="AS962" s="297"/>
      <c r="AT962" s="297"/>
      <c r="AU962" s="274"/>
      <c r="AV962" s="279"/>
    </row>
    <row r="963" spans="1:48" s="2" customFormat="1">
      <c r="A963" s="438"/>
      <c r="B963" s="438"/>
      <c r="C963" s="438"/>
      <c r="D963" s="438"/>
      <c r="E963" s="297"/>
      <c r="F963" s="646"/>
      <c r="G963" s="647"/>
      <c r="H963" s="648"/>
      <c r="I963" s="648"/>
      <c r="J963" s="649"/>
      <c r="K963" s="647"/>
      <c r="L963" s="274"/>
      <c r="M963" s="274"/>
      <c r="N963" s="297"/>
      <c r="O963" s="274"/>
      <c r="P963" s="274"/>
      <c r="Q963" s="274"/>
      <c r="R963" s="274"/>
      <c r="S963" s="274"/>
      <c r="T963" s="647"/>
      <c r="U963" s="647"/>
      <c r="V963" s="297"/>
      <c r="W963" s="647"/>
      <c r="X963" s="647"/>
      <c r="Y963" s="647"/>
      <c r="Z963" s="647"/>
      <c r="AA963" s="647"/>
      <c r="AB963" s="647"/>
      <c r="AC963" s="647"/>
      <c r="AD963" s="647"/>
      <c r="AE963" s="649"/>
      <c r="AF963" s="274"/>
      <c r="AG963" s="647"/>
      <c r="AH963" s="274"/>
      <c r="AI963" s="274"/>
      <c r="AJ963" s="274"/>
      <c r="AK963" s="274"/>
      <c r="AL963" s="647"/>
      <c r="AM963" s="297"/>
      <c r="AN963" s="649"/>
      <c r="AO963" s="297"/>
      <c r="AP963" s="647"/>
      <c r="AQ963" s="274"/>
      <c r="AR963" s="297"/>
      <c r="AS963" s="297"/>
      <c r="AT963" s="297"/>
      <c r="AU963" s="274"/>
      <c r="AV963" s="279"/>
    </row>
    <row r="964" spans="1:48" s="2" customFormat="1">
      <c r="A964" s="438"/>
      <c r="B964" s="438"/>
      <c r="C964" s="438"/>
      <c r="D964" s="438"/>
      <c r="E964" s="297"/>
      <c r="F964" s="646"/>
      <c r="G964" s="647"/>
      <c r="H964" s="648"/>
      <c r="I964" s="648"/>
      <c r="J964" s="649"/>
      <c r="K964" s="647"/>
      <c r="L964" s="274"/>
      <c r="M964" s="274"/>
      <c r="N964" s="297"/>
      <c r="O964" s="274"/>
      <c r="P964" s="274"/>
      <c r="Q964" s="274"/>
      <c r="R964" s="274"/>
      <c r="S964" s="274"/>
      <c r="T964" s="647"/>
      <c r="U964" s="647"/>
      <c r="V964" s="297"/>
      <c r="W964" s="647"/>
      <c r="X964" s="647"/>
      <c r="Y964" s="647"/>
      <c r="Z964" s="647"/>
      <c r="AA964" s="647"/>
      <c r="AB964" s="647"/>
      <c r="AC964" s="647"/>
      <c r="AD964" s="647"/>
      <c r="AE964" s="649"/>
      <c r="AF964" s="274"/>
      <c r="AG964" s="647"/>
      <c r="AH964" s="274"/>
      <c r="AI964" s="274"/>
      <c r="AJ964" s="274"/>
      <c r="AK964" s="274"/>
      <c r="AL964" s="647"/>
      <c r="AM964" s="297"/>
      <c r="AN964" s="649"/>
      <c r="AO964" s="297"/>
      <c r="AP964" s="647"/>
      <c r="AQ964" s="274"/>
      <c r="AR964" s="297"/>
      <c r="AS964" s="297"/>
      <c r="AT964" s="297"/>
      <c r="AU964" s="274"/>
      <c r="AV964" s="279"/>
    </row>
    <row r="965" spans="1:48" s="2" customFormat="1">
      <c r="A965" s="438"/>
      <c r="B965" s="438"/>
      <c r="C965" s="438"/>
      <c r="D965" s="438"/>
      <c r="E965" s="297"/>
      <c r="F965" s="646"/>
      <c r="G965" s="647"/>
      <c r="H965" s="648"/>
      <c r="I965" s="648"/>
      <c r="J965" s="649"/>
      <c r="K965" s="647"/>
      <c r="L965" s="274"/>
      <c r="M965" s="274"/>
      <c r="N965" s="297"/>
      <c r="O965" s="274"/>
      <c r="P965" s="274"/>
      <c r="Q965" s="274"/>
      <c r="R965" s="274"/>
      <c r="S965" s="274"/>
      <c r="T965" s="647"/>
      <c r="U965" s="647"/>
      <c r="V965" s="297"/>
      <c r="W965" s="647"/>
      <c r="X965" s="647"/>
      <c r="Y965" s="647"/>
      <c r="Z965" s="647"/>
      <c r="AA965" s="647"/>
      <c r="AB965" s="647"/>
      <c r="AC965" s="647"/>
      <c r="AD965" s="647"/>
      <c r="AE965" s="649"/>
      <c r="AF965" s="274"/>
      <c r="AG965" s="647"/>
      <c r="AH965" s="274"/>
      <c r="AI965" s="274"/>
      <c r="AJ965" s="274"/>
      <c r="AK965" s="274"/>
      <c r="AL965" s="647"/>
      <c r="AM965" s="297"/>
      <c r="AN965" s="649"/>
      <c r="AO965" s="297"/>
      <c r="AP965" s="647"/>
      <c r="AQ965" s="274"/>
      <c r="AR965" s="297"/>
      <c r="AS965" s="297"/>
      <c r="AT965" s="297"/>
      <c r="AU965" s="274"/>
      <c r="AV965" s="279"/>
    </row>
    <row r="966" spans="1:48" s="2" customFormat="1">
      <c r="A966" s="438"/>
      <c r="B966" s="438"/>
      <c r="C966" s="438"/>
      <c r="D966" s="438"/>
      <c r="E966" s="297"/>
      <c r="F966" s="646"/>
      <c r="G966" s="647"/>
      <c r="H966" s="648"/>
      <c r="I966" s="648"/>
      <c r="J966" s="649"/>
      <c r="K966" s="647"/>
      <c r="L966" s="274"/>
      <c r="M966" s="274"/>
      <c r="N966" s="297"/>
      <c r="O966" s="274"/>
      <c r="P966" s="274"/>
      <c r="Q966" s="274"/>
      <c r="R966" s="274"/>
      <c r="S966" s="274"/>
      <c r="T966" s="647"/>
      <c r="U966" s="647"/>
      <c r="V966" s="297"/>
      <c r="W966" s="647"/>
      <c r="X966" s="647"/>
      <c r="Y966" s="647"/>
      <c r="Z966" s="647"/>
      <c r="AA966" s="647"/>
      <c r="AB966" s="647"/>
      <c r="AC966" s="647"/>
      <c r="AD966" s="647"/>
      <c r="AE966" s="649"/>
      <c r="AF966" s="274"/>
      <c r="AG966" s="647"/>
      <c r="AH966" s="274"/>
      <c r="AI966" s="274"/>
      <c r="AJ966" s="274"/>
      <c r="AK966" s="274"/>
      <c r="AL966" s="647"/>
      <c r="AM966" s="297"/>
      <c r="AN966" s="649"/>
      <c r="AO966" s="297"/>
      <c r="AP966" s="647"/>
      <c r="AQ966" s="274"/>
      <c r="AR966" s="297"/>
      <c r="AS966" s="297"/>
      <c r="AT966" s="297"/>
      <c r="AU966" s="274"/>
      <c r="AV966" s="279"/>
    </row>
    <row r="967" spans="1:48" s="2" customFormat="1">
      <c r="A967" s="438"/>
      <c r="B967" s="438"/>
      <c r="C967" s="438"/>
      <c r="D967" s="438"/>
      <c r="E967" s="297"/>
      <c r="F967" s="646"/>
      <c r="G967" s="647"/>
      <c r="H967" s="648"/>
      <c r="I967" s="648"/>
      <c r="J967" s="649"/>
      <c r="K967" s="647"/>
      <c r="L967" s="274"/>
      <c r="M967" s="274"/>
      <c r="N967" s="297"/>
      <c r="O967" s="274"/>
      <c r="P967" s="274"/>
      <c r="Q967" s="274"/>
      <c r="R967" s="274"/>
      <c r="S967" s="274"/>
      <c r="T967" s="647"/>
      <c r="U967" s="647"/>
      <c r="V967" s="297"/>
      <c r="W967" s="647"/>
      <c r="X967" s="647"/>
      <c r="Y967" s="647"/>
      <c r="Z967" s="647"/>
      <c r="AA967" s="647"/>
      <c r="AB967" s="647"/>
      <c r="AC967" s="647"/>
      <c r="AD967" s="647"/>
      <c r="AE967" s="649"/>
      <c r="AF967" s="274"/>
      <c r="AG967" s="647"/>
      <c r="AH967" s="274"/>
      <c r="AI967" s="274"/>
      <c r="AJ967" s="274"/>
      <c r="AK967" s="274"/>
      <c r="AL967" s="647"/>
      <c r="AM967" s="297"/>
      <c r="AN967" s="649"/>
      <c r="AO967" s="297"/>
      <c r="AP967" s="647"/>
      <c r="AQ967" s="274"/>
      <c r="AR967" s="297"/>
      <c r="AS967" s="297"/>
      <c r="AT967" s="297"/>
      <c r="AU967" s="274"/>
      <c r="AV967" s="279"/>
    </row>
    <row r="968" spans="1:48" s="2" customFormat="1">
      <c r="A968" s="438"/>
      <c r="B968" s="438"/>
      <c r="C968" s="438"/>
      <c r="D968" s="438"/>
      <c r="E968" s="297"/>
      <c r="F968" s="646"/>
      <c r="G968" s="647"/>
      <c r="H968" s="648"/>
      <c r="I968" s="648"/>
      <c r="J968" s="649"/>
      <c r="K968" s="647"/>
      <c r="L968" s="274"/>
      <c r="M968" s="274"/>
      <c r="N968" s="297"/>
      <c r="O968" s="274"/>
      <c r="P968" s="274"/>
      <c r="Q968" s="274"/>
      <c r="R968" s="274"/>
      <c r="S968" s="274"/>
      <c r="T968" s="647"/>
      <c r="U968" s="647"/>
      <c r="V968" s="297"/>
      <c r="W968" s="647"/>
      <c r="X968" s="647"/>
      <c r="Y968" s="647"/>
      <c r="Z968" s="647"/>
      <c r="AA968" s="647"/>
      <c r="AB968" s="647"/>
      <c r="AC968" s="647"/>
      <c r="AD968" s="647"/>
      <c r="AE968" s="649"/>
      <c r="AF968" s="274"/>
      <c r="AG968" s="647"/>
      <c r="AH968" s="274"/>
      <c r="AI968" s="274"/>
      <c r="AJ968" s="274"/>
      <c r="AK968" s="274"/>
      <c r="AL968" s="647"/>
      <c r="AM968" s="297"/>
      <c r="AN968" s="649"/>
      <c r="AO968" s="297"/>
      <c r="AP968" s="647"/>
      <c r="AQ968" s="274"/>
      <c r="AR968" s="297"/>
      <c r="AS968" s="297"/>
      <c r="AT968" s="297"/>
      <c r="AU968" s="274"/>
      <c r="AV968" s="279"/>
    </row>
    <row r="969" spans="1:48" s="2" customFormat="1">
      <c r="A969" s="438"/>
      <c r="B969" s="438"/>
      <c r="C969" s="438"/>
      <c r="D969" s="438"/>
      <c r="E969" s="297"/>
      <c r="F969" s="646"/>
      <c r="G969" s="647"/>
      <c r="H969" s="648"/>
      <c r="I969" s="648"/>
      <c r="J969" s="649"/>
      <c r="K969" s="647"/>
      <c r="L969" s="274"/>
      <c r="M969" s="274"/>
      <c r="N969" s="297"/>
      <c r="O969" s="274"/>
      <c r="P969" s="274"/>
      <c r="Q969" s="274"/>
      <c r="R969" s="274"/>
      <c r="S969" s="274"/>
      <c r="T969" s="647"/>
      <c r="U969" s="647"/>
      <c r="V969" s="297"/>
      <c r="W969" s="647"/>
      <c r="X969" s="647"/>
      <c r="Y969" s="647"/>
      <c r="Z969" s="647"/>
      <c r="AA969" s="647"/>
      <c r="AB969" s="647"/>
      <c r="AC969" s="647"/>
      <c r="AD969" s="647"/>
      <c r="AE969" s="649"/>
      <c r="AF969" s="274"/>
      <c r="AG969" s="647"/>
      <c r="AH969" s="274"/>
      <c r="AI969" s="274"/>
      <c r="AJ969" s="274"/>
      <c r="AK969" s="274"/>
      <c r="AL969" s="647"/>
      <c r="AM969" s="297"/>
      <c r="AN969" s="649"/>
      <c r="AO969" s="297"/>
      <c r="AP969" s="647"/>
      <c r="AQ969" s="274"/>
      <c r="AR969" s="297"/>
      <c r="AS969" s="297"/>
      <c r="AT969" s="297"/>
      <c r="AU969" s="274"/>
      <c r="AV969" s="279"/>
    </row>
    <row r="970" spans="1:48" s="2" customFormat="1">
      <c r="A970" s="438"/>
      <c r="B970" s="438"/>
      <c r="C970" s="438"/>
      <c r="D970" s="438"/>
      <c r="E970" s="297"/>
      <c r="F970" s="646"/>
      <c r="G970" s="647"/>
      <c r="H970" s="648"/>
      <c r="I970" s="648"/>
      <c r="J970" s="649"/>
      <c r="K970" s="647"/>
      <c r="L970" s="274"/>
      <c r="M970" s="274"/>
      <c r="N970" s="297"/>
      <c r="O970" s="274"/>
      <c r="P970" s="274"/>
      <c r="Q970" s="274"/>
      <c r="R970" s="274"/>
      <c r="S970" s="274"/>
      <c r="T970" s="647"/>
      <c r="U970" s="647"/>
      <c r="V970" s="297"/>
      <c r="W970" s="647"/>
      <c r="X970" s="647"/>
      <c r="Y970" s="647"/>
      <c r="Z970" s="647"/>
      <c r="AA970" s="647"/>
      <c r="AB970" s="647"/>
      <c r="AC970" s="647"/>
      <c r="AD970" s="647"/>
      <c r="AE970" s="649"/>
      <c r="AF970" s="274"/>
      <c r="AG970" s="647"/>
      <c r="AH970" s="274"/>
      <c r="AI970" s="274"/>
      <c r="AJ970" s="274"/>
      <c r="AK970" s="274"/>
      <c r="AL970" s="647"/>
      <c r="AM970" s="297"/>
      <c r="AN970" s="649"/>
      <c r="AO970" s="297"/>
      <c r="AP970" s="647"/>
      <c r="AQ970" s="274"/>
      <c r="AR970" s="297"/>
      <c r="AS970" s="297"/>
      <c r="AT970" s="297"/>
      <c r="AU970" s="274"/>
      <c r="AV970" s="279"/>
    </row>
    <row r="971" spans="1:48" s="2" customFormat="1">
      <c r="A971" s="438"/>
      <c r="B971" s="438"/>
      <c r="C971" s="438"/>
      <c r="D971" s="438"/>
      <c r="E971" s="297"/>
      <c r="F971" s="646"/>
      <c r="G971" s="647"/>
      <c r="H971" s="648"/>
      <c r="I971" s="648"/>
      <c r="J971" s="649"/>
      <c r="K971" s="647"/>
      <c r="L971" s="274"/>
      <c r="M971" s="274"/>
      <c r="N971" s="297"/>
      <c r="O971" s="274"/>
      <c r="P971" s="274"/>
      <c r="Q971" s="274"/>
      <c r="R971" s="274"/>
      <c r="S971" s="274"/>
      <c r="T971" s="647"/>
      <c r="U971" s="647"/>
      <c r="V971" s="297"/>
      <c r="W971" s="647"/>
      <c r="X971" s="647"/>
      <c r="Y971" s="647"/>
      <c r="Z971" s="647"/>
      <c r="AA971" s="647"/>
      <c r="AB971" s="647"/>
      <c r="AC971" s="647"/>
      <c r="AD971" s="647"/>
      <c r="AE971" s="649"/>
      <c r="AF971" s="274"/>
      <c r="AG971" s="647"/>
      <c r="AH971" s="274"/>
      <c r="AI971" s="274"/>
      <c r="AJ971" s="274"/>
      <c r="AK971" s="274"/>
      <c r="AL971" s="647"/>
      <c r="AM971" s="297"/>
      <c r="AN971" s="649"/>
      <c r="AO971" s="297"/>
      <c r="AP971" s="647"/>
      <c r="AQ971" s="274"/>
      <c r="AR971" s="297"/>
      <c r="AS971" s="297"/>
      <c r="AT971" s="297"/>
      <c r="AU971" s="274"/>
      <c r="AV971" s="279"/>
    </row>
    <row r="972" spans="1:48" s="2" customFormat="1">
      <c r="A972" s="438"/>
      <c r="B972" s="438"/>
      <c r="C972" s="438"/>
      <c r="D972" s="438"/>
      <c r="E972" s="297"/>
      <c r="F972" s="646"/>
      <c r="G972" s="647"/>
      <c r="H972" s="648"/>
      <c r="I972" s="648"/>
      <c r="J972" s="649"/>
      <c r="K972" s="647"/>
      <c r="L972" s="274"/>
      <c r="M972" s="274"/>
      <c r="N972" s="297"/>
      <c r="O972" s="274"/>
      <c r="P972" s="274"/>
      <c r="Q972" s="274"/>
      <c r="R972" s="274"/>
      <c r="S972" s="274"/>
      <c r="T972" s="647"/>
      <c r="U972" s="647"/>
      <c r="V972" s="297"/>
      <c r="W972" s="647"/>
      <c r="X972" s="647"/>
      <c r="Y972" s="647"/>
      <c r="Z972" s="647"/>
      <c r="AA972" s="647"/>
      <c r="AB972" s="647"/>
      <c r="AC972" s="647"/>
      <c r="AD972" s="647"/>
      <c r="AE972" s="649"/>
      <c r="AF972" s="274"/>
      <c r="AG972" s="647"/>
      <c r="AH972" s="274"/>
      <c r="AI972" s="274"/>
      <c r="AJ972" s="274"/>
      <c r="AK972" s="274"/>
      <c r="AL972" s="647"/>
      <c r="AM972" s="297"/>
      <c r="AN972" s="649"/>
      <c r="AO972" s="297"/>
      <c r="AP972" s="647"/>
      <c r="AQ972" s="274"/>
      <c r="AR972" s="297"/>
      <c r="AS972" s="297"/>
      <c r="AT972" s="297"/>
      <c r="AU972" s="274"/>
      <c r="AV972" s="279"/>
    </row>
    <row r="973" spans="1:48" s="2" customFormat="1">
      <c r="A973" s="438"/>
      <c r="B973" s="438"/>
      <c r="C973" s="438"/>
      <c r="D973" s="438"/>
      <c r="E973" s="297"/>
      <c r="F973" s="646"/>
      <c r="G973" s="647"/>
      <c r="H973" s="648"/>
      <c r="I973" s="648"/>
      <c r="J973" s="649"/>
      <c r="K973" s="647"/>
      <c r="L973" s="274"/>
      <c r="M973" s="274"/>
      <c r="N973" s="297"/>
      <c r="O973" s="274"/>
      <c r="P973" s="274"/>
      <c r="Q973" s="274"/>
      <c r="R973" s="274"/>
      <c r="S973" s="274"/>
      <c r="T973" s="647"/>
      <c r="U973" s="647"/>
      <c r="V973" s="297"/>
      <c r="W973" s="647"/>
      <c r="X973" s="647"/>
      <c r="Y973" s="647"/>
      <c r="Z973" s="647"/>
      <c r="AA973" s="647"/>
      <c r="AB973" s="647"/>
      <c r="AC973" s="647"/>
      <c r="AD973" s="647"/>
      <c r="AE973" s="649"/>
      <c r="AF973" s="274"/>
      <c r="AG973" s="647"/>
      <c r="AH973" s="274"/>
      <c r="AI973" s="274"/>
      <c r="AJ973" s="274"/>
      <c r="AK973" s="274"/>
      <c r="AL973" s="647"/>
      <c r="AM973" s="297"/>
      <c r="AN973" s="649"/>
      <c r="AO973" s="297"/>
      <c r="AP973" s="647"/>
      <c r="AQ973" s="274"/>
      <c r="AR973" s="297"/>
      <c r="AS973" s="297"/>
      <c r="AT973" s="297"/>
      <c r="AU973" s="274"/>
      <c r="AV973" s="279"/>
    </row>
    <row r="974" spans="1:48" s="2" customFormat="1">
      <c r="A974" s="438"/>
      <c r="B974" s="438"/>
      <c r="C974" s="438"/>
      <c r="D974" s="438"/>
      <c r="E974" s="297"/>
      <c r="F974" s="646"/>
      <c r="G974" s="647"/>
      <c r="H974" s="648"/>
      <c r="I974" s="648"/>
      <c r="J974" s="649"/>
      <c r="K974" s="647"/>
      <c r="L974" s="274"/>
      <c r="M974" s="274"/>
      <c r="N974" s="297"/>
      <c r="O974" s="274"/>
      <c r="P974" s="274"/>
      <c r="Q974" s="274"/>
      <c r="R974" s="274"/>
      <c r="S974" s="274"/>
      <c r="T974" s="647"/>
      <c r="U974" s="647"/>
      <c r="V974" s="297"/>
      <c r="W974" s="647"/>
      <c r="X974" s="647"/>
      <c r="Y974" s="647"/>
      <c r="Z974" s="647"/>
      <c r="AA974" s="647"/>
      <c r="AB974" s="647"/>
      <c r="AC974" s="647"/>
      <c r="AD974" s="647"/>
      <c r="AE974" s="649"/>
      <c r="AF974" s="274"/>
      <c r="AG974" s="647"/>
      <c r="AH974" s="274"/>
      <c r="AI974" s="274"/>
      <c r="AJ974" s="274"/>
      <c r="AK974" s="274"/>
      <c r="AL974" s="647"/>
      <c r="AM974" s="297"/>
      <c r="AN974" s="649"/>
      <c r="AO974" s="297"/>
      <c r="AP974" s="647"/>
      <c r="AQ974" s="274"/>
      <c r="AR974" s="297"/>
      <c r="AS974" s="297"/>
      <c r="AT974" s="297"/>
      <c r="AU974" s="274"/>
      <c r="AV974" s="279"/>
    </row>
    <row r="975" spans="1:48" s="2" customFormat="1">
      <c r="A975" s="438"/>
      <c r="B975" s="438"/>
      <c r="C975" s="438"/>
      <c r="D975" s="438"/>
      <c r="E975" s="297"/>
      <c r="F975" s="646"/>
      <c r="G975" s="647"/>
      <c r="H975" s="648"/>
      <c r="I975" s="648"/>
      <c r="J975" s="649"/>
      <c r="K975" s="647"/>
      <c r="L975" s="274"/>
      <c r="M975" s="274"/>
      <c r="N975" s="297"/>
      <c r="O975" s="274"/>
      <c r="P975" s="274"/>
      <c r="Q975" s="274"/>
      <c r="R975" s="274"/>
      <c r="S975" s="274"/>
      <c r="T975" s="647"/>
      <c r="U975" s="647"/>
      <c r="V975" s="297"/>
      <c r="W975" s="647"/>
      <c r="X975" s="647"/>
      <c r="Y975" s="647"/>
      <c r="Z975" s="647"/>
      <c r="AA975" s="647"/>
      <c r="AB975" s="647"/>
      <c r="AC975" s="647"/>
      <c r="AD975" s="647"/>
      <c r="AE975" s="649"/>
      <c r="AF975" s="274"/>
      <c r="AG975" s="647"/>
      <c r="AH975" s="274"/>
      <c r="AI975" s="274"/>
      <c r="AJ975" s="274"/>
      <c r="AK975" s="274"/>
      <c r="AL975" s="647"/>
      <c r="AM975" s="297"/>
      <c r="AN975" s="649"/>
      <c r="AO975" s="297"/>
      <c r="AP975" s="647"/>
      <c r="AQ975" s="274"/>
      <c r="AR975" s="297"/>
      <c r="AS975" s="297"/>
      <c r="AT975" s="297"/>
      <c r="AU975" s="274"/>
      <c r="AV975" s="279"/>
    </row>
    <row r="976" spans="1:48" s="2" customFormat="1">
      <c r="A976" s="438"/>
      <c r="B976" s="438"/>
      <c r="C976" s="438"/>
      <c r="D976" s="438"/>
      <c r="E976" s="297"/>
      <c r="F976" s="646"/>
      <c r="G976" s="647"/>
      <c r="H976" s="648"/>
      <c r="I976" s="648"/>
      <c r="J976" s="649"/>
      <c r="K976" s="647"/>
      <c r="L976" s="274"/>
      <c r="M976" s="274"/>
      <c r="N976" s="297"/>
      <c r="O976" s="274"/>
      <c r="P976" s="274"/>
      <c r="Q976" s="274"/>
      <c r="R976" s="274"/>
      <c r="S976" s="274"/>
      <c r="T976" s="647"/>
      <c r="U976" s="647"/>
      <c r="V976" s="297"/>
      <c r="W976" s="647"/>
      <c r="X976" s="647"/>
      <c r="Y976" s="647"/>
      <c r="Z976" s="647"/>
      <c r="AA976" s="647"/>
      <c r="AB976" s="647"/>
      <c r="AC976" s="647"/>
      <c r="AD976" s="647"/>
      <c r="AE976" s="649"/>
      <c r="AF976" s="274"/>
      <c r="AG976" s="647"/>
      <c r="AH976" s="274"/>
      <c r="AI976" s="274"/>
      <c r="AJ976" s="274"/>
      <c r="AK976" s="274"/>
      <c r="AL976" s="647"/>
      <c r="AM976" s="297"/>
      <c r="AN976" s="649"/>
      <c r="AO976" s="297"/>
      <c r="AP976" s="647"/>
      <c r="AQ976" s="274"/>
      <c r="AR976" s="297"/>
      <c r="AS976" s="297"/>
      <c r="AT976" s="297"/>
      <c r="AU976" s="274"/>
      <c r="AV976" s="279"/>
    </row>
    <row r="977" spans="1:48" s="2" customFormat="1">
      <c r="A977" s="438"/>
      <c r="B977" s="438"/>
      <c r="C977" s="438"/>
      <c r="D977" s="438"/>
      <c r="E977" s="297"/>
      <c r="F977" s="646"/>
      <c r="G977" s="647"/>
      <c r="H977" s="648"/>
      <c r="I977" s="648"/>
      <c r="J977" s="649"/>
      <c r="K977" s="647"/>
      <c r="L977" s="274"/>
      <c r="M977" s="274"/>
      <c r="N977" s="297"/>
      <c r="O977" s="274"/>
      <c r="P977" s="274"/>
      <c r="Q977" s="274"/>
      <c r="R977" s="274"/>
      <c r="S977" s="274"/>
      <c r="T977" s="647"/>
      <c r="U977" s="647"/>
      <c r="V977" s="297"/>
      <c r="W977" s="647"/>
      <c r="X977" s="647"/>
      <c r="Y977" s="647"/>
      <c r="Z977" s="647"/>
      <c r="AA977" s="647"/>
      <c r="AB977" s="647"/>
      <c r="AC977" s="647"/>
      <c r="AD977" s="647"/>
      <c r="AE977" s="649"/>
      <c r="AF977" s="274"/>
      <c r="AG977" s="647"/>
      <c r="AH977" s="274"/>
      <c r="AI977" s="274"/>
      <c r="AJ977" s="274"/>
      <c r="AK977" s="274"/>
      <c r="AL977" s="647"/>
      <c r="AM977" s="297"/>
      <c r="AN977" s="649"/>
      <c r="AO977" s="297"/>
      <c r="AP977" s="647"/>
      <c r="AQ977" s="274"/>
      <c r="AR977" s="297"/>
      <c r="AS977" s="297"/>
      <c r="AT977" s="297"/>
      <c r="AU977" s="274"/>
      <c r="AV977" s="279"/>
    </row>
    <row r="978" spans="1:48" s="2" customFormat="1">
      <c r="A978" s="438"/>
      <c r="B978" s="438"/>
      <c r="C978" s="438"/>
      <c r="D978" s="438"/>
      <c r="E978" s="297"/>
      <c r="F978" s="646"/>
      <c r="G978" s="647"/>
      <c r="H978" s="648"/>
      <c r="I978" s="648"/>
      <c r="J978" s="649"/>
      <c r="K978" s="647"/>
      <c r="L978" s="274"/>
      <c r="M978" s="274"/>
      <c r="N978" s="297"/>
      <c r="O978" s="274"/>
      <c r="P978" s="274"/>
      <c r="Q978" s="274"/>
      <c r="R978" s="274"/>
      <c r="S978" s="274"/>
      <c r="T978" s="647"/>
      <c r="U978" s="647"/>
      <c r="V978" s="297"/>
      <c r="W978" s="647"/>
      <c r="X978" s="647"/>
      <c r="Y978" s="647"/>
      <c r="Z978" s="647"/>
      <c r="AA978" s="647"/>
      <c r="AB978" s="647"/>
      <c r="AC978" s="647"/>
      <c r="AD978" s="647"/>
      <c r="AE978" s="649"/>
      <c r="AF978" s="274"/>
      <c r="AG978" s="647"/>
      <c r="AH978" s="274"/>
      <c r="AI978" s="274"/>
      <c r="AJ978" s="274"/>
      <c r="AK978" s="274"/>
      <c r="AL978" s="647"/>
      <c r="AM978" s="297"/>
      <c r="AN978" s="649"/>
      <c r="AO978" s="297"/>
      <c r="AP978" s="647"/>
      <c r="AQ978" s="274"/>
      <c r="AR978" s="297"/>
      <c r="AS978" s="297"/>
      <c r="AT978" s="297"/>
      <c r="AU978" s="274"/>
      <c r="AV978" s="279"/>
    </row>
    <row r="979" spans="1:48" s="2" customFormat="1">
      <c r="A979" s="438"/>
      <c r="B979" s="438"/>
      <c r="C979" s="438"/>
      <c r="D979" s="438"/>
      <c r="E979" s="297"/>
      <c r="F979" s="646"/>
      <c r="G979" s="647"/>
      <c r="H979" s="648"/>
      <c r="I979" s="648"/>
      <c r="J979" s="649"/>
      <c r="K979" s="647"/>
      <c r="L979" s="274"/>
      <c r="M979" s="274"/>
      <c r="N979" s="297"/>
      <c r="O979" s="274"/>
      <c r="P979" s="274"/>
      <c r="Q979" s="274"/>
      <c r="R979" s="274"/>
      <c r="S979" s="274"/>
      <c r="T979" s="647"/>
      <c r="U979" s="647"/>
      <c r="V979" s="297"/>
      <c r="W979" s="647"/>
      <c r="X979" s="647"/>
      <c r="Y979" s="647"/>
      <c r="Z979" s="647"/>
      <c r="AA979" s="647"/>
      <c r="AB979" s="647"/>
      <c r="AC979" s="647"/>
      <c r="AD979" s="647"/>
      <c r="AE979" s="649"/>
      <c r="AF979" s="274"/>
      <c r="AG979" s="647"/>
      <c r="AH979" s="274"/>
      <c r="AI979" s="274"/>
      <c r="AJ979" s="274"/>
      <c r="AK979" s="274"/>
      <c r="AL979" s="647"/>
      <c r="AM979" s="297"/>
      <c r="AN979" s="649"/>
      <c r="AO979" s="297"/>
      <c r="AP979" s="647"/>
      <c r="AQ979" s="274"/>
      <c r="AR979" s="297"/>
      <c r="AS979" s="297"/>
      <c r="AT979" s="297"/>
      <c r="AU979" s="274"/>
      <c r="AV979" s="279"/>
    </row>
    <row r="980" spans="1:48" s="2" customFormat="1">
      <c r="A980" s="438"/>
      <c r="B980" s="438"/>
      <c r="C980" s="438"/>
      <c r="D980" s="438"/>
      <c r="E980" s="297"/>
      <c r="F980" s="646"/>
      <c r="G980" s="647"/>
      <c r="H980" s="648"/>
      <c r="I980" s="648"/>
      <c r="J980" s="649"/>
      <c r="K980" s="647"/>
      <c r="L980" s="274"/>
      <c r="M980" s="274"/>
      <c r="N980" s="297"/>
      <c r="O980" s="274"/>
      <c r="P980" s="274"/>
      <c r="Q980" s="274"/>
      <c r="R980" s="274"/>
      <c r="S980" s="274"/>
      <c r="T980" s="647"/>
      <c r="U980" s="647"/>
      <c r="V980" s="297"/>
      <c r="W980" s="647"/>
      <c r="X980" s="647"/>
      <c r="Y980" s="647"/>
      <c r="Z980" s="647"/>
      <c r="AA980" s="647"/>
      <c r="AB980" s="647"/>
      <c r="AC980" s="647"/>
      <c r="AD980" s="647"/>
      <c r="AE980" s="649"/>
      <c r="AF980" s="274"/>
      <c r="AG980" s="647"/>
      <c r="AH980" s="274"/>
      <c r="AI980" s="274"/>
      <c r="AJ980" s="274"/>
      <c r="AK980" s="274"/>
      <c r="AL980" s="647"/>
      <c r="AM980" s="297"/>
      <c r="AN980" s="649"/>
      <c r="AO980" s="297"/>
      <c r="AP980" s="647"/>
      <c r="AQ980" s="274"/>
      <c r="AR980" s="297"/>
      <c r="AS980" s="297"/>
      <c r="AT980" s="297"/>
      <c r="AU980" s="274"/>
      <c r="AV980" s="279"/>
    </row>
    <row r="981" spans="1:48" s="2" customFormat="1">
      <c r="A981" s="438"/>
      <c r="B981" s="438"/>
      <c r="C981" s="438"/>
      <c r="D981" s="438"/>
      <c r="E981" s="297"/>
      <c r="F981" s="646"/>
      <c r="G981" s="647"/>
      <c r="H981" s="648"/>
      <c r="I981" s="648"/>
      <c r="J981" s="649"/>
      <c r="K981" s="647"/>
      <c r="L981" s="274"/>
      <c r="M981" s="274"/>
      <c r="N981" s="297"/>
      <c r="O981" s="274"/>
      <c r="P981" s="274"/>
      <c r="Q981" s="274"/>
      <c r="R981" s="274"/>
      <c r="S981" s="274"/>
      <c r="T981" s="647"/>
      <c r="U981" s="647"/>
      <c r="V981" s="297"/>
      <c r="W981" s="647"/>
      <c r="X981" s="647"/>
      <c r="Y981" s="647"/>
      <c r="Z981" s="647"/>
      <c r="AA981" s="647"/>
      <c r="AB981" s="647"/>
      <c r="AC981" s="647"/>
      <c r="AD981" s="647"/>
      <c r="AE981" s="649"/>
      <c r="AF981" s="274"/>
      <c r="AG981" s="647"/>
      <c r="AH981" s="274"/>
      <c r="AI981" s="274"/>
      <c r="AJ981" s="274"/>
      <c r="AK981" s="274"/>
      <c r="AL981" s="647"/>
      <c r="AM981" s="297"/>
      <c r="AN981" s="649"/>
      <c r="AO981" s="297"/>
      <c r="AP981" s="647"/>
      <c r="AQ981" s="274"/>
      <c r="AR981" s="297"/>
      <c r="AS981" s="297"/>
      <c r="AT981" s="297"/>
      <c r="AU981" s="274"/>
      <c r="AV981" s="279"/>
    </row>
    <row r="982" spans="1:48" s="2" customFormat="1">
      <c r="A982" s="438"/>
      <c r="B982" s="438"/>
      <c r="C982" s="438"/>
      <c r="D982" s="438"/>
      <c r="E982" s="297"/>
      <c r="F982" s="646"/>
      <c r="G982" s="647"/>
      <c r="H982" s="648"/>
      <c r="I982" s="648"/>
      <c r="J982" s="649"/>
      <c r="K982" s="647"/>
      <c r="L982" s="274"/>
      <c r="M982" s="274"/>
      <c r="N982" s="297"/>
      <c r="O982" s="274"/>
      <c r="P982" s="274"/>
      <c r="Q982" s="274"/>
      <c r="R982" s="274"/>
      <c r="S982" s="274"/>
      <c r="T982" s="647"/>
      <c r="U982" s="647"/>
      <c r="V982" s="297"/>
      <c r="W982" s="647"/>
      <c r="X982" s="647"/>
      <c r="Y982" s="647"/>
      <c r="Z982" s="647"/>
      <c r="AA982" s="647"/>
      <c r="AB982" s="647"/>
      <c r="AC982" s="647"/>
      <c r="AD982" s="647"/>
      <c r="AE982" s="649"/>
      <c r="AF982" s="274"/>
      <c r="AG982" s="647"/>
      <c r="AH982" s="274"/>
      <c r="AI982" s="274"/>
      <c r="AJ982" s="274"/>
      <c r="AK982" s="274"/>
      <c r="AL982" s="647"/>
      <c r="AM982" s="297"/>
      <c r="AN982" s="649"/>
      <c r="AO982" s="297"/>
      <c r="AP982" s="647"/>
      <c r="AQ982" s="274"/>
      <c r="AR982" s="297"/>
      <c r="AS982" s="297"/>
      <c r="AT982" s="297"/>
      <c r="AU982" s="274"/>
      <c r="AV982" s="279"/>
    </row>
    <row r="983" spans="1:48" s="2" customFormat="1">
      <c r="A983" s="438"/>
      <c r="B983" s="438"/>
      <c r="C983" s="438"/>
      <c r="D983" s="438"/>
      <c r="E983" s="297"/>
      <c r="F983" s="646"/>
      <c r="G983" s="647"/>
      <c r="H983" s="648"/>
      <c r="I983" s="648"/>
      <c r="J983" s="649"/>
      <c r="K983" s="647"/>
      <c r="L983" s="274"/>
      <c r="M983" s="274"/>
      <c r="N983" s="297"/>
      <c r="O983" s="274"/>
      <c r="P983" s="274"/>
      <c r="Q983" s="274"/>
      <c r="R983" s="274"/>
      <c r="S983" s="274"/>
      <c r="T983" s="647"/>
      <c r="U983" s="647"/>
      <c r="V983" s="297"/>
      <c r="W983" s="647"/>
      <c r="X983" s="647"/>
      <c r="Y983" s="647"/>
      <c r="Z983" s="647"/>
      <c r="AA983" s="647"/>
      <c r="AB983" s="647"/>
      <c r="AC983" s="647"/>
      <c r="AD983" s="647"/>
      <c r="AE983" s="649"/>
      <c r="AF983" s="274"/>
      <c r="AG983" s="647"/>
      <c r="AH983" s="274"/>
      <c r="AI983" s="274"/>
      <c r="AJ983" s="274"/>
      <c r="AK983" s="274"/>
      <c r="AL983" s="647"/>
      <c r="AM983" s="297"/>
      <c r="AN983" s="649"/>
      <c r="AO983" s="297"/>
      <c r="AP983" s="647"/>
      <c r="AQ983" s="274"/>
      <c r="AR983" s="297"/>
      <c r="AS983" s="297"/>
      <c r="AT983" s="297"/>
      <c r="AU983" s="274"/>
      <c r="AV983" s="279"/>
    </row>
    <row r="984" spans="1:48" s="2" customFormat="1">
      <c r="A984" s="438"/>
      <c r="B984" s="438"/>
      <c r="C984" s="438"/>
      <c r="D984" s="438"/>
      <c r="E984" s="297"/>
      <c r="F984" s="646"/>
      <c r="G984" s="647"/>
      <c r="H984" s="648"/>
      <c r="I984" s="648"/>
      <c r="J984" s="649"/>
      <c r="K984" s="647"/>
      <c r="L984" s="274"/>
      <c r="M984" s="274"/>
      <c r="N984" s="297"/>
      <c r="O984" s="274"/>
      <c r="P984" s="274"/>
      <c r="Q984" s="274"/>
      <c r="R984" s="274"/>
      <c r="S984" s="274"/>
      <c r="T984" s="647"/>
      <c r="U984" s="647"/>
      <c r="V984" s="297"/>
      <c r="W984" s="647"/>
      <c r="X984" s="647"/>
      <c r="Y984" s="647"/>
      <c r="Z984" s="647"/>
      <c r="AA984" s="647"/>
      <c r="AB984" s="647"/>
      <c r="AC984" s="647"/>
      <c r="AD984" s="647"/>
      <c r="AE984" s="649"/>
      <c r="AF984" s="274"/>
      <c r="AG984" s="647"/>
      <c r="AH984" s="274"/>
      <c r="AI984" s="274"/>
      <c r="AJ984" s="274"/>
      <c r="AK984" s="274"/>
      <c r="AL984" s="647"/>
      <c r="AM984" s="297"/>
      <c r="AN984" s="649"/>
      <c r="AO984" s="297"/>
      <c r="AP984" s="647"/>
      <c r="AQ984" s="274"/>
      <c r="AR984" s="297"/>
      <c r="AS984" s="297"/>
      <c r="AT984" s="297"/>
      <c r="AU984" s="274"/>
      <c r="AV984" s="279"/>
    </row>
    <row r="985" spans="1:48" s="2" customFormat="1">
      <c r="A985" s="438"/>
      <c r="B985" s="438"/>
      <c r="C985" s="438"/>
      <c r="D985" s="438"/>
      <c r="E985" s="297"/>
      <c r="F985" s="646"/>
      <c r="G985" s="647"/>
      <c r="H985" s="648"/>
      <c r="I985" s="648"/>
      <c r="J985" s="649"/>
      <c r="K985" s="647"/>
      <c r="L985" s="274"/>
      <c r="M985" s="274"/>
      <c r="N985" s="297"/>
      <c r="O985" s="274"/>
      <c r="P985" s="274"/>
      <c r="Q985" s="274"/>
      <c r="R985" s="274"/>
      <c r="S985" s="274"/>
      <c r="T985" s="647"/>
      <c r="U985" s="647"/>
      <c r="V985" s="297"/>
      <c r="W985" s="647"/>
      <c r="X985" s="647"/>
      <c r="Y985" s="647"/>
      <c r="Z985" s="647"/>
      <c r="AA985" s="647"/>
      <c r="AB985" s="647"/>
      <c r="AC985" s="647"/>
      <c r="AD985" s="647"/>
      <c r="AE985" s="649"/>
      <c r="AF985" s="274"/>
      <c r="AG985" s="647"/>
      <c r="AH985" s="274"/>
      <c r="AI985" s="274"/>
      <c r="AJ985" s="274"/>
      <c r="AK985" s="274"/>
      <c r="AL985" s="647"/>
      <c r="AM985" s="297"/>
      <c r="AN985" s="649"/>
      <c r="AO985" s="297"/>
      <c r="AP985" s="647"/>
      <c r="AQ985" s="274"/>
      <c r="AR985" s="297"/>
      <c r="AS985" s="297"/>
      <c r="AT985" s="297"/>
      <c r="AU985" s="274"/>
      <c r="AV985" s="279"/>
    </row>
    <row r="986" spans="1:48" s="2" customFormat="1">
      <c r="A986" s="438"/>
      <c r="B986" s="438"/>
      <c r="C986" s="438"/>
      <c r="D986" s="438"/>
      <c r="E986" s="297"/>
      <c r="F986" s="646"/>
      <c r="G986" s="647"/>
      <c r="H986" s="648"/>
      <c r="I986" s="648"/>
      <c r="J986" s="649"/>
      <c r="K986" s="647"/>
      <c r="L986" s="274"/>
      <c r="M986" s="274"/>
      <c r="N986" s="297"/>
      <c r="O986" s="274"/>
      <c r="P986" s="274"/>
      <c r="Q986" s="274"/>
      <c r="R986" s="274"/>
      <c r="S986" s="274"/>
      <c r="T986" s="647"/>
      <c r="U986" s="647"/>
      <c r="V986" s="297"/>
      <c r="W986" s="647"/>
      <c r="X986" s="647"/>
      <c r="Y986" s="647"/>
      <c r="Z986" s="647"/>
      <c r="AA986" s="647"/>
      <c r="AB986" s="647"/>
      <c r="AC986" s="647"/>
      <c r="AD986" s="647"/>
      <c r="AE986" s="649"/>
      <c r="AF986" s="274"/>
      <c r="AG986" s="647"/>
      <c r="AH986" s="274"/>
      <c r="AI986" s="274"/>
      <c r="AJ986" s="274"/>
      <c r="AK986" s="274"/>
      <c r="AL986" s="647"/>
      <c r="AM986" s="297"/>
      <c r="AN986" s="649"/>
      <c r="AO986" s="297"/>
      <c r="AP986" s="647"/>
      <c r="AQ986" s="274"/>
      <c r="AR986" s="297"/>
      <c r="AS986" s="297"/>
      <c r="AT986" s="297"/>
      <c r="AU986" s="274"/>
      <c r="AV986" s="279"/>
    </row>
    <row r="987" spans="1:48" s="2" customFormat="1">
      <c r="A987" s="438"/>
      <c r="B987" s="438"/>
      <c r="C987" s="438"/>
      <c r="D987" s="438"/>
      <c r="E987" s="297"/>
      <c r="F987" s="646"/>
      <c r="G987" s="647"/>
      <c r="H987" s="648"/>
      <c r="I987" s="648"/>
      <c r="J987" s="649"/>
      <c r="K987" s="647"/>
      <c r="L987" s="274"/>
      <c r="M987" s="274"/>
      <c r="N987" s="297"/>
      <c r="O987" s="274"/>
      <c r="P987" s="274"/>
      <c r="Q987" s="274"/>
      <c r="R987" s="274"/>
      <c r="S987" s="274"/>
      <c r="T987" s="647"/>
      <c r="U987" s="647"/>
      <c r="V987" s="297"/>
      <c r="W987" s="647"/>
      <c r="X987" s="647"/>
      <c r="Y987" s="647"/>
      <c r="Z987" s="647"/>
      <c r="AA987" s="647"/>
      <c r="AB987" s="647"/>
      <c r="AC987" s="647"/>
      <c r="AD987" s="647"/>
      <c r="AE987" s="649"/>
      <c r="AF987" s="274"/>
      <c r="AG987" s="647"/>
      <c r="AH987" s="274"/>
      <c r="AI987" s="274"/>
      <c r="AJ987" s="274"/>
      <c r="AK987" s="274"/>
      <c r="AL987" s="647"/>
      <c r="AM987" s="297"/>
      <c r="AN987" s="649"/>
      <c r="AO987" s="297"/>
      <c r="AP987" s="647"/>
      <c r="AQ987" s="274"/>
      <c r="AR987" s="297"/>
      <c r="AS987" s="297"/>
      <c r="AT987" s="297"/>
      <c r="AU987" s="274"/>
      <c r="AV987" s="279"/>
    </row>
    <row r="988" spans="1:48" s="2" customFormat="1">
      <c r="A988" s="438"/>
      <c r="B988" s="438"/>
      <c r="C988" s="438"/>
      <c r="D988" s="438"/>
      <c r="E988" s="297"/>
      <c r="F988" s="646"/>
      <c r="G988" s="647"/>
      <c r="H988" s="648"/>
      <c r="I988" s="648"/>
      <c r="J988" s="649"/>
      <c r="K988" s="647"/>
      <c r="L988" s="274"/>
      <c r="M988" s="274"/>
      <c r="N988" s="297"/>
      <c r="O988" s="274"/>
      <c r="P988" s="274"/>
      <c r="Q988" s="274"/>
      <c r="R988" s="274"/>
      <c r="S988" s="274"/>
      <c r="T988" s="647"/>
      <c r="U988" s="647"/>
      <c r="V988" s="297"/>
      <c r="W988" s="647"/>
      <c r="X988" s="647"/>
      <c r="Y988" s="647"/>
      <c r="Z988" s="647"/>
      <c r="AA988" s="647"/>
      <c r="AB988" s="647"/>
      <c r="AC988" s="647"/>
      <c r="AD988" s="647"/>
      <c r="AE988" s="649"/>
      <c r="AF988" s="274"/>
      <c r="AG988" s="647"/>
      <c r="AH988" s="274"/>
      <c r="AI988" s="274"/>
      <c r="AJ988" s="274"/>
      <c r="AK988" s="274"/>
      <c r="AL988" s="647"/>
      <c r="AM988" s="297"/>
      <c r="AN988" s="649"/>
      <c r="AO988" s="297"/>
      <c r="AP988" s="647"/>
      <c r="AQ988" s="274"/>
      <c r="AR988" s="297"/>
      <c r="AS988" s="297"/>
      <c r="AT988" s="297"/>
      <c r="AU988" s="274"/>
      <c r="AV988" s="279"/>
    </row>
    <row r="989" spans="1:48" s="2" customFormat="1">
      <c r="A989" s="438"/>
      <c r="B989" s="438"/>
      <c r="C989" s="438"/>
      <c r="D989" s="438"/>
      <c r="E989" s="297"/>
      <c r="F989" s="646"/>
      <c r="G989" s="647"/>
      <c r="H989" s="648"/>
      <c r="I989" s="648"/>
      <c r="J989" s="649"/>
      <c r="K989" s="647"/>
      <c r="L989" s="274"/>
      <c r="M989" s="274"/>
      <c r="N989" s="297"/>
      <c r="O989" s="274"/>
      <c r="P989" s="274"/>
      <c r="Q989" s="274"/>
      <c r="R989" s="274"/>
      <c r="S989" s="274"/>
      <c r="T989" s="647"/>
      <c r="U989" s="647"/>
      <c r="V989" s="297"/>
      <c r="W989" s="647"/>
      <c r="X989" s="647"/>
      <c r="Y989" s="647"/>
      <c r="Z989" s="647"/>
      <c r="AA989" s="647"/>
      <c r="AB989" s="647"/>
      <c r="AC989" s="647"/>
      <c r="AD989" s="647"/>
      <c r="AE989" s="649"/>
      <c r="AF989" s="274"/>
      <c r="AG989" s="647"/>
      <c r="AH989" s="274"/>
      <c r="AI989" s="274"/>
      <c r="AJ989" s="274"/>
      <c r="AK989" s="274"/>
      <c r="AL989" s="647"/>
      <c r="AM989" s="297"/>
      <c r="AN989" s="649"/>
      <c r="AO989" s="297"/>
      <c r="AP989" s="647"/>
      <c r="AQ989" s="274"/>
      <c r="AR989" s="297"/>
      <c r="AS989" s="297"/>
      <c r="AT989" s="297"/>
      <c r="AU989" s="274"/>
      <c r="AV989" s="279"/>
    </row>
    <row r="990" spans="1:48" s="2" customFormat="1">
      <c r="A990" s="438"/>
      <c r="B990" s="438"/>
      <c r="C990" s="438"/>
      <c r="D990" s="438"/>
      <c r="E990" s="297"/>
      <c r="F990" s="646"/>
      <c r="G990" s="647"/>
      <c r="H990" s="648"/>
      <c r="I990" s="648"/>
      <c r="J990" s="649"/>
      <c r="K990" s="647"/>
      <c r="L990" s="274"/>
      <c r="M990" s="274"/>
      <c r="N990" s="297"/>
      <c r="O990" s="274"/>
      <c r="P990" s="274"/>
      <c r="Q990" s="274"/>
      <c r="R990" s="274"/>
      <c r="S990" s="274"/>
      <c r="T990" s="647"/>
      <c r="U990" s="647"/>
      <c r="V990" s="297"/>
      <c r="W990" s="647"/>
      <c r="X990" s="647"/>
      <c r="Y990" s="647"/>
      <c r="Z990" s="647"/>
      <c r="AA990" s="647"/>
      <c r="AB990" s="647"/>
      <c r="AC990" s="647"/>
      <c r="AD990" s="647"/>
      <c r="AE990" s="649"/>
      <c r="AF990" s="274"/>
      <c r="AG990" s="647"/>
      <c r="AH990" s="274"/>
      <c r="AI990" s="274"/>
      <c r="AJ990" s="274"/>
      <c r="AK990" s="274"/>
      <c r="AL990" s="647"/>
      <c r="AM990" s="297"/>
      <c r="AN990" s="649"/>
      <c r="AO990" s="297"/>
      <c r="AP990" s="647"/>
      <c r="AQ990" s="274"/>
      <c r="AR990" s="297"/>
      <c r="AS990" s="297"/>
      <c r="AT990" s="297"/>
      <c r="AU990" s="274"/>
      <c r="AV990" s="279"/>
    </row>
    <row r="991" spans="1:48" s="2" customFormat="1">
      <c r="A991" s="438"/>
      <c r="B991" s="438"/>
      <c r="C991" s="438"/>
      <c r="D991" s="438"/>
      <c r="E991" s="297"/>
      <c r="F991" s="646"/>
      <c r="G991" s="647"/>
      <c r="H991" s="648"/>
      <c r="I991" s="648"/>
      <c r="J991" s="649"/>
      <c r="K991" s="647"/>
      <c r="L991" s="274"/>
      <c r="M991" s="274"/>
      <c r="N991" s="297"/>
      <c r="O991" s="274"/>
      <c r="P991" s="274"/>
      <c r="Q991" s="274"/>
      <c r="R991" s="274"/>
      <c r="S991" s="274"/>
      <c r="T991" s="647"/>
      <c r="U991" s="647"/>
      <c r="V991" s="297"/>
      <c r="W991" s="647"/>
      <c r="X991" s="647"/>
      <c r="Y991" s="647"/>
      <c r="Z991" s="647"/>
      <c r="AA991" s="647"/>
      <c r="AB991" s="647"/>
      <c r="AC991" s="647"/>
      <c r="AD991" s="647"/>
      <c r="AE991" s="649"/>
      <c r="AF991" s="274"/>
      <c r="AG991" s="647"/>
      <c r="AH991" s="274"/>
      <c r="AI991" s="274"/>
      <c r="AJ991" s="274"/>
      <c r="AK991" s="274"/>
      <c r="AL991" s="647"/>
      <c r="AM991" s="297"/>
      <c r="AN991" s="649"/>
      <c r="AO991" s="297"/>
      <c r="AP991" s="647"/>
      <c r="AQ991" s="274"/>
      <c r="AR991" s="297"/>
      <c r="AS991" s="297"/>
      <c r="AT991" s="297"/>
      <c r="AU991" s="274"/>
      <c r="AV991" s="279"/>
    </row>
    <row r="992" spans="1:48" s="2" customFormat="1">
      <c r="A992" s="438"/>
      <c r="B992" s="438"/>
      <c r="C992" s="438"/>
      <c r="D992" s="438"/>
      <c r="E992" s="297"/>
      <c r="F992" s="646"/>
      <c r="G992" s="647"/>
      <c r="H992" s="648"/>
      <c r="I992" s="648"/>
      <c r="J992" s="649"/>
      <c r="K992" s="647"/>
      <c r="L992" s="274"/>
      <c r="M992" s="274"/>
      <c r="N992" s="297"/>
      <c r="O992" s="274"/>
      <c r="P992" s="274"/>
      <c r="Q992" s="274"/>
      <c r="R992" s="274"/>
      <c r="S992" s="274"/>
      <c r="T992" s="647"/>
      <c r="U992" s="647"/>
      <c r="V992" s="297"/>
      <c r="W992" s="647"/>
      <c r="X992" s="647"/>
      <c r="Y992" s="647"/>
      <c r="Z992" s="647"/>
      <c r="AA992" s="647"/>
      <c r="AB992" s="647"/>
      <c r="AC992" s="647"/>
      <c r="AD992" s="647"/>
      <c r="AE992" s="649"/>
      <c r="AF992" s="274"/>
      <c r="AG992" s="647"/>
      <c r="AH992" s="274"/>
      <c r="AI992" s="274"/>
      <c r="AJ992" s="274"/>
      <c r="AK992" s="274"/>
      <c r="AL992" s="647"/>
      <c r="AM992" s="297"/>
      <c r="AN992" s="649"/>
      <c r="AO992" s="297"/>
      <c r="AP992" s="647"/>
      <c r="AQ992" s="274"/>
      <c r="AR992" s="297"/>
      <c r="AS992" s="297"/>
      <c r="AT992" s="297"/>
      <c r="AU992" s="274"/>
      <c r="AV992" s="279"/>
    </row>
    <row r="993" spans="1:48" s="2" customFormat="1">
      <c r="A993" s="438"/>
      <c r="B993" s="438"/>
      <c r="C993" s="438"/>
      <c r="D993" s="438"/>
      <c r="E993" s="297"/>
      <c r="F993" s="646"/>
      <c r="G993" s="647"/>
      <c r="H993" s="648"/>
      <c r="I993" s="648"/>
      <c r="J993" s="649"/>
      <c r="K993" s="647"/>
      <c r="L993" s="274"/>
      <c r="M993" s="274"/>
      <c r="N993" s="297"/>
      <c r="O993" s="274"/>
      <c r="P993" s="274"/>
      <c r="Q993" s="274"/>
      <c r="R993" s="274"/>
      <c r="S993" s="274"/>
      <c r="T993" s="647"/>
      <c r="U993" s="647"/>
      <c r="V993" s="297"/>
      <c r="W993" s="647"/>
      <c r="X993" s="647"/>
      <c r="Y993" s="647"/>
      <c r="Z993" s="647"/>
      <c r="AA993" s="647"/>
      <c r="AB993" s="647"/>
      <c r="AC993" s="647"/>
      <c r="AD993" s="647"/>
      <c r="AE993" s="649"/>
      <c r="AF993" s="274"/>
      <c r="AG993" s="647"/>
      <c r="AH993" s="274"/>
      <c r="AI993" s="274"/>
      <c r="AJ993" s="274"/>
      <c r="AK993" s="274"/>
      <c r="AL993" s="647"/>
      <c r="AM993" s="297"/>
      <c r="AN993" s="649"/>
      <c r="AO993" s="297"/>
      <c r="AP993" s="647"/>
      <c r="AQ993" s="274"/>
      <c r="AR993" s="297"/>
      <c r="AS993" s="297"/>
      <c r="AT993" s="297"/>
      <c r="AU993" s="274"/>
      <c r="AV993" s="279"/>
    </row>
    <row r="994" spans="1:48" s="2" customFormat="1">
      <c r="A994" s="438"/>
      <c r="B994" s="438"/>
      <c r="C994" s="438"/>
      <c r="D994" s="438"/>
      <c r="E994" s="297"/>
      <c r="F994" s="646"/>
      <c r="G994" s="647"/>
      <c r="H994" s="648"/>
      <c r="I994" s="648"/>
      <c r="J994" s="649"/>
      <c r="K994" s="647"/>
      <c r="L994" s="274"/>
      <c r="M994" s="274"/>
      <c r="N994" s="297"/>
      <c r="O994" s="274"/>
      <c r="P994" s="274"/>
      <c r="Q994" s="274"/>
      <c r="R994" s="274"/>
      <c r="S994" s="274"/>
      <c r="T994" s="647"/>
      <c r="U994" s="647"/>
      <c r="V994" s="297"/>
      <c r="W994" s="647"/>
      <c r="X994" s="647"/>
      <c r="Y994" s="647"/>
      <c r="Z994" s="647"/>
      <c r="AA994" s="647"/>
      <c r="AB994" s="647"/>
      <c r="AC994" s="647"/>
      <c r="AD994" s="647"/>
      <c r="AE994" s="649"/>
      <c r="AF994" s="274"/>
      <c r="AG994" s="647"/>
      <c r="AH994" s="274"/>
      <c r="AI994" s="274"/>
      <c r="AJ994" s="274"/>
      <c r="AK994" s="274"/>
      <c r="AL994" s="647"/>
      <c r="AM994" s="297"/>
      <c r="AN994" s="649"/>
      <c r="AO994" s="297"/>
      <c r="AP994" s="647"/>
      <c r="AQ994" s="274"/>
      <c r="AR994" s="297"/>
      <c r="AS994" s="297"/>
      <c r="AT994" s="297"/>
      <c r="AU994" s="274"/>
      <c r="AV994" s="279"/>
    </row>
    <row r="995" spans="1:48" s="2" customFormat="1">
      <c r="A995" s="438"/>
      <c r="B995" s="438"/>
      <c r="C995" s="438"/>
      <c r="D995" s="438"/>
      <c r="E995" s="297"/>
      <c r="F995" s="646"/>
      <c r="G995" s="647"/>
      <c r="H995" s="648"/>
      <c r="I995" s="648"/>
      <c r="J995" s="649"/>
      <c r="K995" s="647"/>
      <c r="L995" s="274"/>
      <c r="M995" s="274"/>
      <c r="N995" s="297"/>
      <c r="O995" s="274"/>
      <c r="P995" s="274"/>
      <c r="Q995" s="274"/>
      <c r="R995" s="274"/>
      <c r="S995" s="274"/>
      <c r="T995" s="647"/>
      <c r="U995" s="647"/>
      <c r="V995" s="297"/>
      <c r="W995" s="647"/>
      <c r="X995" s="647"/>
      <c r="Y995" s="647"/>
      <c r="Z995" s="647"/>
      <c r="AA995" s="647"/>
      <c r="AB995" s="647"/>
      <c r="AC995" s="647"/>
      <c r="AD995" s="647"/>
      <c r="AE995" s="649"/>
      <c r="AF995" s="274"/>
      <c r="AG995" s="647"/>
      <c r="AH995" s="274"/>
      <c r="AI995" s="274"/>
      <c r="AJ995" s="274"/>
      <c r="AK995" s="274"/>
      <c r="AL995" s="647"/>
      <c r="AM995" s="297"/>
      <c r="AN995" s="649"/>
      <c r="AO995" s="297"/>
      <c r="AP995" s="647"/>
      <c r="AQ995" s="274"/>
      <c r="AR995" s="297"/>
      <c r="AS995" s="297"/>
      <c r="AT995" s="297"/>
      <c r="AU995" s="274"/>
      <c r="AV995" s="279"/>
    </row>
    <row r="996" spans="1:48" s="2" customFormat="1">
      <c r="A996" s="438"/>
      <c r="B996" s="438"/>
      <c r="C996" s="438"/>
      <c r="D996" s="438"/>
      <c r="E996" s="297"/>
      <c r="F996" s="646"/>
      <c r="G996" s="647"/>
      <c r="H996" s="648"/>
      <c r="I996" s="648"/>
      <c r="J996" s="649"/>
      <c r="K996" s="647"/>
      <c r="L996" s="274"/>
      <c r="M996" s="274"/>
      <c r="N996" s="297"/>
      <c r="O996" s="274"/>
      <c r="P996" s="274"/>
      <c r="Q996" s="274"/>
      <c r="R996" s="274"/>
      <c r="S996" s="274"/>
      <c r="T996" s="647"/>
      <c r="U996" s="647"/>
      <c r="V996" s="297"/>
      <c r="W996" s="647"/>
      <c r="X996" s="647"/>
      <c r="Y996" s="647"/>
      <c r="Z996" s="647"/>
      <c r="AA996" s="647"/>
      <c r="AB996" s="647"/>
      <c r="AC996" s="647"/>
      <c r="AD996" s="647"/>
      <c r="AE996" s="649"/>
      <c r="AF996" s="274"/>
      <c r="AG996" s="647"/>
      <c r="AH996" s="274"/>
      <c r="AI996" s="274"/>
      <c r="AJ996" s="274"/>
      <c r="AK996" s="274"/>
      <c r="AL996" s="647"/>
      <c r="AM996" s="297"/>
      <c r="AN996" s="649"/>
      <c r="AO996" s="297"/>
      <c r="AP996" s="647"/>
      <c r="AQ996" s="274"/>
      <c r="AR996" s="297"/>
      <c r="AS996" s="297"/>
      <c r="AT996" s="297"/>
      <c r="AU996" s="274"/>
      <c r="AV996" s="279"/>
    </row>
    <row r="997" spans="1:48" s="2" customFormat="1">
      <c r="A997" s="438"/>
      <c r="B997" s="438"/>
      <c r="C997" s="438"/>
      <c r="D997" s="438"/>
      <c r="E997" s="297"/>
      <c r="F997" s="646"/>
      <c r="G997" s="647"/>
      <c r="H997" s="648"/>
      <c r="I997" s="648"/>
      <c r="J997" s="649"/>
      <c r="K997" s="647"/>
      <c r="L997" s="274"/>
      <c r="M997" s="274"/>
      <c r="N997" s="297"/>
      <c r="O997" s="274"/>
      <c r="P997" s="274"/>
      <c r="Q997" s="274"/>
      <c r="R997" s="274"/>
      <c r="S997" s="274"/>
      <c r="T997" s="647"/>
      <c r="U997" s="647"/>
      <c r="V997" s="297"/>
      <c r="W997" s="647"/>
      <c r="X997" s="647"/>
      <c r="Y997" s="647"/>
      <c r="Z997" s="647"/>
      <c r="AA997" s="647"/>
      <c r="AB997" s="647"/>
      <c r="AC997" s="647"/>
      <c r="AD997" s="647"/>
      <c r="AE997" s="649"/>
      <c r="AF997" s="274"/>
      <c r="AG997" s="647"/>
      <c r="AH997" s="274"/>
      <c r="AI997" s="274"/>
      <c r="AJ997" s="274"/>
      <c r="AK997" s="274"/>
      <c r="AL997" s="647"/>
      <c r="AM997" s="297"/>
      <c r="AN997" s="649"/>
      <c r="AO997" s="297"/>
      <c r="AP997" s="647"/>
      <c r="AQ997" s="274"/>
      <c r="AR997" s="297"/>
      <c r="AS997" s="297"/>
      <c r="AT997" s="297"/>
      <c r="AU997" s="274"/>
      <c r="AV997" s="279"/>
    </row>
    <row r="998" spans="1:48" s="2" customFormat="1">
      <c r="A998" s="438"/>
      <c r="B998" s="438"/>
      <c r="C998" s="438"/>
      <c r="D998" s="438"/>
      <c r="E998" s="297"/>
      <c r="F998" s="646"/>
      <c r="G998" s="647"/>
      <c r="H998" s="648"/>
      <c r="I998" s="648"/>
      <c r="J998" s="649"/>
      <c r="K998" s="647"/>
      <c r="L998" s="274"/>
      <c r="M998" s="274"/>
      <c r="N998" s="297"/>
      <c r="O998" s="274"/>
      <c r="P998" s="274"/>
      <c r="Q998" s="274"/>
      <c r="R998" s="274"/>
      <c r="S998" s="274"/>
      <c r="T998" s="647"/>
      <c r="U998" s="647"/>
      <c r="V998" s="297"/>
      <c r="W998" s="647"/>
      <c r="X998" s="647"/>
      <c r="Y998" s="647"/>
      <c r="Z998" s="647"/>
      <c r="AA998" s="647"/>
      <c r="AB998" s="647"/>
      <c r="AC998" s="647"/>
      <c r="AD998" s="647"/>
      <c r="AE998" s="649"/>
      <c r="AF998" s="274"/>
      <c r="AG998" s="647"/>
      <c r="AH998" s="274"/>
      <c r="AI998" s="274"/>
      <c r="AJ998" s="274"/>
      <c r="AK998" s="274"/>
      <c r="AL998" s="647"/>
      <c r="AM998" s="297"/>
      <c r="AN998" s="649"/>
      <c r="AO998" s="297"/>
      <c r="AP998" s="647"/>
      <c r="AQ998" s="274"/>
      <c r="AR998" s="297"/>
      <c r="AS998" s="297"/>
      <c r="AT998" s="297"/>
      <c r="AU998" s="274"/>
      <c r="AV998" s="279"/>
    </row>
    <row r="999" spans="1:48" s="2" customFormat="1">
      <c r="A999" s="438"/>
      <c r="B999" s="438"/>
      <c r="C999" s="438"/>
      <c r="D999" s="438"/>
      <c r="E999" s="297"/>
      <c r="F999" s="646"/>
      <c r="G999" s="647"/>
      <c r="H999" s="648"/>
      <c r="I999" s="648"/>
      <c r="J999" s="649"/>
      <c r="K999" s="647"/>
      <c r="L999" s="274"/>
      <c r="M999" s="274"/>
      <c r="N999" s="297"/>
      <c r="O999" s="274"/>
      <c r="P999" s="274"/>
      <c r="Q999" s="274"/>
      <c r="R999" s="274"/>
      <c r="S999" s="274"/>
      <c r="T999" s="647"/>
      <c r="U999" s="647"/>
      <c r="V999" s="297"/>
      <c r="W999" s="647"/>
      <c r="X999" s="647"/>
      <c r="Y999" s="647"/>
      <c r="Z999" s="647"/>
      <c r="AA999" s="647"/>
      <c r="AB999" s="647"/>
      <c r="AC999" s="647"/>
      <c r="AD999" s="647"/>
      <c r="AE999" s="649"/>
      <c r="AF999" s="274"/>
      <c r="AG999" s="647"/>
      <c r="AH999" s="274"/>
      <c r="AI999" s="274"/>
      <c r="AJ999" s="274"/>
      <c r="AK999" s="274"/>
      <c r="AL999" s="647"/>
      <c r="AM999" s="297"/>
      <c r="AN999" s="649"/>
      <c r="AO999" s="297"/>
      <c r="AP999" s="647"/>
      <c r="AQ999" s="274"/>
      <c r="AR999" s="297"/>
      <c r="AS999" s="297"/>
      <c r="AT999" s="297"/>
      <c r="AU999" s="274"/>
      <c r="AV999" s="279"/>
    </row>
    <row r="1000" spans="1:48" s="2" customFormat="1">
      <c r="A1000" s="438"/>
      <c r="B1000" s="438"/>
      <c r="C1000" s="438"/>
      <c r="D1000" s="438"/>
      <c r="E1000" s="297"/>
      <c r="F1000" s="646"/>
      <c r="G1000" s="647"/>
      <c r="H1000" s="648"/>
      <c r="I1000" s="648"/>
      <c r="J1000" s="649"/>
      <c r="K1000" s="647"/>
      <c r="L1000" s="274"/>
      <c r="M1000" s="274"/>
      <c r="N1000" s="297"/>
      <c r="O1000" s="274"/>
      <c r="P1000" s="274"/>
      <c r="Q1000" s="274"/>
      <c r="R1000" s="274"/>
      <c r="S1000" s="274"/>
      <c r="T1000" s="647"/>
      <c r="U1000" s="647"/>
      <c r="V1000" s="297"/>
      <c r="W1000" s="647"/>
      <c r="X1000" s="647"/>
      <c r="Y1000" s="647"/>
      <c r="Z1000" s="647"/>
      <c r="AA1000" s="647"/>
      <c r="AB1000" s="647"/>
      <c r="AC1000" s="647"/>
      <c r="AD1000" s="647"/>
      <c r="AE1000" s="649"/>
      <c r="AF1000" s="274"/>
      <c r="AG1000" s="647"/>
      <c r="AH1000" s="274"/>
      <c r="AI1000" s="274"/>
      <c r="AJ1000" s="274"/>
      <c r="AK1000" s="274"/>
      <c r="AL1000" s="647"/>
      <c r="AM1000" s="297"/>
      <c r="AN1000" s="649"/>
      <c r="AO1000" s="297"/>
      <c r="AP1000" s="647"/>
      <c r="AQ1000" s="274"/>
      <c r="AR1000" s="297"/>
      <c r="AS1000" s="297"/>
      <c r="AT1000" s="297"/>
      <c r="AU1000" s="274"/>
      <c r="AV1000" s="279"/>
    </row>
    <row r="1001" spans="1:48" s="2" customFormat="1">
      <c r="A1001" s="438"/>
      <c r="B1001" s="438"/>
      <c r="C1001" s="438"/>
      <c r="D1001" s="438"/>
      <c r="E1001" s="297"/>
      <c r="F1001" s="646"/>
      <c r="G1001" s="647"/>
      <c r="H1001" s="648"/>
      <c r="I1001" s="648"/>
      <c r="J1001" s="649"/>
      <c r="K1001" s="647"/>
      <c r="L1001" s="274"/>
      <c r="M1001" s="274"/>
      <c r="N1001" s="297"/>
      <c r="O1001" s="274"/>
      <c r="P1001" s="274"/>
      <c r="Q1001" s="274"/>
      <c r="R1001" s="274"/>
      <c r="S1001" s="274"/>
      <c r="T1001" s="647"/>
      <c r="U1001" s="647"/>
      <c r="V1001" s="297"/>
      <c r="W1001" s="647"/>
      <c r="X1001" s="647"/>
      <c r="Y1001" s="647"/>
      <c r="Z1001" s="647"/>
      <c r="AA1001" s="647"/>
      <c r="AB1001" s="647"/>
      <c r="AC1001" s="647"/>
      <c r="AD1001" s="647"/>
      <c r="AE1001" s="649"/>
      <c r="AF1001" s="274"/>
      <c r="AG1001" s="647"/>
      <c r="AH1001" s="274"/>
      <c r="AI1001" s="274"/>
      <c r="AJ1001" s="274"/>
      <c r="AK1001" s="274"/>
      <c r="AL1001" s="647"/>
      <c r="AM1001" s="297"/>
      <c r="AN1001" s="649"/>
      <c r="AO1001" s="297"/>
      <c r="AP1001" s="647"/>
      <c r="AQ1001" s="274"/>
      <c r="AR1001" s="297"/>
      <c r="AS1001" s="297"/>
      <c r="AT1001" s="297"/>
      <c r="AU1001" s="274"/>
      <c r="AV1001" s="279"/>
    </row>
    <row r="1002" spans="1:48" s="2" customFormat="1">
      <c r="A1002" s="438"/>
      <c r="B1002" s="438"/>
      <c r="C1002" s="438"/>
      <c r="D1002" s="438"/>
      <c r="E1002" s="297"/>
      <c r="F1002" s="646"/>
      <c r="G1002" s="647"/>
      <c r="H1002" s="648"/>
      <c r="I1002" s="648"/>
      <c r="J1002" s="649"/>
      <c r="K1002" s="647"/>
      <c r="L1002" s="274"/>
      <c r="M1002" s="274"/>
      <c r="N1002" s="297"/>
      <c r="O1002" s="274"/>
      <c r="P1002" s="274"/>
      <c r="Q1002" s="274"/>
      <c r="R1002" s="274"/>
      <c r="S1002" s="274"/>
      <c r="T1002" s="647"/>
      <c r="U1002" s="647"/>
      <c r="V1002" s="297"/>
      <c r="W1002" s="647"/>
      <c r="X1002" s="647"/>
      <c r="Y1002" s="647"/>
      <c r="Z1002" s="647"/>
      <c r="AA1002" s="647"/>
      <c r="AB1002" s="647"/>
      <c r="AC1002" s="647"/>
      <c r="AD1002" s="647"/>
      <c r="AE1002" s="649"/>
      <c r="AF1002" s="274"/>
      <c r="AG1002" s="647"/>
      <c r="AH1002" s="274"/>
      <c r="AI1002" s="274"/>
      <c r="AJ1002" s="274"/>
      <c r="AK1002" s="274"/>
      <c r="AL1002" s="647"/>
      <c r="AM1002" s="297"/>
      <c r="AN1002" s="649"/>
      <c r="AO1002" s="297"/>
      <c r="AP1002" s="647"/>
      <c r="AQ1002" s="274"/>
      <c r="AR1002" s="297"/>
      <c r="AS1002" s="297"/>
      <c r="AT1002" s="297"/>
      <c r="AU1002" s="274"/>
      <c r="AV1002" s="279"/>
    </row>
    <row r="1003" spans="1:48" s="2" customFormat="1">
      <c r="A1003" s="438"/>
      <c r="B1003" s="438"/>
      <c r="C1003" s="438"/>
      <c r="D1003" s="438"/>
      <c r="E1003" s="297"/>
      <c r="F1003" s="646"/>
      <c r="G1003" s="647"/>
      <c r="H1003" s="648"/>
      <c r="I1003" s="648"/>
      <c r="J1003" s="649"/>
      <c r="K1003" s="647"/>
      <c r="L1003" s="274"/>
      <c r="M1003" s="274"/>
      <c r="N1003" s="297"/>
      <c r="O1003" s="274"/>
      <c r="P1003" s="274"/>
      <c r="Q1003" s="274"/>
      <c r="R1003" s="274"/>
      <c r="S1003" s="274"/>
      <c r="T1003" s="647"/>
      <c r="U1003" s="647"/>
      <c r="V1003" s="297"/>
      <c r="W1003" s="647"/>
      <c r="X1003" s="647"/>
      <c r="Y1003" s="647"/>
      <c r="Z1003" s="647"/>
      <c r="AA1003" s="647"/>
      <c r="AB1003" s="647"/>
      <c r="AC1003" s="647"/>
      <c r="AD1003" s="647"/>
      <c r="AE1003" s="649"/>
      <c r="AF1003" s="274"/>
      <c r="AG1003" s="647"/>
      <c r="AH1003" s="274"/>
      <c r="AI1003" s="274"/>
      <c r="AJ1003" s="274"/>
      <c r="AK1003" s="274"/>
      <c r="AL1003" s="647"/>
      <c r="AM1003" s="297"/>
      <c r="AN1003" s="649"/>
      <c r="AO1003" s="297"/>
      <c r="AP1003" s="647"/>
      <c r="AQ1003" s="274"/>
      <c r="AR1003" s="297"/>
      <c r="AS1003" s="297"/>
      <c r="AT1003" s="297"/>
      <c r="AU1003" s="274"/>
      <c r="AV1003" s="279"/>
    </row>
    <row r="1004" spans="1:48" s="2" customFormat="1">
      <c r="A1004" s="438"/>
      <c r="B1004" s="438"/>
      <c r="C1004" s="438"/>
      <c r="D1004" s="438"/>
      <c r="E1004" s="297"/>
      <c r="F1004" s="646"/>
      <c r="G1004" s="647"/>
      <c r="H1004" s="648"/>
      <c r="I1004" s="648"/>
      <c r="J1004" s="649"/>
      <c r="K1004" s="647"/>
      <c r="L1004" s="274"/>
      <c r="M1004" s="274"/>
      <c r="N1004" s="297"/>
      <c r="O1004" s="274"/>
      <c r="P1004" s="274"/>
      <c r="Q1004" s="274"/>
      <c r="R1004" s="274"/>
      <c r="S1004" s="274"/>
      <c r="T1004" s="647"/>
      <c r="U1004" s="647"/>
      <c r="V1004" s="297"/>
      <c r="W1004" s="647"/>
      <c r="X1004" s="647"/>
      <c r="Y1004" s="647"/>
      <c r="Z1004" s="647"/>
      <c r="AA1004" s="647"/>
      <c r="AB1004" s="647"/>
      <c r="AC1004" s="647"/>
      <c r="AD1004" s="647"/>
      <c r="AE1004" s="649"/>
      <c r="AF1004" s="274"/>
      <c r="AG1004" s="647"/>
      <c r="AH1004" s="274"/>
      <c r="AI1004" s="274"/>
      <c r="AJ1004" s="274"/>
      <c r="AK1004" s="274"/>
      <c r="AL1004" s="647"/>
      <c r="AM1004" s="297"/>
      <c r="AN1004" s="649"/>
      <c r="AO1004" s="297"/>
      <c r="AP1004" s="647"/>
      <c r="AQ1004" s="274"/>
      <c r="AR1004" s="297"/>
      <c r="AS1004" s="297"/>
      <c r="AT1004" s="297"/>
      <c r="AU1004" s="274"/>
      <c r="AV1004" s="279"/>
    </row>
    <row r="1005" spans="1:48" s="2" customFormat="1">
      <c r="A1005" s="438"/>
      <c r="B1005" s="438"/>
      <c r="C1005" s="438"/>
      <c r="D1005" s="438"/>
      <c r="E1005" s="297"/>
      <c r="F1005" s="646"/>
      <c r="G1005" s="647"/>
      <c r="H1005" s="648"/>
      <c r="I1005" s="648"/>
      <c r="J1005" s="649"/>
      <c r="K1005" s="647"/>
      <c r="L1005" s="274"/>
      <c r="M1005" s="274"/>
      <c r="N1005" s="297"/>
      <c r="O1005" s="274"/>
      <c r="P1005" s="274"/>
      <c r="Q1005" s="274"/>
      <c r="R1005" s="274"/>
      <c r="S1005" s="274"/>
      <c r="T1005" s="647"/>
      <c r="U1005" s="647"/>
      <c r="V1005" s="297"/>
      <c r="W1005" s="647"/>
      <c r="X1005" s="647"/>
      <c r="Y1005" s="647"/>
      <c r="Z1005" s="647"/>
      <c r="AA1005" s="647"/>
      <c r="AB1005" s="647"/>
      <c r="AC1005" s="647"/>
      <c r="AD1005" s="647"/>
      <c r="AE1005" s="649"/>
      <c r="AF1005" s="274"/>
      <c r="AG1005" s="647"/>
      <c r="AH1005" s="274"/>
      <c r="AI1005" s="274"/>
      <c r="AJ1005" s="274"/>
      <c r="AK1005" s="274"/>
      <c r="AL1005" s="647"/>
      <c r="AM1005" s="297"/>
      <c r="AN1005" s="649"/>
      <c r="AO1005" s="297"/>
      <c r="AP1005" s="647"/>
      <c r="AQ1005" s="274"/>
      <c r="AR1005" s="297"/>
      <c r="AS1005" s="297"/>
      <c r="AT1005" s="297"/>
      <c r="AU1005" s="274"/>
      <c r="AV1005" s="279"/>
    </row>
    <row r="1006" spans="1:48" s="2" customFormat="1">
      <c r="A1006" s="438"/>
      <c r="B1006" s="438"/>
      <c r="C1006" s="438"/>
      <c r="D1006" s="438"/>
      <c r="E1006" s="297"/>
      <c r="F1006" s="646"/>
      <c r="G1006" s="647"/>
      <c r="H1006" s="648"/>
      <c r="I1006" s="648"/>
      <c r="J1006" s="649"/>
      <c r="K1006" s="647"/>
      <c r="L1006" s="274"/>
      <c r="M1006" s="274"/>
      <c r="N1006" s="297"/>
      <c r="O1006" s="274"/>
      <c r="P1006" s="274"/>
      <c r="Q1006" s="274"/>
      <c r="R1006" s="274"/>
      <c r="S1006" s="274"/>
      <c r="T1006" s="647"/>
      <c r="U1006" s="647"/>
      <c r="V1006" s="297"/>
      <c r="W1006" s="647"/>
      <c r="X1006" s="647"/>
      <c r="Y1006" s="647"/>
      <c r="Z1006" s="647"/>
      <c r="AA1006" s="647"/>
      <c r="AB1006" s="647"/>
      <c r="AC1006" s="647"/>
      <c r="AD1006" s="647"/>
      <c r="AE1006" s="649"/>
      <c r="AF1006" s="274"/>
      <c r="AG1006" s="647"/>
      <c r="AH1006" s="274"/>
      <c r="AI1006" s="274"/>
      <c r="AJ1006" s="274"/>
      <c r="AK1006" s="274"/>
      <c r="AL1006" s="647"/>
      <c r="AM1006" s="297"/>
      <c r="AN1006" s="649"/>
      <c r="AO1006" s="297"/>
      <c r="AP1006" s="647"/>
      <c r="AQ1006" s="274"/>
      <c r="AR1006" s="297"/>
      <c r="AS1006" s="297"/>
      <c r="AT1006" s="297"/>
      <c r="AU1006" s="274"/>
      <c r="AV1006" s="279"/>
    </row>
    <row r="1007" spans="1:48" s="2" customFormat="1">
      <c r="A1007" s="438"/>
      <c r="B1007" s="438"/>
      <c r="C1007" s="438"/>
      <c r="D1007" s="438"/>
      <c r="E1007" s="297"/>
      <c r="F1007" s="646"/>
      <c r="G1007" s="647"/>
      <c r="H1007" s="648"/>
      <c r="I1007" s="648"/>
      <c r="J1007" s="649"/>
      <c r="K1007" s="647"/>
      <c r="L1007" s="274"/>
      <c r="M1007" s="274"/>
      <c r="N1007" s="297"/>
      <c r="O1007" s="274"/>
      <c r="P1007" s="274"/>
      <c r="Q1007" s="274"/>
      <c r="R1007" s="274"/>
      <c r="S1007" s="274"/>
      <c r="T1007" s="647"/>
      <c r="U1007" s="647"/>
      <c r="V1007" s="297"/>
      <c r="W1007" s="647"/>
      <c r="X1007" s="647"/>
      <c r="Y1007" s="647"/>
      <c r="Z1007" s="647"/>
      <c r="AA1007" s="647"/>
      <c r="AB1007" s="647"/>
      <c r="AC1007" s="647"/>
      <c r="AD1007" s="647"/>
      <c r="AE1007" s="649"/>
      <c r="AF1007" s="274"/>
      <c r="AG1007" s="647"/>
      <c r="AH1007" s="274"/>
      <c r="AI1007" s="274"/>
      <c r="AJ1007" s="274"/>
      <c r="AK1007" s="274"/>
      <c r="AL1007" s="647"/>
      <c r="AM1007" s="297"/>
      <c r="AN1007" s="649"/>
      <c r="AO1007" s="297"/>
      <c r="AP1007" s="647"/>
      <c r="AQ1007" s="274"/>
      <c r="AR1007" s="297"/>
      <c r="AS1007" s="297"/>
      <c r="AT1007" s="297"/>
      <c r="AU1007" s="274"/>
      <c r="AV1007" s="279"/>
    </row>
    <row r="1008" spans="1:48" s="2" customFormat="1">
      <c r="A1008" s="438"/>
      <c r="B1008" s="438"/>
      <c r="C1008" s="438"/>
      <c r="D1008" s="438"/>
      <c r="E1008" s="297"/>
      <c r="F1008" s="646"/>
      <c r="G1008" s="647"/>
      <c r="H1008" s="648"/>
      <c r="I1008" s="648"/>
      <c r="J1008" s="649"/>
      <c r="K1008" s="647"/>
      <c r="L1008" s="274"/>
      <c r="M1008" s="274"/>
      <c r="N1008" s="297"/>
      <c r="O1008" s="274"/>
      <c r="P1008" s="274"/>
      <c r="Q1008" s="274"/>
      <c r="R1008" s="274"/>
      <c r="S1008" s="274"/>
      <c r="T1008" s="647"/>
      <c r="U1008" s="647"/>
      <c r="V1008" s="297"/>
      <c r="W1008" s="647"/>
      <c r="X1008" s="647"/>
      <c r="Y1008" s="647"/>
      <c r="Z1008" s="647"/>
      <c r="AA1008" s="647"/>
      <c r="AB1008" s="647"/>
      <c r="AC1008" s="647"/>
      <c r="AD1008" s="647"/>
      <c r="AE1008" s="649"/>
      <c r="AF1008" s="274"/>
      <c r="AG1008" s="647"/>
      <c r="AH1008" s="274"/>
      <c r="AI1008" s="274"/>
      <c r="AJ1008" s="274"/>
      <c r="AK1008" s="274"/>
      <c r="AL1008" s="647"/>
      <c r="AM1008" s="297"/>
      <c r="AN1008" s="649"/>
      <c r="AO1008" s="297"/>
      <c r="AP1008" s="647"/>
      <c r="AQ1008" s="274"/>
      <c r="AR1008" s="297"/>
      <c r="AS1008" s="297"/>
      <c r="AT1008" s="297"/>
      <c r="AU1008" s="274"/>
      <c r="AV1008" s="279"/>
    </row>
    <row r="1009" spans="1:48" s="2" customFormat="1">
      <c r="A1009" s="438"/>
      <c r="B1009" s="438"/>
      <c r="C1009" s="438"/>
      <c r="D1009" s="438"/>
      <c r="E1009" s="297"/>
      <c r="F1009" s="646"/>
      <c r="G1009" s="647"/>
      <c r="H1009" s="648"/>
      <c r="I1009" s="648"/>
      <c r="J1009" s="649"/>
      <c r="K1009" s="647"/>
      <c r="L1009" s="274"/>
      <c r="M1009" s="274"/>
      <c r="N1009" s="297"/>
      <c r="O1009" s="274"/>
      <c r="P1009" s="274"/>
      <c r="Q1009" s="274"/>
      <c r="R1009" s="274"/>
      <c r="S1009" s="274"/>
      <c r="T1009" s="647"/>
      <c r="U1009" s="647"/>
      <c r="V1009" s="297"/>
      <c r="W1009" s="647"/>
      <c r="X1009" s="647"/>
      <c r="Y1009" s="647"/>
      <c r="Z1009" s="647"/>
      <c r="AA1009" s="647"/>
      <c r="AB1009" s="647"/>
      <c r="AC1009" s="647"/>
      <c r="AD1009" s="647"/>
      <c r="AE1009" s="649"/>
      <c r="AF1009" s="274"/>
      <c r="AG1009" s="647"/>
      <c r="AH1009" s="274"/>
      <c r="AI1009" s="274"/>
      <c r="AJ1009" s="274"/>
      <c r="AK1009" s="274"/>
      <c r="AL1009" s="647"/>
      <c r="AM1009" s="297"/>
      <c r="AN1009" s="649"/>
      <c r="AO1009" s="297"/>
      <c r="AP1009" s="647"/>
      <c r="AQ1009" s="274"/>
      <c r="AR1009" s="297"/>
      <c r="AS1009" s="297"/>
      <c r="AT1009" s="297"/>
      <c r="AU1009" s="274"/>
      <c r="AV1009" s="279"/>
    </row>
    <row r="1010" spans="1:48" s="2" customFormat="1">
      <c r="A1010" s="438"/>
      <c r="B1010" s="438"/>
      <c r="C1010" s="438"/>
      <c r="D1010" s="438"/>
      <c r="E1010" s="297"/>
      <c r="F1010" s="646"/>
      <c r="G1010" s="647"/>
      <c r="H1010" s="648"/>
      <c r="I1010" s="648"/>
      <c r="J1010" s="649"/>
      <c r="K1010" s="647"/>
      <c r="L1010" s="274"/>
      <c r="M1010" s="274"/>
      <c r="N1010" s="297"/>
      <c r="O1010" s="274"/>
      <c r="P1010" s="274"/>
      <c r="Q1010" s="274"/>
      <c r="R1010" s="274"/>
      <c r="S1010" s="274"/>
      <c r="T1010" s="647"/>
      <c r="U1010" s="647"/>
      <c r="V1010" s="297"/>
      <c r="W1010" s="647"/>
      <c r="X1010" s="647"/>
      <c r="Y1010" s="647"/>
      <c r="Z1010" s="647"/>
      <c r="AA1010" s="647"/>
      <c r="AB1010" s="647"/>
      <c r="AC1010" s="647"/>
      <c r="AD1010" s="647"/>
      <c r="AE1010" s="649"/>
      <c r="AF1010" s="274"/>
      <c r="AG1010" s="647"/>
      <c r="AH1010" s="274"/>
      <c r="AI1010" s="274"/>
      <c r="AJ1010" s="274"/>
      <c r="AK1010" s="274"/>
      <c r="AL1010" s="647"/>
      <c r="AM1010" s="297"/>
      <c r="AN1010" s="649"/>
      <c r="AO1010" s="297"/>
      <c r="AP1010" s="647"/>
      <c r="AQ1010" s="274"/>
      <c r="AR1010" s="297"/>
      <c r="AS1010" s="297"/>
      <c r="AT1010" s="297"/>
      <c r="AU1010" s="274"/>
      <c r="AV1010" s="279"/>
    </row>
    <row r="1011" spans="1:48" s="2" customFormat="1">
      <c r="A1011" s="438"/>
      <c r="B1011" s="438"/>
      <c r="C1011" s="438"/>
      <c r="D1011" s="438"/>
      <c r="E1011" s="297"/>
      <c r="F1011" s="646"/>
      <c r="G1011" s="647"/>
      <c r="H1011" s="648"/>
      <c r="I1011" s="648"/>
      <c r="J1011" s="649"/>
      <c r="K1011" s="647"/>
      <c r="L1011" s="274"/>
      <c r="M1011" s="274"/>
      <c r="N1011" s="297"/>
      <c r="O1011" s="274"/>
      <c r="P1011" s="274"/>
      <c r="Q1011" s="274"/>
      <c r="R1011" s="274"/>
      <c r="S1011" s="274"/>
      <c r="T1011" s="647"/>
      <c r="U1011" s="647"/>
      <c r="V1011" s="297"/>
      <c r="W1011" s="647"/>
      <c r="X1011" s="647"/>
      <c r="Y1011" s="647"/>
      <c r="Z1011" s="647"/>
      <c r="AA1011" s="647"/>
      <c r="AB1011" s="647"/>
      <c r="AC1011" s="647"/>
      <c r="AD1011" s="647"/>
      <c r="AE1011" s="649"/>
      <c r="AF1011" s="274"/>
      <c r="AG1011" s="647"/>
      <c r="AH1011" s="274"/>
      <c r="AI1011" s="274"/>
      <c r="AJ1011" s="274"/>
      <c r="AK1011" s="274"/>
      <c r="AL1011" s="647"/>
      <c r="AM1011" s="297"/>
      <c r="AN1011" s="649"/>
      <c r="AO1011" s="297"/>
      <c r="AP1011" s="647"/>
      <c r="AQ1011" s="274"/>
      <c r="AR1011" s="297"/>
      <c r="AS1011" s="297"/>
      <c r="AT1011" s="297"/>
      <c r="AU1011" s="274"/>
      <c r="AV1011" s="279"/>
    </row>
    <row r="1012" spans="1:48" s="2" customFormat="1">
      <c r="A1012" s="438"/>
      <c r="B1012" s="438"/>
      <c r="C1012" s="438"/>
      <c r="D1012" s="438"/>
      <c r="E1012" s="297"/>
      <c r="F1012" s="646"/>
      <c r="G1012" s="647"/>
      <c r="H1012" s="648"/>
      <c r="I1012" s="648"/>
      <c r="J1012" s="649"/>
      <c r="K1012" s="647"/>
      <c r="L1012" s="274"/>
      <c r="M1012" s="274"/>
      <c r="N1012" s="297"/>
      <c r="O1012" s="274"/>
      <c r="P1012" s="274"/>
      <c r="Q1012" s="274"/>
      <c r="R1012" s="274"/>
      <c r="S1012" s="274"/>
      <c r="T1012" s="647"/>
      <c r="U1012" s="647"/>
      <c r="V1012" s="297"/>
      <c r="W1012" s="647"/>
      <c r="X1012" s="647"/>
      <c r="Y1012" s="647"/>
      <c r="Z1012" s="647"/>
      <c r="AA1012" s="647"/>
      <c r="AB1012" s="647"/>
      <c r="AC1012" s="647"/>
      <c r="AD1012" s="647"/>
      <c r="AE1012" s="649"/>
      <c r="AF1012" s="274"/>
      <c r="AG1012" s="647"/>
      <c r="AH1012" s="274"/>
      <c r="AI1012" s="274"/>
      <c r="AJ1012" s="274"/>
      <c r="AK1012" s="274"/>
      <c r="AL1012" s="647"/>
      <c r="AM1012" s="297"/>
      <c r="AN1012" s="649"/>
      <c r="AO1012" s="297"/>
      <c r="AP1012" s="647"/>
      <c r="AQ1012" s="274"/>
      <c r="AR1012" s="297"/>
      <c r="AS1012" s="297"/>
      <c r="AT1012" s="297"/>
      <c r="AU1012" s="274"/>
      <c r="AV1012" s="279"/>
    </row>
    <row r="1013" spans="1:48" s="2" customFormat="1">
      <c r="A1013" s="438"/>
      <c r="B1013" s="438"/>
      <c r="C1013" s="438"/>
      <c r="D1013" s="438"/>
      <c r="E1013" s="297"/>
      <c r="F1013" s="646"/>
      <c r="G1013" s="647"/>
      <c r="H1013" s="648"/>
      <c r="I1013" s="648"/>
      <c r="J1013" s="649"/>
      <c r="K1013" s="647"/>
      <c r="L1013" s="274"/>
      <c r="M1013" s="274"/>
      <c r="N1013" s="297"/>
      <c r="O1013" s="274"/>
      <c r="P1013" s="274"/>
      <c r="Q1013" s="274"/>
      <c r="R1013" s="274"/>
      <c r="S1013" s="274"/>
      <c r="T1013" s="647"/>
      <c r="U1013" s="647"/>
      <c r="V1013" s="297"/>
      <c r="W1013" s="647"/>
      <c r="X1013" s="647"/>
      <c r="Y1013" s="647"/>
      <c r="Z1013" s="647"/>
      <c r="AA1013" s="647"/>
      <c r="AB1013" s="647"/>
      <c r="AC1013" s="647"/>
      <c r="AD1013" s="647"/>
      <c r="AE1013" s="649"/>
      <c r="AF1013" s="274"/>
      <c r="AG1013" s="647"/>
      <c r="AH1013" s="274"/>
      <c r="AI1013" s="274"/>
      <c r="AJ1013" s="274"/>
      <c r="AK1013" s="274"/>
      <c r="AL1013" s="647"/>
      <c r="AM1013" s="297"/>
      <c r="AN1013" s="649"/>
      <c r="AO1013" s="297"/>
      <c r="AP1013" s="647"/>
      <c r="AQ1013" s="274"/>
      <c r="AR1013" s="297"/>
      <c r="AS1013" s="297"/>
      <c r="AT1013" s="297"/>
      <c r="AU1013" s="274"/>
      <c r="AV1013" s="279"/>
    </row>
    <row r="1014" spans="1:48" s="2" customFormat="1">
      <c r="A1014" s="438"/>
      <c r="B1014" s="438"/>
      <c r="C1014" s="438"/>
      <c r="D1014" s="438"/>
      <c r="E1014" s="297"/>
      <c r="F1014" s="646"/>
      <c r="G1014" s="647"/>
      <c r="H1014" s="648"/>
      <c r="I1014" s="648"/>
      <c r="J1014" s="649"/>
      <c r="K1014" s="647"/>
      <c r="L1014" s="274"/>
      <c r="M1014" s="274"/>
      <c r="N1014" s="297"/>
      <c r="O1014" s="274"/>
      <c r="P1014" s="274"/>
      <c r="Q1014" s="274"/>
      <c r="R1014" s="274"/>
      <c r="S1014" s="274"/>
      <c r="T1014" s="647"/>
      <c r="U1014" s="647"/>
      <c r="V1014" s="297"/>
      <c r="W1014" s="647"/>
      <c r="X1014" s="647"/>
      <c r="Y1014" s="647"/>
      <c r="Z1014" s="647"/>
      <c r="AA1014" s="647"/>
      <c r="AB1014" s="647"/>
      <c r="AC1014" s="647"/>
      <c r="AD1014" s="647"/>
      <c r="AE1014" s="649"/>
      <c r="AF1014" s="274"/>
      <c r="AG1014" s="647"/>
      <c r="AH1014" s="274"/>
      <c r="AI1014" s="274"/>
      <c r="AJ1014" s="274"/>
      <c r="AK1014" s="274"/>
      <c r="AL1014" s="647"/>
      <c r="AM1014" s="297"/>
      <c r="AN1014" s="649"/>
      <c r="AO1014" s="297"/>
      <c r="AP1014" s="647"/>
      <c r="AQ1014" s="274"/>
      <c r="AR1014" s="297"/>
      <c r="AS1014" s="297"/>
      <c r="AT1014" s="297"/>
      <c r="AU1014" s="274"/>
      <c r="AV1014" s="279"/>
    </row>
    <row r="1015" spans="1:48" s="2" customFormat="1">
      <c r="A1015" s="438"/>
      <c r="B1015" s="438"/>
      <c r="C1015" s="438"/>
      <c r="D1015" s="438"/>
      <c r="E1015" s="297"/>
      <c r="F1015" s="646"/>
      <c r="G1015" s="647"/>
      <c r="H1015" s="648"/>
      <c r="I1015" s="648"/>
      <c r="J1015" s="649"/>
      <c r="K1015" s="647"/>
      <c r="L1015" s="274"/>
      <c r="M1015" s="274"/>
      <c r="N1015" s="297"/>
      <c r="O1015" s="274"/>
      <c r="P1015" s="274"/>
      <c r="Q1015" s="274"/>
      <c r="R1015" s="274"/>
      <c r="S1015" s="274"/>
      <c r="T1015" s="647"/>
      <c r="U1015" s="647"/>
      <c r="V1015" s="297"/>
      <c r="W1015" s="647"/>
      <c r="X1015" s="647"/>
      <c r="Y1015" s="647"/>
      <c r="Z1015" s="647"/>
      <c r="AA1015" s="647"/>
      <c r="AB1015" s="647"/>
      <c r="AC1015" s="647"/>
      <c r="AD1015" s="647"/>
      <c r="AE1015" s="649"/>
      <c r="AF1015" s="274"/>
      <c r="AG1015" s="647"/>
      <c r="AH1015" s="274"/>
      <c r="AI1015" s="274"/>
      <c r="AJ1015" s="274"/>
      <c r="AK1015" s="274"/>
      <c r="AL1015" s="647"/>
      <c r="AM1015" s="297"/>
      <c r="AN1015" s="649"/>
      <c r="AO1015" s="297"/>
      <c r="AP1015" s="647"/>
      <c r="AQ1015" s="274"/>
      <c r="AR1015" s="297"/>
      <c r="AS1015" s="297"/>
      <c r="AT1015" s="297"/>
      <c r="AU1015" s="274"/>
      <c r="AV1015" s="279"/>
    </row>
    <row r="1016" spans="1:48" s="2" customFormat="1">
      <c r="A1016" s="438"/>
      <c r="B1016" s="438"/>
      <c r="C1016" s="438"/>
      <c r="D1016" s="438"/>
      <c r="E1016" s="297"/>
      <c r="F1016" s="646"/>
      <c r="G1016" s="647"/>
      <c r="H1016" s="648"/>
      <c r="I1016" s="648"/>
      <c r="J1016" s="649"/>
      <c r="K1016" s="647"/>
      <c r="L1016" s="274"/>
      <c r="M1016" s="274"/>
      <c r="N1016" s="297"/>
      <c r="O1016" s="274"/>
      <c r="P1016" s="274"/>
      <c r="Q1016" s="274"/>
      <c r="R1016" s="274"/>
      <c r="S1016" s="274"/>
      <c r="T1016" s="647"/>
      <c r="U1016" s="647"/>
      <c r="V1016" s="297"/>
      <c r="W1016" s="647"/>
      <c r="X1016" s="647"/>
      <c r="Y1016" s="647"/>
      <c r="Z1016" s="647"/>
      <c r="AA1016" s="647"/>
      <c r="AB1016" s="647"/>
      <c r="AC1016" s="647"/>
      <c r="AD1016" s="647"/>
      <c r="AE1016" s="649"/>
      <c r="AF1016" s="274"/>
      <c r="AG1016" s="647"/>
      <c r="AH1016" s="274"/>
      <c r="AI1016" s="274"/>
      <c r="AJ1016" s="274"/>
      <c r="AK1016" s="274"/>
      <c r="AL1016" s="647"/>
      <c r="AM1016" s="297"/>
      <c r="AN1016" s="649"/>
      <c r="AO1016" s="297"/>
      <c r="AP1016" s="647"/>
      <c r="AQ1016" s="274"/>
      <c r="AR1016" s="297"/>
      <c r="AS1016" s="297"/>
      <c r="AT1016" s="297"/>
      <c r="AU1016" s="274"/>
      <c r="AV1016" s="279"/>
    </row>
    <row r="1017" spans="1:48" s="2" customFormat="1">
      <c r="A1017" s="438"/>
      <c r="B1017" s="438"/>
      <c r="C1017" s="438"/>
      <c r="D1017" s="438"/>
      <c r="E1017" s="297"/>
      <c r="F1017" s="646"/>
      <c r="G1017" s="647"/>
      <c r="H1017" s="648"/>
      <c r="I1017" s="648"/>
      <c r="J1017" s="649"/>
      <c r="K1017" s="647"/>
      <c r="L1017" s="274"/>
      <c r="M1017" s="274"/>
      <c r="N1017" s="297"/>
      <c r="O1017" s="274"/>
      <c r="P1017" s="274"/>
      <c r="Q1017" s="274"/>
      <c r="R1017" s="274"/>
      <c r="S1017" s="274"/>
      <c r="T1017" s="647"/>
      <c r="U1017" s="647"/>
      <c r="V1017" s="297"/>
      <c r="W1017" s="647"/>
      <c r="X1017" s="647"/>
      <c r="Y1017" s="647"/>
      <c r="Z1017" s="647"/>
      <c r="AA1017" s="647"/>
      <c r="AB1017" s="647"/>
      <c r="AC1017" s="647"/>
      <c r="AD1017" s="647"/>
      <c r="AE1017" s="649"/>
      <c r="AF1017" s="274"/>
      <c r="AG1017" s="647"/>
      <c r="AH1017" s="274"/>
      <c r="AI1017" s="274"/>
      <c r="AJ1017" s="274"/>
      <c r="AK1017" s="274"/>
      <c r="AL1017" s="647"/>
      <c r="AM1017" s="297"/>
      <c r="AN1017" s="649"/>
      <c r="AO1017" s="297"/>
      <c r="AP1017" s="647"/>
      <c r="AQ1017" s="274"/>
      <c r="AR1017" s="297"/>
      <c r="AS1017" s="297"/>
      <c r="AT1017" s="297"/>
      <c r="AU1017" s="274"/>
      <c r="AV1017" s="279"/>
    </row>
    <row r="1018" spans="1:48" s="2" customFormat="1">
      <c r="A1018" s="438"/>
      <c r="B1018" s="438"/>
      <c r="C1018" s="438"/>
      <c r="D1018" s="438"/>
      <c r="E1018" s="297"/>
      <c r="F1018" s="646"/>
      <c r="G1018" s="647"/>
      <c r="H1018" s="648"/>
      <c r="I1018" s="648"/>
      <c r="J1018" s="649"/>
      <c r="K1018" s="647"/>
      <c r="L1018" s="274"/>
      <c r="M1018" s="274"/>
      <c r="N1018" s="297"/>
      <c r="O1018" s="274"/>
      <c r="P1018" s="274"/>
      <c r="Q1018" s="274"/>
      <c r="R1018" s="274"/>
      <c r="S1018" s="274"/>
      <c r="T1018" s="647"/>
      <c r="U1018" s="647"/>
      <c r="V1018" s="297"/>
      <c r="W1018" s="647"/>
      <c r="X1018" s="647"/>
      <c r="Y1018" s="647"/>
      <c r="Z1018" s="647"/>
      <c r="AA1018" s="647"/>
      <c r="AB1018" s="647"/>
      <c r="AC1018" s="647"/>
      <c r="AD1018" s="647"/>
      <c r="AE1018" s="649"/>
      <c r="AF1018" s="274"/>
      <c r="AG1018" s="647"/>
      <c r="AH1018" s="274"/>
      <c r="AI1018" s="274"/>
      <c r="AJ1018" s="274"/>
      <c r="AK1018" s="274"/>
      <c r="AL1018" s="647"/>
      <c r="AM1018" s="297"/>
      <c r="AN1018" s="649"/>
      <c r="AO1018" s="297"/>
      <c r="AP1018" s="647"/>
      <c r="AQ1018" s="274"/>
      <c r="AR1018" s="297"/>
      <c r="AS1018" s="297"/>
      <c r="AT1018" s="297"/>
      <c r="AU1018" s="274"/>
      <c r="AV1018" s="279"/>
    </row>
    <row r="1019" spans="1:48" s="2" customFormat="1">
      <c r="A1019" s="438"/>
      <c r="B1019" s="438"/>
      <c r="C1019" s="438"/>
      <c r="D1019" s="438"/>
      <c r="E1019" s="297"/>
      <c r="F1019" s="646"/>
      <c r="G1019" s="647"/>
      <c r="H1019" s="648"/>
      <c r="I1019" s="648"/>
      <c r="J1019" s="649"/>
      <c r="K1019" s="647"/>
      <c r="L1019" s="274"/>
      <c r="M1019" s="274"/>
      <c r="N1019" s="297"/>
      <c r="O1019" s="274"/>
      <c r="P1019" s="274"/>
      <c r="Q1019" s="274"/>
      <c r="R1019" s="274"/>
      <c r="S1019" s="274"/>
      <c r="T1019" s="647"/>
      <c r="U1019" s="647"/>
      <c r="V1019" s="297"/>
      <c r="W1019" s="647"/>
      <c r="X1019" s="647"/>
      <c r="Y1019" s="647"/>
      <c r="Z1019" s="647"/>
      <c r="AA1019" s="647"/>
      <c r="AB1019" s="647"/>
      <c r="AC1019" s="647"/>
      <c r="AD1019" s="647"/>
      <c r="AE1019" s="649"/>
      <c r="AF1019" s="274"/>
      <c r="AG1019" s="647"/>
      <c r="AH1019" s="274"/>
      <c r="AI1019" s="274"/>
      <c r="AJ1019" s="274"/>
      <c r="AK1019" s="274"/>
      <c r="AL1019" s="647"/>
      <c r="AM1019" s="297"/>
      <c r="AN1019" s="649"/>
      <c r="AO1019" s="297"/>
      <c r="AP1019" s="647"/>
      <c r="AQ1019" s="274"/>
      <c r="AR1019" s="297"/>
      <c r="AS1019" s="297"/>
      <c r="AT1019" s="297"/>
      <c r="AU1019" s="274"/>
      <c r="AV1019" s="279"/>
    </row>
    <row r="1020" spans="1:48" s="2" customFormat="1">
      <c r="A1020" s="438"/>
      <c r="B1020" s="438"/>
      <c r="C1020" s="438"/>
      <c r="D1020" s="438"/>
      <c r="E1020" s="297"/>
      <c r="F1020" s="646"/>
      <c r="G1020" s="647"/>
      <c r="H1020" s="648"/>
      <c r="I1020" s="648"/>
      <c r="J1020" s="649"/>
      <c r="K1020" s="647"/>
      <c r="L1020" s="274"/>
      <c r="M1020" s="274"/>
      <c r="N1020" s="297"/>
      <c r="O1020" s="274"/>
      <c r="P1020" s="274"/>
      <c r="Q1020" s="274"/>
      <c r="R1020" s="274"/>
      <c r="S1020" s="274"/>
      <c r="T1020" s="647"/>
      <c r="U1020" s="647"/>
      <c r="V1020" s="297"/>
      <c r="W1020" s="647"/>
      <c r="X1020" s="647"/>
      <c r="Y1020" s="647"/>
      <c r="Z1020" s="647"/>
      <c r="AA1020" s="647"/>
      <c r="AB1020" s="647"/>
      <c r="AC1020" s="647"/>
      <c r="AD1020" s="647"/>
      <c r="AE1020" s="649"/>
      <c r="AF1020" s="274"/>
      <c r="AG1020" s="647"/>
      <c r="AH1020" s="274"/>
      <c r="AI1020" s="274"/>
      <c r="AJ1020" s="274"/>
      <c r="AK1020" s="274"/>
      <c r="AL1020" s="647"/>
      <c r="AM1020" s="297"/>
      <c r="AN1020" s="649"/>
      <c r="AO1020" s="297"/>
      <c r="AP1020" s="647"/>
      <c r="AQ1020" s="274"/>
      <c r="AR1020" s="297"/>
      <c r="AS1020" s="297"/>
      <c r="AT1020" s="297"/>
      <c r="AU1020" s="274"/>
      <c r="AV1020" s="279"/>
    </row>
    <row r="1021" spans="1:48" s="2" customFormat="1">
      <c r="A1021" s="438"/>
      <c r="B1021" s="438"/>
      <c r="C1021" s="438"/>
      <c r="D1021" s="438"/>
      <c r="E1021" s="297"/>
      <c r="F1021" s="646"/>
      <c r="G1021" s="647"/>
      <c r="H1021" s="648"/>
      <c r="I1021" s="648"/>
      <c r="J1021" s="649"/>
      <c r="K1021" s="647"/>
      <c r="L1021" s="274"/>
      <c r="M1021" s="274"/>
      <c r="N1021" s="297"/>
      <c r="O1021" s="274"/>
      <c r="P1021" s="274"/>
      <c r="Q1021" s="274"/>
      <c r="R1021" s="274"/>
      <c r="S1021" s="274"/>
      <c r="T1021" s="647"/>
      <c r="U1021" s="647"/>
      <c r="V1021" s="297"/>
      <c r="W1021" s="647"/>
      <c r="X1021" s="647"/>
      <c r="Y1021" s="647"/>
      <c r="Z1021" s="647"/>
      <c r="AA1021" s="647"/>
      <c r="AB1021" s="647"/>
      <c r="AC1021" s="647"/>
      <c r="AD1021" s="647"/>
      <c r="AE1021" s="649"/>
      <c r="AF1021" s="274"/>
      <c r="AG1021" s="647"/>
      <c r="AH1021" s="274"/>
      <c r="AI1021" s="274"/>
      <c r="AJ1021" s="274"/>
      <c r="AK1021" s="274"/>
      <c r="AL1021" s="647"/>
      <c r="AM1021" s="297"/>
      <c r="AN1021" s="649"/>
      <c r="AO1021" s="297"/>
      <c r="AP1021" s="647"/>
      <c r="AQ1021" s="274"/>
      <c r="AR1021" s="297"/>
      <c r="AS1021" s="297"/>
      <c r="AT1021" s="297"/>
      <c r="AU1021" s="274"/>
      <c r="AV1021" s="279"/>
    </row>
    <row r="1022" spans="1:48" s="2" customFormat="1">
      <c r="A1022" s="438"/>
      <c r="B1022" s="438"/>
      <c r="C1022" s="438"/>
      <c r="D1022" s="438"/>
      <c r="E1022" s="297"/>
      <c r="F1022" s="646"/>
      <c r="G1022" s="647"/>
      <c r="H1022" s="648"/>
      <c r="I1022" s="648"/>
      <c r="J1022" s="649"/>
      <c r="K1022" s="647"/>
      <c r="L1022" s="274"/>
      <c r="M1022" s="274"/>
      <c r="N1022" s="297"/>
      <c r="O1022" s="274"/>
      <c r="P1022" s="274"/>
      <c r="Q1022" s="274"/>
      <c r="R1022" s="274"/>
      <c r="S1022" s="274"/>
      <c r="T1022" s="647"/>
      <c r="U1022" s="647"/>
      <c r="V1022" s="297"/>
      <c r="W1022" s="647"/>
      <c r="X1022" s="647"/>
      <c r="Y1022" s="647"/>
      <c r="Z1022" s="647"/>
      <c r="AA1022" s="647"/>
      <c r="AB1022" s="647"/>
      <c r="AC1022" s="647"/>
      <c r="AD1022" s="647"/>
      <c r="AE1022" s="649"/>
      <c r="AF1022" s="274"/>
      <c r="AG1022" s="647"/>
      <c r="AH1022" s="274"/>
      <c r="AI1022" s="274"/>
      <c r="AJ1022" s="274"/>
      <c r="AK1022" s="274"/>
      <c r="AL1022" s="647"/>
      <c r="AM1022" s="297"/>
      <c r="AN1022" s="649"/>
      <c r="AO1022" s="297"/>
      <c r="AP1022" s="647"/>
      <c r="AQ1022" s="274"/>
      <c r="AR1022" s="297"/>
      <c r="AS1022" s="297"/>
      <c r="AT1022" s="297"/>
      <c r="AU1022" s="274"/>
      <c r="AV1022" s="279"/>
    </row>
    <row r="1023" spans="1:48" s="2" customFormat="1">
      <c r="A1023" s="438"/>
      <c r="B1023" s="438"/>
      <c r="C1023" s="438"/>
      <c r="D1023" s="438"/>
      <c r="E1023" s="297"/>
      <c r="F1023" s="646"/>
      <c r="G1023" s="647"/>
      <c r="H1023" s="648"/>
      <c r="I1023" s="648"/>
      <c r="J1023" s="649"/>
      <c r="K1023" s="647"/>
      <c r="L1023" s="274"/>
      <c r="M1023" s="274"/>
      <c r="N1023" s="297"/>
      <c r="O1023" s="274"/>
      <c r="P1023" s="274"/>
      <c r="Q1023" s="274"/>
      <c r="R1023" s="274"/>
      <c r="S1023" s="274"/>
      <c r="T1023" s="647"/>
      <c r="U1023" s="647"/>
      <c r="V1023" s="297"/>
      <c r="W1023" s="647"/>
      <c r="X1023" s="647"/>
      <c r="Y1023" s="647"/>
      <c r="Z1023" s="647"/>
      <c r="AA1023" s="647"/>
      <c r="AB1023" s="647"/>
      <c r="AC1023" s="647"/>
      <c r="AD1023" s="647"/>
      <c r="AE1023" s="649"/>
      <c r="AF1023" s="274"/>
      <c r="AG1023" s="647"/>
      <c r="AH1023" s="274"/>
      <c r="AI1023" s="274"/>
      <c r="AJ1023" s="274"/>
      <c r="AK1023" s="274"/>
      <c r="AL1023" s="647"/>
      <c r="AM1023" s="297"/>
      <c r="AN1023" s="649"/>
      <c r="AO1023" s="297"/>
      <c r="AP1023" s="647"/>
      <c r="AQ1023" s="274"/>
      <c r="AR1023" s="297"/>
      <c r="AS1023" s="297"/>
      <c r="AT1023" s="297"/>
      <c r="AU1023" s="274"/>
      <c r="AV1023" s="279"/>
    </row>
    <row r="1024" spans="1:48" s="2" customFormat="1">
      <c r="A1024" s="438"/>
      <c r="B1024" s="438"/>
      <c r="C1024" s="438"/>
      <c r="D1024" s="438"/>
      <c r="E1024" s="297"/>
      <c r="F1024" s="646"/>
      <c r="G1024" s="647"/>
      <c r="H1024" s="648"/>
      <c r="I1024" s="648"/>
      <c r="J1024" s="649"/>
      <c r="K1024" s="647"/>
      <c r="L1024" s="274"/>
      <c r="M1024" s="274"/>
      <c r="N1024" s="297"/>
      <c r="O1024" s="274"/>
      <c r="P1024" s="274"/>
      <c r="Q1024" s="274"/>
      <c r="R1024" s="274"/>
      <c r="S1024" s="274"/>
      <c r="T1024" s="647"/>
      <c r="U1024" s="647"/>
      <c r="V1024" s="297"/>
      <c r="W1024" s="647"/>
      <c r="X1024" s="647"/>
      <c r="Y1024" s="647"/>
      <c r="Z1024" s="647"/>
      <c r="AA1024" s="647"/>
      <c r="AB1024" s="647"/>
      <c r="AC1024" s="647"/>
      <c r="AD1024" s="647"/>
      <c r="AE1024" s="649"/>
      <c r="AF1024" s="274"/>
      <c r="AG1024" s="647"/>
      <c r="AH1024" s="274"/>
      <c r="AI1024" s="274"/>
      <c r="AJ1024" s="274"/>
      <c r="AK1024" s="274"/>
      <c r="AL1024" s="647"/>
      <c r="AM1024" s="297"/>
      <c r="AN1024" s="649"/>
      <c r="AO1024" s="297"/>
      <c r="AP1024" s="647"/>
      <c r="AQ1024" s="274"/>
      <c r="AR1024" s="297"/>
      <c r="AS1024" s="297"/>
      <c r="AT1024" s="297"/>
      <c r="AU1024" s="274"/>
      <c r="AV1024" s="279"/>
    </row>
    <row r="1025" spans="1:48" s="2" customFormat="1">
      <c r="A1025" s="438"/>
      <c r="B1025" s="438"/>
      <c r="C1025" s="438"/>
      <c r="D1025" s="438"/>
      <c r="E1025" s="297"/>
      <c r="F1025" s="646"/>
      <c r="G1025" s="647"/>
      <c r="H1025" s="648"/>
      <c r="I1025" s="648"/>
      <c r="J1025" s="649"/>
      <c r="K1025" s="647"/>
      <c r="L1025" s="274"/>
      <c r="M1025" s="274"/>
      <c r="N1025" s="297"/>
      <c r="O1025" s="274"/>
      <c r="P1025" s="274"/>
      <c r="Q1025" s="274"/>
      <c r="R1025" s="274"/>
      <c r="S1025" s="274"/>
      <c r="T1025" s="647"/>
      <c r="U1025" s="647"/>
      <c r="V1025" s="297"/>
      <c r="W1025" s="647"/>
      <c r="X1025" s="647"/>
      <c r="Y1025" s="647"/>
      <c r="Z1025" s="647"/>
      <c r="AA1025" s="647"/>
      <c r="AB1025" s="647"/>
      <c r="AC1025" s="647"/>
      <c r="AD1025" s="647"/>
      <c r="AE1025" s="649"/>
      <c r="AF1025" s="274"/>
      <c r="AG1025" s="647"/>
      <c r="AH1025" s="274"/>
      <c r="AI1025" s="274"/>
      <c r="AJ1025" s="274"/>
      <c r="AK1025" s="274"/>
      <c r="AL1025" s="647"/>
      <c r="AM1025" s="297"/>
      <c r="AN1025" s="649"/>
      <c r="AO1025" s="297"/>
      <c r="AP1025" s="647"/>
      <c r="AQ1025" s="274"/>
      <c r="AR1025" s="297"/>
      <c r="AS1025" s="297"/>
      <c r="AT1025" s="297"/>
      <c r="AU1025" s="274"/>
      <c r="AV1025" s="279"/>
    </row>
    <row r="1026" spans="1:48" s="2" customFormat="1">
      <c r="A1026" s="438"/>
      <c r="B1026" s="438"/>
      <c r="C1026" s="438"/>
      <c r="D1026" s="438"/>
      <c r="E1026" s="297"/>
      <c r="F1026" s="646"/>
      <c r="G1026" s="647"/>
      <c r="H1026" s="648"/>
      <c r="I1026" s="648"/>
      <c r="J1026" s="649"/>
      <c r="K1026" s="647"/>
      <c r="L1026" s="274"/>
      <c r="M1026" s="274"/>
      <c r="N1026" s="297"/>
      <c r="O1026" s="274"/>
      <c r="P1026" s="274"/>
      <c r="Q1026" s="274"/>
      <c r="R1026" s="274"/>
      <c r="S1026" s="274"/>
      <c r="T1026" s="647"/>
      <c r="U1026" s="647"/>
      <c r="V1026" s="297"/>
      <c r="W1026" s="647"/>
      <c r="X1026" s="647"/>
      <c r="Y1026" s="647"/>
      <c r="Z1026" s="647"/>
      <c r="AA1026" s="647"/>
      <c r="AB1026" s="647"/>
      <c r="AC1026" s="647"/>
      <c r="AD1026" s="647"/>
      <c r="AE1026" s="649"/>
      <c r="AF1026" s="274"/>
      <c r="AG1026" s="647"/>
      <c r="AH1026" s="274"/>
      <c r="AI1026" s="274"/>
      <c r="AJ1026" s="274"/>
      <c r="AK1026" s="274"/>
      <c r="AL1026" s="647"/>
      <c r="AM1026" s="297"/>
      <c r="AN1026" s="649"/>
      <c r="AO1026" s="297"/>
      <c r="AP1026" s="647"/>
      <c r="AQ1026" s="274"/>
      <c r="AR1026" s="297"/>
      <c r="AS1026" s="297"/>
      <c r="AT1026" s="297"/>
      <c r="AU1026" s="274"/>
      <c r="AV1026" s="279"/>
    </row>
    <row r="1027" spans="1:48" s="2" customFormat="1">
      <c r="A1027" s="438"/>
      <c r="B1027" s="438"/>
      <c r="C1027" s="438"/>
      <c r="D1027" s="438"/>
      <c r="E1027" s="297"/>
      <c r="F1027" s="646"/>
      <c r="G1027" s="647"/>
      <c r="H1027" s="648"/>
      <c r="I1027" s="648"/>
      <c r="J1027" s="649"/>
      <c r="K1027" s="647"/>
      <c r="L1027" s="274"/>
      <c r="M1027" s="274"/>
      <c r="N1027" s="297"/>
      <c r="O1027" s="274"/>
      <c r="P1027" s="274"/>
      <c r="Q1027" s="274"/>
      <c r="R1027" s="274"/>
      <c r="S1027" s="274"/>
      <c r="T1027" s="647"/>
      <c r="U1027" s="647"/>
      <c r="V1027" s="297"/>
      <c r="W1027" s="647"/>
      <c r="X1027" s="647"/>
      <c r="Y1027" s="647"/>
      <c r="Z1027" s="647"/>
      <c r="AA1027" s="647"/>
      <c r="AB1027" s="647"/>
      <c r="AC1027" s="647"/>
      <c r="AD1027" s="647"/>
      <c r="AE1027" s="649"/>
      <c r="AF1027" s="274"/>
      <c r="AG1027" s="647"/>
      <c r="AH1027" s="274"/>
      <c r="AI1027" s="274"/>
      <c r="AJ1027" s="274"/>
      <c r="AK1027" s="274"/>
      <c r="AL1027" s="647"/>
      <c r="AM1027" s="297"/>
      <c r="AN1027" s="649"/>
      <c r="AO1027" s="297"/>
      <c r="AP1027" s="647"/>
      <c r="AQ1027" s="274"/>
      <c r="AR1027" s="297"/>
      <c r="AS1027" s="297"/>
      <c r="AT1027" s="297"/>
      <c r="AU1027" s="274"/>
      <c r="AV1027" s="279"/>
    </row>
    <row r="1028" spans="1:48" s="2" customFormat="1">
      <c r="A1028" s="438"/>
      <c r="B1028" s="438"/>
      <c r="C1028" s="438"/>
      <c r="D1028" s="438"/>
      <c r="E1028" s="297"/>
      <c r="F1028" s="646"/>
      <c r="G1028" s="647"/>
      <c r="H1028" s="648"/>
      <c r="I1028" s="648"/>
      <c r="J1028" s="649"/>
      <c r="K1028" s="647"/>
      <c r="L1028" s="274"/>
      <c r="M1028" s="274"/>
      <c r="N1028" s="297"/>
      <c r="O1028" s="274"/>
      <c r="P1028" s="274"/>
      <c r="Q1028" s="274"/>
      <c r="R1028" s="274"/>
      <c r="S1028" s="274"/>
      <c r="T1028" s="647"/>
      <c r="U1028" s="647"/>
      <c r="V1028" s="297"/>
      <c r="W1028" s="647"/>
      <c r="X1028" s="647"/>
      <c r="Y1028" s="647"/>
      <c r="Z1028" s="647"/>
      <c r="AA1028" s="647"/>
      <c r="AB1028" s="647"/>
      <c r="AC1028" s="647"/>
      <c r="AD1028" s="647"/>
      <c r="AE1028" s="649"/>
      <c r="AF1028" s="274"/>
      <c r="AG1028" s="647"/>
      <c r="AH1028" s="274"/>
      <c r="AI1028" s="274"/>
      <c r="AJ1028" s="274"/>
      <c r="AK1028" s="274"/>
      <c r="AL1028" s="647"/>
      <c r="AM1028" s="297"/>
      <c r="AN1028" s="649"/>
      <c r="AO1028" s="297"/>
      <c r="AP1028" s="647"/>
      <c r="AQ1028" s="274"/>
      <c r="AR1028" s="297"/>
      <c r="AS1028" s="297"/>
      <c r="AT1028" s="297"/>
      <c r="AU1028" s="274"/>
      <c r="AV1028" s="279"/>
    </row>
    <row r="1029" spans="1:48" s="2" customFormat="1">
      <c r="A1029" s="438"/>
      <c r="B1029" s="438"/>
      <c r="C1029" s="438"/>
      <c r="D1029" s="438"/>
      <c r="E1029" s="297"/>
      <c r="F1029" s="646"/>
      <c r="G1029" s="647"/>
      <c r="H1029" s="648"/>
      <c r="I1029" s="648"/>
      <c r="J1029" s="649"/>
      <c r="K1029" s="647"/>
      <c r="L1029" s="274"/>
      <c r="M1029" s="274"/>
      <c r="N1029" s="297"/>
      <c r="O1029" s="274"/>
      <c r="P1029" s="274"/>
      <c r="Q1029" s="274"/>
      <c r="R1029" s="274"/>
      <c r="S1029" s="274"/>
      <c r="T1029" s="647"/>
      <c r="U1029" s="647"/>
      <c r="V1029" s="297"/>
      <c r="W1029" s="647"/>
      <c r="X1029" s="647"/>
      <c r="Y1029" s="647"/>
      <c r="Z1029" s="647"/>
      <c r="AA1029" s="647"/>
      <c r="AB1029" s="647"/>
      <c r="AC1029" s="647"/>
      <c r="AD1029" s="647"/>
      <c r="AE1029" s="649"/>
      <c r="AF1029" s="274"/>
      <c r="AG1029" s="647"/>
      <c r="AH1029" s="274"/>
      <c r="AI1029" s="274"/>
      <c r="AJ1029" s="274"/>
      <c r="AK1029" s="274"/>
      <c r="AL1029" s="647"/>
      <c r="AM1029" s="297"/>
      <c r="AN1029" s="649"/>
      <c r="AO1029" s="297"/>
      <c r="AP1029" s="647"/>
      <c r="AQ1029" s="274"/>
      <c r="AR1029" s="297"/>
      <c r="AS1029" s="297"/>
      <c r="AT1029" s="297"/>
      <c r="AU1029" s="274"/>
      <c r="AV1029" s="279"/>
    </row>
    <row r="1030" spans="1:48" s="2" customFormat="1">
      <c r="A1030" s="438"/>
      <c r="B1030" s="438"/>
      <c r="C1030" s="438"/>
      <c r="D1030" s="438"/>
      <c r="E1030" s="297"/>
      <c r="F1030" s="646"/>
      <c r="G1030" s="647"/>
      <c r="H1030" s="648"/>
      <c r="I1030" s="648"/>
      <c r="J1030" s="649"/>
      <c r="K1030" s="647"/>
      <c r="L1030" s="274"/>
      <c r="M1030" s="274"/>
      <c r="N1030" s="297"/>
      <c r="O1030" s="274"/>
      <c r="P1030" s="274"/>
      <c r="Q1030" s="274"/>
      <c r="R1030" s="274"/>
      <c r="S1030" s="274"/>
      <c r="T1030" s="647"/>
      <c r="U1030" s="647"/>
      <c r="V1030" s="297"/>
      <c r="W1030" s="647"/>
      <c r="X1030" s="647"/>
      <c r="Y1030" s="647"/>
      <c r="Z1030" s="647"/>
      <c r="AA1030" s="647"/>
      <c r="AB1030" s="647"/>
      <c r="AC1030" s="647"/>
      <c r="AD1030" s="647"/>
      <c r="AE1030" s="649"/>
      <c r="AF1030" s="274"/>
      <c r="AG1030" s="647"/>
      <c r="AH1030" s="274"/>
      <c r="AI1030" s="274"/>
      <c r="AJ1030" s="274"/>
      <c r="AK1030" s="274"/>
      <c r="AL1030" s="647"/>
      <c r="AM1030" s="297"/>
      <c r="AN1030" s="649"/>
      <c r="AO1030" s="297"/>
      <c r="AP1030" s="647"/>
      <c r="AQ1030" s="274"/>
      <c r="AR1030" s="297"/>
      <c r="AS1030" s="297"/>
      <c r="AT1030" s="297"/>
      <c r="AU1030" s="274"/>
      <c r="AV1030" s="279"/>
    </row>
    <row r="1031" spans="1:48" s="2" customFormat="1">
      <c r="A1031" s="438"/>
      <c r="B1031" s="438"/>
      <c r="C1031" s="438"/>
      <c r="D1031" s="438"/>
      <c r="E1031" s="297"/>
      <c r="F1031" s="646"/>
      <c r="G1031" s="647"/>
      <c r="H1031" s="648"/>
      <c r="I1031" s="648"/>
      <c r="J1031" s="649"/>
      <c r="K1031" s="647"/>
      <c r="L1031" s="274"/>
      <c r="M1031" s="274"/>
      <c r="N1031" s="297"/>
      <c r="O1031" s="274"/>
      <c r="P1031" s="274"/>
      <c r="Q1031" s="274"/>
      <c r="R1031" s="274"/>
      <c r="S1031" s="274"/>
      <c r="T1031" s="647"/>
      <c r="U1031" s="647"/>
      <c r="V1031" s="297"/>
      <c r="W1031" s="647"/>
      <c r="X1031" s="647"/>
      <c r="Y1031" s="647"/>
      <c r="Z1031" s="647"/>
      <c r="AA1031" s="647"/>
      <c r="AB1031" s="647"/>
      <c r="AC1031" s="647"/>
      <c r="AD1031" s="647"/>
      <c r="AE1031" s="649"/>
      <c r="AF1031" s="274"/>
      <c r="AG1031" s="647"/>
      <c r="AH1031" s="274"/>
      <c r="AI1031" s="274"/>
      <c r="AJ1031" s="274"/>
      <c r="AK1031" s="274"/>
      <c r="AL1031" s="647"/>
      <c r="AM1031" s="297"/>
      <c r="AN1031" s="649"/>
      <c r="AO1031" s="297"/>
      <c r="AP1031" s="647"/>
      <c r="AQ1031" s="274"/>
      <c r="AR1031" s="297"/>
      <c r="AS1031" s="297"/>
      <c r="AT1031" s="297"/>
      <c r="AU1031" s="274"/>
      <c r="AV1031" s="279"/>
    </row>
    <row r="1032" spans="1:48" s="2" customFormat="1">
      <c r="A1032" s="438"/>
      <c r="B1032" s="438"/>
      <c r="C1032" s="438"/>
      <c r="D1032" s="438"/>
      <c r="E1032" s="297"/>
      <c r="F1032" s="646"/>
      <c r="G1032" s="647"/>
      <c r="H1032" s="648"/>
      <c r="I1032" s="648"/>
      <c r="J1032" s="649"/>
      <c r="K1032" s="647"/>
      <c r="L1032" s="274"/>
      <c r="M1032" s="274"/>
      <c r="N1032" s="297"/>
      <c r="O1032" s="274"/>
      <c r="P1032" s="274"/>
      <c r="Q1032" s="274"/>
      <c r="R1032" s="274"/>
      <c r="S1032" s="274"/>
      <c r="T1032" s="647"/>
      <c r="U1032" s="647"/>
      <c r="V1032" s="297"/>
      <c r="W1032" s="647"/>
      <c r="X1032" s="647"/>
      <c r="Y1032" s="647"/>
      <c r="Z1032" s="647"/>
      <c r="AA1032" s="647"/>
      <c r="AB1032" s="647"/>
      <c r="AC1032" s="647"/>
      <c r="AD1032" s="647"/>
      <c r="AE1032" s="649"/>
      <c r="AF1032" s="274"/>
      <c r="AG1032" s="647"/>
      <c r="AH1032" s="274"/>
      <c r="AI1032" s="274"/>
      <c r="AJ1032" s="274"/>
      <c r="AK1032" s="274"/>
      <c r="AL1032" s="647"/>
      <c r="AM1032" s="297"/>
      <c r="AN1032" s="649"/>
      <c r="AO1032" s="297"/>
      <c r="AP1032" s="647"/>
      <c r="AQ1032" s="274"/>
      <c r="AR1032" s="297"/>
      <c r="AS1032" s="297"/>
      <c r="AT1032" s="297"/>
      <c r="AU1032" s="274"/>
      <c r="AV1032" s="279"/>
    </row>
    <row r="1033" spans="1:48" s="2" customFormat="1">
      <c r="A1033" s="438"/>
      <c r="B1033" s="438"/>
      <c r="C1033" s="438"/>
      <c r="D1033" s="438"/>
      <c r="E1033" s="297"/>
      <c r="F1033" s="646"/>
      <c r="G1033" s="647"/>
      <c r="H1033" s="648"/>
      <c r="I1033" s="648"/>
      <c r="J1033" s="649"/>
      <c r="K1033" s="647"/>
      <c r="L1033" s="274"/>
      <c r="M1033" s="274"/>
      <c r="N1033" s="297"/>
      <c r="O1033" s="274"/>
      <c r="P1033" s="274"/>
      <c r="Q1033" s="274"/>
      <c r="R1033" s="274"/>
      <c r="S1033" s="274"/>
      <c r="T1033" s="647"/>
      <c r="U1033" s="647"/>
      <c r="V1033" s="297"/>
      <c r="W1033" s="647"/>
      <c r="X1033" s="647"/>
      <c r="Y1033" s="647"/>
      <c r="Z1033" s="647"/>
      <c r="AA1033" s="647"/>
      <c r="AB1033" s="647"/>
      <c r="AC1033" s="647"/>
      <c r="AD1033" s="647"/>
      <c r="AE1033" s="649"/>
      <c r="AF1033" s="274"/>
      <c r="AG1033" s="647"/>
      <c r="AH1033" s="274"/>
      <c r="AI1033" s="274"/>
      <c r="AJ1033" s="274"/>
      <c r="AK1033" s="274"/>
      <c r="AL1033" s="647"/>
      <c r="AM1033" s="297"/>
      <c r="AN1033" s="649"/>
      <c r="AO1033" s="297"/>
      <c r="AP1033" s="647"/>
      <c r="AQ1033" s="274"/>
      <c r="AR1033" s="297"/>
      <c r="AS1033" s="297"/>
      <c r="AT1033" s="297"/>
      <c r="AU1033" s="274"/>
      <c r="AV1033" s="279"/>
    </row>
    <row r="1034" spans="1:48" s="2" customFormat="1">
      <c r="A1034" s="438"/>
      <c r="B1034" s="438"/>
      <c r="C1034" s="438"/>
      <c r="D1034" s="438"/>
      <c r="E1034" s="297"/>
      <c r="F1034" s="646"/>
      <c r="G1034" s="647"/>
      <c r="H1034" s="648"/>
      <c r="I1034" s="648"/>
      <c r="J1034" s="649"/>
      <c r="K1034" s="647"/>
      <c r="L1034" s="274"/>
      <c r="M1034" s="274"/>
      <c r="N1034" s="297"/>
      <c r="O1034" s="274"/>
      <c r="P1034" s="274"/>
      <c r="Q1034" s="274"/>
      <c r="R1034" s="274"/>
      <c r="S1034" s="274"/>
      <c r="T1034" s="647"/>
      <c r="U1034" s="647"/>
      <c r="V1034" s="297"/>
      <c r="W1034" s="647"/>
      <c r="X1034" s="647"/>
      <c r="Y1034" s="647"/>
      <c r="Z1034" s="647"/>
      <c r="AA1034" s="647"/>
      <c r="AB1034" s="647"/>
      <c r="AC1034" s="647"/>
      <c r="AD1034" s="647"/>
      <c r="AE1034" s="649"/>
      <c r="AF1034" s="274"/>
      <c r="AG1034" s="647"/>
      <c r="AH1034" s="274"/>
      <c r="AI1034" s="274"/>
      <c r="AJ1034" s="274"/>
      <c r="AK1034" s="274"/>
      <c r="AL1034" s="647"/>
      <c r="AM1034" s="297"/>
      <c r="AN1034" s="649"/>
      <c r="AO1034" s="297"/>
      <c r="AP1034" s="647"/>
      <c r="AQ1034" s="274"/>
      <c r="AR1034" s="297"/>
      <c r="AS1034" s="297"/>
      <c r="AT1034" s="297"/>
      <c r="AU1034" s="274"/>
      <c r="AV1034" s="279"/>
    </row>
    <row r="1035" spans="1:48" s="2" customFormat="1">
      <c r="A1035" s="438"/>
      <c r="B1035" s="438"/>
      <c r="C1035" s="438"/>
      <c r="D1035" s="438"/>
      <c r="E1035" s="297"/>
      <c r="F1035" s="646"/>
      <c r="G1035" s="647"/>
      <c r="H1035" s="648"/>
      <c r="I1035" s="648"/>
      <c r="J1035" s="649"/>
      <c r="K1035" s="647"/>
      <c r="L1035" s="274"/>
      <c r="M1035" s="274"/>
      <c r="N1035" s="297"/>
      <c r="O1035" s="274"/>
      <c r="P1035" s="274"/>
      <c r="Q1035" s="274"/>
      <c r="R1035" s="274"/>
      <c r="S1035" s="274"/>
      <c r="T1035" s="647"/>
      <c r="U1035" s="647"/>
      <c r="V1035" s="297"/>
      <c r="W1035" s="647"/>
      <c r="X1035" s="647"/>
      <c r="Y1035" s="647"/>
      <c r="Z1035" s="647"/>
      <c r="AA1035" s="647"/>
      <c r="AB1035" s="647"/>
      <c r="AC1035" s="647"/>
      <c r="AD1035" s="647"/>
      <c r="AE1035" s="649"/>
      <c r="AF1035" s="274"/>
      <c r="AG1035" s="647"/>
      <c r="AH1035" s="274"/>
      <c r="AI1035" s="274"/>
      <c r="AJ1035" s="274"/>
      <c r="AK1035" s="274"/>
      <c r="AL1035" s="647"/>
      <c r="AM1035" s="297"/>
      <c r="AN1035" s="649"/>
      <c r="AO1035" s="297"/>
      <c r="AP1035" s="647"/>
      <c r="AQ1035" s="274"/>
      <c r="AR1035" s="297"/>
      <c r="AS1035" s="297"/>
      <c r="AT1035" s="297"/>
      <c r="AU1035" s="274"/>
      <c r="AV1035" s="279"/>
    </row>
    <row r="1036" spans="1:48" s="2" customFormat="1">
      <c r="A1036" s="438"/>
      <c r="B1036" s="438"/>
      <c r="C1036" s="438"/>
      <c r="D1036" s="438"/>
      <c r="E1036" s="297"/>
      <c r="F1036" s="646"/>
      <c r="G1036" s="647"/>
      <c r="H1036" s="648"/>
      <c r="I1036" s="648"/>
      <c r="J1036" s="649"/>
      <c r="K1036" s="647"/>
      <c r="L1036" s="274"/>
      <c r="M1036" s="274"/>
      <c r="N1036" s="297"/>
      <c r="O1036" s="274"/>
      <c r="P1036" s="274"/>
      <c r="Q1036" s="274"/>
      <c r="R1036" s="274"/>
      <c r="S1036" s="274"/>
      <c r="T1036" s="647"/>
      <c r="U1036" s="647"/>
      <c r="V1036" s="297"/>
      <c r="W1036" s="647"/>
      <c r="X1036" s="647"/>
      <c r="Y1036" s="647"/>
      <c r="Z1036" s="647"/>
      <c r="AA1036" s="647"/>
      <c r="AB1036" s="647"/>
      <c r="AC1036" s="647"/>
      <c r="AD1036" s="647"/>
      <c r="AE1036" s="649"/>
      <c r="AF1036" s="274"/>
      <c r="AG1036" s="647"/>
      <c r="AH1036" s="274"/>
      <c r="AI1036" s="274"/>
      <c r="AJ1036" s="274"/>
      <c r="AK1036" s="274"/>
      <c r="AL1036" s="647"/>
      <c r="AM1036" s="297"/>
      <c r="AN1036" s="649"/>
      <c r="AO1036" s="297"/>
      <c r="AP1036" s="647"/>
      <c r="AQ1036" s="274"/>
      <c r="AR1036" s="297"/>
      <c r="AS1036" s="297"/>
      <c r="AT1036" s="297"/>
      <c r="AU1036" s="274"/>
      <c r="AV1036" s="279"/>
    </row>
    <row r="1037" spans="1:48" s="2" customFormat="1">
      <c r="A1037" s="438"/>
      <c r="B1037" s="438"/>
      <c r="C1037" s="438"/>
      <c r="D1037" s="438"/>
      <c r="E1037" s="297"/>
      <c r="F1037" s="646"/>
      <c r="G1037" s="647"/>
      <c r="H1037" s="648"/>
      <c r="I1037" s="648"/>
      <c r="J1037" s="649"/>
      <c r="K1037" s="647"/>
      <c r="L1037" s="274"/>
      <c r="M1037" s="274"/>
      <c r="N1037" s="297"/>
      <c r="O1037" s="274"/>
      <c r="P1037" s="274"/>
      <c r="Q1037" s="274"/>
      <c r="R1037" s="274"/>
      <c r="S1037" s="274"/>
      <c r="T1037" s="647"/>
      <c r="U1037" s="647"/>
      <c r="V1037" s="297"/>
      <c r="W1037" s="647"/>
      <c r="X1037" s="647"/>
      <c r="Y1037" s="647"/>
      <c r="Z1037" s="647"/>
      <c r="AA1037" s="647"/>
      <c r="AB1037" s="647"/>
      <c r="AC1037" s="647"/>
      <c r="AD1037" s="647"/>
      <c r="AE1037" s="649"/>
      <c r="AF1037" s="274"/>
      <c r="AG1037" s="647"/>
      <c r="AH1037" s="274"/>
      <c r="AI1037" s="274"/>
      <c r="AJ1037" s="274"/>
      <c r="AK1037" s="274"/>
      <c r="AL1037" s="647"/>
      <c r="AM1037" s="297"/>
      <c r="AN1037" s="649"/>
      <c r="AO1037" s="297"/>
      <c r="AP1037" s="647"/>
      <c r="AQ1037" s="274"/>
      <c r="AR1037" s="297"/>
      <c r="AS1037" s="297"/>
      <c r="AT1037" s="297"/>
      <c r="AU1037" s="274"/>
      <c r="AV1037" s="279"/>
    </row>
    <row r="1038" spans="1:48" s="2" customFormat="1">
      <c r="A1038" s="438"/>
      <c r="B1038" s="438"/>
      <c r="C1038" s="438"/>
      <c r="D1038" s="438"/>
      <c r="E1038" s="297"/>
      <c r="F1038" s="646"/>
      <c r="G1038" s="647"/>
      <c r="H1038" s="648"/>
      <c r="I1038" s="648"/>
      <c r="J1038" s="649"/>
      <c r="K1038" s="647"/>
      <c r="L1038" s="274"/>
      <c r="M1038" s="274"/>
      <c r="N1038" s="297"/>
      <c r="O1038" s="274"/>
      <c r="P1038" s="274"/>
      <c r="Q1038" s="274"/>
      <c r="R1038" s="274"/>
      <c r="S1038" s="274"/>
      <c r="T1038" s="647"/>
      <c r="U1038" s="647"/>
      <c r="V1038" s="297"/>
      <c r="W1038" s="647"/>
      <c r="X1038" s="647"/>
      <c r="Y1038" s="647"/>
      <c r="Z1038" s="647"/>
      <c r="AA1038" s="647"/>
      <c r="AB1038" s="647"/>
      <c r="AC1038" s="647"/>
      <c r="AD1038" s="647"/>
      <c r="AE1038" s="649"/>
      <c r="AF1038" s="274"/>
      <c r="AG1038" s="647"/>
      <c r="AH1038" s="274"/>
      <c r="AI1038" s="274"/>
      <c r="AJ1038" s="274"/>
      <c r="AK1038" s="274"/>
      <c r="AL1038" s="647"/>
      <c r="AM1038" s="297"/>
      <c r="AN1038" s="649"/>
      <c r="AO1038" s="297"/>
      <c r="AP1038" s="647"/>
      <c r="AQ1038" s="274"/>
      <c r="AR1038" s="297"/>
      <c r="AS1038" s="297"/>
      <c r="AT1038" s="297"/>
      <c r="AU1038" s="274"/>
      <c r="AV1038" s="279"/>
    </row>
    <row r="1039" spans="1:48" s="2" customFormat="1">
      <c r="A1039" s="438"/>
      <c r="B1039" s="438"/>
      <c r="C1039" s="438"/>
      <c r="D1039" s="438"/>
      <c r="E1039" s="297"/>
      <c r="F1039" s="646"/>
      <c r="G1039" s="647"/>
      <c r="H1039" s="648"/>
      <c r="I1039" s="648"/>
      <c r="J1039" s="649"/>
      <c r="K1039" s="647"/>
      <c r="L1039" s="274"/>
      <c r="M1039" s="274"/>
      <c r="N1039" s="297"/>
      <c r="O1039" s="274"/>
      <c r="P1039" s="274"/>
      <c r="Q1039" s="274"/>
      <c r="R1039" s="274"/>
      <c r="S1039" s="274"/>
      <c r="T1039" s="647"/>
      <c r="U1039" s="647"/>
      <c r="V1039" s="297"/>
      <c r="W1039" s="647"/>
      <c r="X1039" s="647"/>
      <c r="Y1039" s="647"/>
      <c r="Z1039" s="647"/>
      <c r="AA1039" s="647"/>
      <c r="AB1039" s="647"/>
      <c r="AC1039" s="647"/>
      <c r="AD1039" s="647"/>
      <c r="AE1039" s="649"/>
      <c r="AF1039" s="274"/>
      <c r="AG1039" s="647"/>
      <c r="AH1039" s="274"/>
      <c r="AI1039" s="274"/>
      <c r="AJ1039" s="274"/>
      <c r="AK1039" s="274"/>
      <c r="AL1039" s="647"/>
      <c r="AM1039" s="297"/>
      <c r="AN1039" s="649"/>
      <c r="AO1039" s="297"/>
      <c r="AP1039" s="647"/>
      <c r="AQ1039" s="274"/>
      <c r="AR1039" s="297"/>
      <c r="AS1039" s="297"/>
      <c r="AT1039" s="297"/>
      <c r="AU1039" s="274"/>
      <c r="AV1039" s="279"/>
    </row>
    <row r="1040" spans="1:48" s="2" customFormat="1">
      <c r="A1040" s="438"/>
      <c r="B1040" s="438"/>
      <c r="C1040" s="438"/>
      <c r="D1040" s="438"/>
      <c r="E1040" s="297"/>
      <c r="F1040" s="646"/>
      <c r="G1040" s="647"/>
      <c r="H1040" s="648"/>
      <c r="I1040" s="648"/>
      <c r="J1040" s="649"/>
      <c r="K1040" s="647"/>
      <c r="L1040" s="274"/>
      <c r="M1040" s="274"/>
      <c r="N1040" s="297"/>
      <c r="O1040" s="274"/>
      <c r="P1040" s="274"/>
      <c r="Q1040" s="274"/>
      <c r="R1040" s="274"/>
      <c r="S1040" s="274"/>
      <c r="T1040" s="647"/>
      <c r="U1040" s="647"/>
      <c r="V1040" s="297"/>
      <c r="W1040" s="647"/>
      <c r="X1040" s="647"/>
      <c r="Y1040" s="647"/>
      <c r="Z1040" s="647"/>
      <c r="AA1040" s="647"/>
      <c r="AB1040" s="647"/>
      <c r="AC1040" s="647"/>
      <c r="AD1040" s="647"/>
      <c r="AE1040" s="649"/>
      <c r="AF1040" s="274"/>
      <c r="AG1040" s="647"/>
      <c r="AH1040" s="274"/>
      <c r="AI1040" s="274"/>
      <c r="AJ1040" s="274"/>
      <c r="AK1040" s="274"/>
      <c r="AL1040" s="647"/>
      <c r="AM1040" s="297"/>
      <c r="AN1040" s="649"/>
      <c r="AO1040" s="297"/>
      <c r="AP1040" s="647"/>
      <c r="AQ1040" s="274"/>
      <c r="AR1040" s="297"/>
      <c r="AS1040" s="297"/>
      <c r="AT1040" s="297"/>
      <c r="AU1040" s="274"/>
      <c r="AV1040" s="279"/>
    </row>
    <row r="1041" spans="1:48" s="2" customFormat="1">
      <c r="A1041" s="438"/>
      <c r="B1041" s="438"/>
      <c r="C1041" s="438"/>
      <c r="D1041" s="438"/>
      <c r="E1041" s="297"/>
      <c r="F1041" s="646"/>
      <c r="G1041" s="647"/>
      <c r="H1041" s="648"/>
      <c r="I1041" s="648"/>
      <c r="J1041" s="649"/>
      <c r="K1041" s="647"/>
      <c r="L1041" s="274"/>
      <c r="M1041" s="274"/>
      <c r="N1041" s="297"/>
      <c r="O1041" s="274"/>
      <c r="P1041" s="274"/>
      <c r="Q1041" s="274"/>
      <c r="R1041" s="274"/>
      <c r="S1041" s="274"/>
      <c r="T1041" s="647"/>
      <c r="U1041" s="647"/>
      <c r="V1041" s="297"/>
      <c r="W1041" s="647"/>
      <c r="X1041" s="647"/>
      <c r="Y1041" s="647"/>
      <c r="Z1041" s="647"/>
      <c r="AA1041" s="647"/>
      <c r="AB1041" s="647"/>
      <c r="AC1041" s="647"/>
      <c r="AD1041" s="647"/>
      <c r="AE1041" s="649"/>
      <c r="AF1041" s="274"/>
      <c r="AG1041" s="647"/>
      <c r="AH1041" s="274"/>
      <c r="AI1041" s="274"/>
      <c r="AJ1041" s="274"/>
      <c r="AK1041" s="274"/>
      <c r="AL1041" s="647"/>
      <c r="AM1041" s="297"/>
      <c r="AN1041" s="649"/>
      <c r="AO1041" s="297"/>
      <c r="AP1041" s="647"/>
      <c r="AQ1041" s="274"/>
      <c r="AR1041" s="297"/>
      <c r="AS1041" s="297"/>
      <c r="AT1041" s="297"/>
      <c r="AU1041" s="274"/>
      <c r="AV1041" s="279"/>
    </row>
    <row r="1042" spans="1:48" s="2" customFormat="1">
      <c r="A1042" s="438"/>
      <c r="B1042" s="438"/>
      <c r="C1042" s="438"/>
      <c r="D1042" s="438"/>
      <c r="E1042" s="297"/>
      <c r="F1042" s="646"/>
      <c r="G1042" s="647"/>
      <c r="H1042" s="648"/>
      <c r="I1042" s="648"/>
      <c r="J1042" s="649"/>
      <c r="K1042" s="647"/>
      <c r="L1042" s="274"/>
      <c r="M1042" s="274"/>
      <c r="N1042" s="297"/>
      <c r="O1042" s="274"/>
      <c r="P1042" s="274"/>
      <c r="Q1042" s="274"/>
      <c r="R1042" s="274"/>
      <c r="S1042" s="274"/>
      <c r="T1042" s="647"/>
      <c r="U1042" s="647"/>
      <c r="V1042" s="297"/>
      <c r="W1042" s="647"/>
      <c r="X1042" s="647"/>
      <c r="Y1042" s="647"/>
      <c r="Z1042" s="647"/>
      <c r="AA1042" s="647"/>
      <c r="AB1042" s="647"/>
      <c r="AC1042" s="647"/>
      <c r="AD1042" s="647"/>
      <c r="AE1042" s="649"/>
      <c r="AF1042" s="274"/>
      <c r="AG1042" s="647"/>
      <c r="AH1042" s="274"/>
      <c r="AI1042" s="274"/>
      <c r="AJ1042" s="274"/>
      <c r="AK1042" s="274"/>
      <c r="AL1042" s="647"/>
      <c r="AM1042" s="297"/>
      <c r="AN1042" s="649"/>
      <c r="AO1042" s="297"/>
      <c r="AP1042" s="647"/>
      <c r="AQ1042" s="274"/>
      <c r="AR1042" s="297"/>
      <c r="AS1042" s="297"/>
      <c r="AT1042" s="297"/>
      <c r="AU1042" s="274"/>
      <c r="AV1042" s="279"/>
    </row>
    <row r="1043" spans="1:48" s="2" customFormat="1">
      <c r="A1043" s="438"/>
      <c r="B1043" s="438"/>
      <c r="C1043" s="438"/>
      <c r="D1043" s="438"/>
      <c r="E1043" s="297"/>
      <c r="F1043" s="646"/>
      <c r="G1043" s="647"/>
      <c r="H1043" s="648"/>
      <c r="I1043" s="648"/>
      <c r="J1043" s="649"/>
      <c r="K1043" s="647"/>
      <c r="L1043" s="274"/>
      <c r="M1043" s="274"/>
      <c r="N1043" s="297"/>
      <c r="O1043" s="274"/>
      <c r="P1043" s="274"/>
      <c r="Q1043" s="274"/>
      <c r="R1043" s="274"/>
      <c r="S1043" s="274"/>
      <c r="T1043" s="647"/>
      <c r="U1043" s="647"/>
      <c r="V1043" s="297"/>
      <c r="W1043" s="647"/>
      <c r="X1043" s="647"/>
      <c r="Y1043" s="647"/>
      <c r="Z1043" s="647"/>
      <c r="AA1043" s="647"/>
      <c r="AB1043" s="647"/>
      <c r="AC1043" s="647"/>
      <c r="AD1043" s="647"/>
      <c r="AE1043" s="649"/>
      <c r="AF1043" s="274"/>
      <c r="AG1043" s="647"/>
      <c r="AH1043" s="274"/>
      <c r="AI1043" s="274"/>
      <c r="AJ1043" s="274"/>
      <c r="AK1043" s="274"/>
      <c r="AL1043" s="647"/>
      <c r="AM1043" s="297"/>
      <c r="AN1043" s="649"/>
      <c r="AO1043" s="297"/>
      <c r="AP1043" s="647"/>
      <c r="AQ1043" s="274"/>
      <c r="AR1043" s="297"/>
      <c r="AS1043" s="297"/>
      <c r="AT1043" s="297"/>
      <c r="AU1043" s="274"/>
      <c r="AV1043" s="279"/>
    </row>
    <row r="1044" spans="1:48" s="2" customFormat="1">
      <c r="A1044" s="438"/>
      <c r="B1044" s="438"/>
      <c r="C1044" s="438"/>
      <c r="D1044" s="438"/>
      <c r="E1044" s="297"/>
      <c r="F1044" s="646"/>
      <c r="G1044" s="647"/>
      <c r="H1044" s="648"/>
      <c r="I1044" s="648"/>
      <c r="J1044" s="649"/>
      <c r="K1044" s="647"/>
      <c r="L1044" s="274"/>
      <c r="M1044" s="274"/>
      <c r="N1044" s="297"/>
      <c r="O1044" s="274"/>
      <c r="P1044" s="274"/>
      <c r="Q1044" s="274"/>
      <c r="R1044" s="274"/>
      <c r="S1044" s="274"/>
      <c r="T1044" s="647"/>
      <c r="U1044" s="647"/>
      <c r="V1044" s="297"/>
      <c r="W1044" s="647"/>
      <c r="X1044" s="647"/>
      <c r="Y1044" s="647"/>
      <c r="Z1044" s="647"/>
      <c r="AA1044" s="647"/>
      <c r="AB1044" s="647"/>
      <c r="AC1044" s="647"/>
      <c r="AD1044" s="647"/>
      <c r="AE1044" s="649"/>
      <c r="AF1044" s="274"/>
      <c r="AG1044" s="647"/>
      <c r="AH1044" s="274"/>
      <c r="AI1044" s="274"/>
      <c r="AJ1044" s="274"/>
      <c r="AK1044" s="274"/>
      <c r="AL1044" s="647"/>
      <c r="AM1044" s="297"/>
      <c r="AN1044" s="649"/>
      <c r="AO1044" s="297"/>
      <c r="AP1044" s="647"/>
      <c r="AQ1044" s="274"/>
      <c r="AR1044" s="297"/>
      <c r="AS1044" s="297"/>
      <c r="AT1044" s="297"/>
      <c r="AU1044" s="274"/>
      <c r="AV1044" s="279"/>
    </row>
    <row r="1045" spans="1:48" s="2" customFormat="1">
      <c r="A1045" s="438"/>
      <c r="B1045" s="438"/>
      <c r="C1045" s="438"/>
      <c r="D1045" s="438"/>
      <c r="E1045" s="297"/>
      <c r="F1045" s="646"/>
      <c r="G1045" s="647"/>
      <c r="H1045" s="648"/>
      <c r="I1045" s="648"/>
      <c r="J1045" s="649"/>
      <c r="K1045" s="647"/>
      <c r="L1045" s="274"/>
      <c r="M1045" s="274"/>
      <c r="N1045" s="297"/>
      <c r="O1045" s="274"/>
      <c r="P1045" s="274"/>
      <c r="Q1045" s="274"/>
      <c r="R1045" s="274"/>
      <c r="S1045" s="274"/>
      <c r="T1045" s="647"/>
      <c r="U1045" s="647"/>
      <c r="V1045" s="297"/>
      <c r="W1045" s="647"/>
      <c r="X1045" s="647"/>
      <c r="Y1045" s="647"/>
      <c r="Z1045" s="647"/>
      <c r="AA1045" s="647"/>
      <c r="AB1045" s="647"/>
      <c r="AC1045" s="647"/>
      <c r="AD1045" s="647"/>
      <c r="AE1045" s="649"/>
      <c r="AF1045" s="274"/>
      <c r="AG1045" s="647"/>
      <c r="AH1045" s="274"/>
      <c r="AI1045" s="274"/>
      <c r="AJ1045" s="274"/>
      <c r="AK1045" s="274"/>
      <c r="AL1045" s="647"/>
      <c r="AM1045" s="297"/>
      <c r="AN1045" s="649"/>
      <c r="AO1045" s="297"/>
      <c r="AP1045" s="647"/>
      <c r="AQ1045" s="274"/>
      <c r="AR1045" s="297"/>
      <c r="AS1045" s="297"/>
      <c r="AT1045" s="297"/>
      <c r="AU1045" s="274"/>
      <c r="AV1045" s="279"/>
    </row>
    <row r="1046" spans="1:48" s="2" customFormat="1">
      <c r="A1046" s="438"/>
      <c r="B1046" s="438"/>
      <c r="C1046" s="438"/>
      <c r="D1046" s="438"/>
      <c r="E1046" s="297"/>
      <c r="F1046" s="646"/>
      <c r="G1046" s="647"/>
      <c r="H1046" s="648"/>
      <c r="I1046" s="648"/>
      <c r="J1046" s="649"/>
      <c r="K1046" s="647"/>
      <c r="L1046" s="274"/>
      <c r="M1046" s="274"/>
      <c r="N1046" s="297"/>
      <c r="O1046" s="274"/>
      <c r="P1046" s="274"/>
      <c r="Q1046" s="274"/>
      <c r="R1046" s="274"/>
      <c r="S1046" s="274"/>
      <c r="T1046" s="647"/>
      <c r="U1046" s="647"/>
      <c r="V1046" s="297"/>
      <c r="W1046" s="647"/>
      <c r="X1046" s="647"/>
      <c r="Y1046" s="647"/>
      <c r="Z1046" s="647"/>
      <c r="AA1046" s="647"/>
      <c r="AB1046" s="647"/>
      <c r="AC1046" s="647"/>
      <c r="AD1046" s="647"/>
      <c r="AE1046" s="649"/>
      <c r="AF1046" s="274"/>
      <c r="AG1046" s="647"/>
      <c r="AH1046" s="274"/>
      <c r="AI1046" s="274"/>
      <c r="AJ1046" s="274"/>
      <c r="AK1046" s="274"/>
      <c r="AL1046" s="647"/>
      <c r="AM1046" s="297"/>
      <c r="AN1046" s="649"/>
      <c r="AO1046" s="297"/>
      <c r="AP1046" s="647"/>
      <c r="AQ1046" s="274"/>
      <c r="AR1046" s="297"/>
      <c r="AS1046" s="297"/>
      <c r="AT1046" s="297"/>
      <c r="AU1046" s="274"/>
      <c r="AV1046" s="279"/>
    </row>
    <row r="1047" spans="1:48" s="2" customFormat="1">
      <c r="A1047" s="438"/>
      <c r="B1047" s="438"/>
      <c r="C1047" s="438"/>
      <c r="D1047" s="438"/>
      <c r="E1047" s="297"/>
      <c r="F1047" s="646"/>
      <c r="G1047" s="647"/>
      <c r="H1047" s="648"/>
      <c r="I1047" s="648"/>
      <c r="J1047" s="649"/>
      <c r="K1047" s="647"/>
      <c r="L1047" s="274"/>
      <c r="M1047" s="274"/>
      <c r="N1047" s="297"/>
      <c r="O1047" s="274"/>
      <c r="P1047" s="274"/>
      <c r="Q1047" s="274"/>
      <c r="R1047" s="274"/>
      <c r="S1047" s="274"/>
      <c r="T1047" s="647"/>
      <c r="U1047" s="647"/>
      <c r="V1047" s="297"/>
      <c r="W1047" s="647"/>
      <c r="X1047" s="647"/>
      <c r="Y1047" s="647"/>
      <c r="Z1047" s="647"/>
      <c r="AA1047" s="647"/>
      <c r="AB1047" s="647"/>
      <c r="AC1047" s="647"/>
      <c r="AD1047" s="647"/>
      <c r="AE1047" s="649"/>
      <c r="AF1047" s="274"/>
      <c r="AG1047" s="647"/>
      <c r="AH1047" s="274"/>
      <c r="AI1047" s="274"/>
      <c r="AJ1047" s="274"/>
      <c r="AK1047" s="274"/>
      <c r="AL1047" s="647"/>
      <c r="AM1047" s="297"/>
      <c r="AN1047" s="649"/>
      <c r="AO1047" s="297"/>
      <c r="AP1047" s="647"/>
      <c r="AQ1047" s="274"/>
      <c r="AR1047" s="297"/>
      <c r="AS1047" s="297"/>
      <c r="AT1047" s="297"/>
      <c r="AU1047" s="274"/>
      <c r="AV1047" s="279"/>
    </row>
    <row r="1048" spans="1:48" s="2" customFormat="1">
      <c r="A1048" s="438"/>
      <c r="B1048" s="438"/>
      <c r="C1048" s="438"/>
      <c r="D1048" s="438"/>
      <c r="E1048" s="297"/>
      <c r="F1048" s="646"/>
      <c r="G1048" s="647"/>
      <c r="H1048" s="648"/>
      <c r="I1048" s="648"/>
      <c r="J1048" s="649"/>
      <c r="K1048" s="647"/>
      <c r="L1048" s="274"/>
      <c r="M1048" s="274"/>
      <c r="N1048" s="297"/>
      <c r="O1048" s="274"/>
      <c r="P1048" s="274"/>
      <c r="Q1048" s="274"/>
      <c r="R1048" s="274"/>
      <c r="S1048" s="274"/>
      <c r="T1048" s="647"/>
      <c r="U1048" s="647"/>
      <c r="V1048" s="297"/>
      <c r="W1048" s="647"/>
      <c r="X1048" s="647"/>
      <c r="Y1048" s="647"/>
      <c r="Z1048" s="647"/>
      <c r="AA1048" s="647"/>
      <c r="AB1048" s="647"/>
      <c r="AC1048" s="647"/>
      <c r="AD1048" s="647"/>
      <c r="AE1048" s="649"/>
      <c r="AF1048" s="274"/>
      <c r="AG1048" s="647"/>
      <c r="AH1048" s="274"/>
      <c r="AI1048" s="274"/>
      <c r="AJ1048" s="274"/>
      <c r="AK1048" s="274"/>
      <c r="AL1048" s="647"/>
      <c r="AM1048" s="297"/>
      <c r="AN1048" s="649"/>
      <c r="AO1048" s="297"/>
      <c r="AP1048" s="647"/>
      <c r="AQ1048" s="274"/>
      <c r="AR1048" s="297"/>
      <c r="AS1048" s="297"/>
      <c r="AT1048" s="297"/>
      <c r="AU1048" s="274"/>
      <c r="AV1048" s="279"/>
    </row>
    <row r="1049" spans="1:48" s="2" customFormat="1">
      <c r="A1049" s="438"/>
      <c r="B1049" s="438"/>
      <c r="C1049" s="438"/>
      <c r="D1049" s="438"/>
      <c r="E1049" s="297"/>
      <c r="F1049" s="646"/>
      <c r="G1049" s="647"/>
      <c r="H1049" s="648"/>
      <c r="I1049" s="648"/>
      <c r="J1049" s="649"/>
      <c r="K1049" s="647"/>
      <c r="L1049" s="274"/>
      <c r="M1049" s="274"/>
      <c r="N1049" s="297"/>
      <c r="O1049" s="274"/>
      <c r="P1049" s="274"/>
      <c r="Q1049" s="274"/>
      <c r="R1049" s="274"/>
      <c r="S1049" s="274"/>
      <c r="T1049" s="647"/>
      <c r="U1049" s="647"/>
      <c r="V1049" s="297"/>
      <c r="W1049" s="647"/>
      <c r="X1049" s="647"/>
      <c r="Y1049" s="647"/>
      <c r="Z1049" s="647"/>
      <c r="AA1049" s="647"/>
      <c r="AB1049" s="647"/>
      <c r="AC1049" s="647"/>
      <c r="AD1049" s="647"/>
      <c r="AE1049" s="649"/>
      <c r="AF1049" s="274"/>
      <c r="AG1049" s="647"/>
      <c r="AH1049" s="274"/>
      <c r="AI1049" s="274"/>
      <c r="AJ1049" s="274"/>
      <c r="AK1049" s="274"/>
      <c r="AL1049" s="647"/>
      <c r="AM1049" s="297"/>
      <c r="AN1049" s="649"/>
      <c r="AO1049" s="297"/>
      <c r="AP1049" s="647"/>
      <c r="AQ1049" s="274"/>
      <c r="AR1049" s="297"/>
      <c r="AS1049" s="297"/>
      <c r="AT1049" s="297"/>
      <c r="AU1049" s="274"/>
      <c r="AV1049" s="279"/>
    </row>
    <row r="1050" spans="1:48" s="2" customFormat="1">
      <c r="A1050" s="438"/>
      <c r="B1050" s="438"/>
      <c r="C1050" s="438"/>
      <c r="D1050" s="438"/>
      <c r="E1050" s="297"/>
      <c r="F1050" s="646"/>
      <c r="G1050" s="647"/>
      <c r="H1050" s="648"/>
      <c r="I1050" s="648"/>
      <c r="J1050" s="649"/>
      <c r="K1050" s="647"/>
      <c r="L1050" s="274"/>
      <c r="M1050" s="274"/>
      <c r="N1050" s="297"/>
      <c r="O1050" s="274"/>
      <c r="P1050" s="274"/>
      <c r="Q1050" s="274"/>
      <c r="R1050" s="274"/>
      <c r="S1050" s="274"/>
      <c r="T1050" s="647"/>
      <c r="U1050" s="647"/>
      <c r="V1050" s="297"/>
      <c r="W1050" s="647"/>
      <c r="X1050" s="647"/>
      <c r="Y1050" s="647"/>
      <c r="Z1050" s="647"/>
      <c r="AA1050" s="647"/>
      <c r="AB1050" s="647"/>
      <c r="AC1050" s="647"/>
      <c r="AD1050" s="647"/>
      <c r="AE1050" s="649"/>
      <c r="AF1050" s="274"/>
      <c r="AG1050" s="647"/>
      <c r="AH1050" s="274"/>
      <c r="AI1050" s="274"/>
      <c r="AJ1050" s="274"/>
      <c r="AK1050" s="274"/>
      <c r="AL1050" s="647"/>
      <c r="AM1050" s="297"/>
      <c r="AN1050" s="649"/>
      <c r="AO1050" s="297"/>
      <c r="AP1050" s="647"/>
      <c r="AQ1050" s="274"/>
      <c r="AR1050" s="297"/>
      <c r="AS1050" s="297"/>
      <c r="AT1050" s="297"/>
      <c r="AU1050" s="274"/>
      <c r="AV1050" s="279"/>
    </row>
  </sheetData>
  <sheetProtection password="B48E" sheet="1" objects="1" scenarios="1" selectLockedCells="1" selectUnlockedCells="1"/>
  <phoneticPr fontId="6" type="noConversion"/>
  <conditionalFormatting sqref="J94">
    <cfRule type="containsBlanks" dxfId="1571" priority="665">
      <formula>LEN(TRIM(J94))=0</formula>
    </cfRule>
  </conditionalFormatting>
  <conditionalFormatting sqref="D70">
    <cfRule type="containsBlanks" dxfId="1570" priority="663">
      <formula>LEN(TRIM(D70))=0</formula>
    </cfRule>
  </conditionalFormatting>
  <conditionalFormatting sqref="J102">
    <cfRule type="containsBlanks" dxfId="1569" priority="662">
      <formula>LEN(TRIM(J102))=0</formula>
    </cfRule>
  </conditionalFormatting>
  <conditionalFormatting sqref="K102">
    <cfRule type="containsBlanks" dxfId="1568" priority="661">
      <formula>LEN(TRIM(K102))=0</formula>
    </cfRule>
  </conditionalFormatting>
  <conditionalFormatting sqref="L102:N102">
    <cfRule type="containsBlanks" dxfId="1567" priority="660">
      <formula>LEN(TRIM(L102))=0</formula>
    </cfRule>
  </conditionalFormatting>
  <conditionalFormatting sqref="S102 U102:X102">
    <cfRule type="containsBlanks" dxfId="1566" priority="659">
      <formula>LEN(TRIM(S102))=0</formula>
    </cfRule>
  </conditionalFormatting>
  <conditionalFormatting sqref="T102">
    <cfRule type="containsBlanks" dxfId="1565" priority="658">
      <formula>LEN(TRIM(T102))=0</formula>
    </cfRule>
  </conditionalFormatting>
  <conditionalFormatting sqref="AB102:AE102">
    <cfRule type="containsBlanks" dxfId="1564" priority="657">
      <formula>LEN(TRIM(AB102))=0</formula>
    </cfRule>
  </conditionalFormatting>
  <conditionalFormatting sqref="AG102:AK102">
    <cfRule type="containsBlanks" dxfId="1563" priority="656">
      <formula>LEN(TRIM(AG102))=0</formula>
    </cfRule>
  </conditionalFormatting>
  <conditionalFormatting sqref="AS75 AR76:AS77 AN75:AN76">
    <cfRule type="containsBlanks" dxfId="1562" priority="653">
      <formula>LEN(TRIM(AN75))=0</formula>
    </cfRule>
  </conditionalFormatting>
  <conditionalFormatting sqref="AG75">
    <cfRule type="containsBlanks" dxfId="1561" priority="652">
      <formula>LEN(TRIM(AG75))=0</formula>
    </cfRule>
  </conditionalFormatting>
  <conditionalFormatting sqref="AG76">
    <cfRule type="containsBlanks" dxfId="1560" priority="651">
      <formula>LEN(TRIM(AG76))=0</formula>
    </cfRule>
  </conditionalFormatting>
  <conditionalFormatting sqref="AP75">
    <cfRule type="containsBlanks" dxfId="1559" priority="649">
      <formula>LEN(TRIM(AP75))=0</formula>
    </cfRule>
  </conditionalFormatting>
  <conditionalFormatting sqref="AP76">
    <cfRule type="containsBlanks" dxfId="1558" priority="648">
      <formula>LEN(TRIM(AP76))=0</formula>
    </cfRule>
  </conditionalFormatting>
  <conditionalFormatting sqref="AQ75">
    <cfRule type="containsBlanks" dxfId="1557" priority="647">
      <formula>LEN(TRIM(AQ75))=0</formula>
    </cfRule>
  </conditionalFormatting>
  <conditionalFormatting sqref="AQ77">
    <cfRule type="containsBlanks" dxfId="1556" priority="645">
      <formula>LEN(TRIM(AQ77))=0</formula>
    </cfRule>
  </conditionalFormatting>
  <conditionalFormatting sqref="AR75">
    <cfRule type="containsBlanks" dxfId="1555" priority="644">
      <formula>LEN(TRIM(AR75))=0</formula>
    </cfRule>
  </conditionalFormatting>
  <conditionalFormatting sqref="AT76">
    <cfRule type="containsBlanks" dxfId="1554" priority="643">
      <formula>LEN(TRIM(AT76))=0</formula>
    </cfRule>
  </conditionalFormatting>
  <conditionalFormatting sqref="AM75">
    <cfRule type="containsBlanks" dxfId="1553" priority="641">
      <formula>LEN(TRIM(AM75))=0</formula>
    </cfRule>
  </conditionalFormatting>
  <conditionalFormatting sqref="AM76">
    <cfRule type="containsBlanks" dxfId="1552" priority="639">
      <formula>LEN(TRIM(AM76))=0</formula>
    </cfRule>
  </conditionalFormatting>
  <conditionalFormatting sqref="AM77">
    <cfRule type="containsBlanks" dxfId="1551" priority="637">
      <formula>LEN(TRIM(AM77))=0</formula>
    </cfRule>
  </conditionalFormatting>
  <conditionalFormatting sqref="AO75">
    <cfRule type="containsBlanks" dxfId="1550" priority="636">
      <formula>LEN(TRIM(AO75))=0</formula>
    </cfRule>
  </conditionalFormatting>
  <conditionalFormatting sqref="AO75">
    <cfRule type="containsBlanks" dxfId="1549" priority="635">
      <formula>LEN(TRIM(AO75))=0</formula>
    </cfRule>
  </conditionalFormatting>
  <conditionalFormatting sqref="AO76">
    <cfRule type="containsBlanks" dxfId="1548" priority="634">
      <formula>LEN(TRIM(AO76))=0</formula>
    </cfRule>
  </conditionalFormatting>
  <conditionalFormatting sqref="AO76">
    <cfRule type="containsBlanks" dxfId="1547" priority="633">
      <formula>LEN(TRIM(AO76))=0</formula>
    </cfRule>
  </conditionalFormatting>
  <conditionalFormatting sqref="J103">
    <cfRule type="containsBlanks" dxfId="1546" priority="632">
      <formula>LEN(TRIM(J103))=0</formula>
    </cfRule>
  </conditionalFormatting>
  <conditionalFormatting sqref="J101">
    <cfRule type="containsBlanks" dxfId="1545" priority="618">
      <formula>LEN(TRIM(J101))=0</formula>
    </cfRule>
  </conditionalFormatting>
  <conditionalFormatting sqref="O103:O104">
    <cfRule type="containsBlanks" dxfId="1544" priority="630">
      <formula>LEN(TRIM(O103))=0</formula>
    </cfRule>
  </conditionalFormatting>
  <conditionalFormatting sqref="L103:L104">
    <cfRule type="containsBlanks" dxfId="1543" priority="629">
      <formula>LEN(TRIM(L103))=0</formula>
    </cfRule>
  </conditionalFormatting>
  <conditionalFormatting sqref="M103:M104">
    <cfRule type="containsBlanks" dxfId="1542" priority="628">
      <formula>LEN(TRIM(M103))=0</formula>
    </cfRule>
  </conditionalFormatting>
  <conditionalFormatting sqref="N103:N104">
    <cfRule type="containsBlanks" dxfId="1541" priority="627">
      <formula>LEN(TRIM(N103))=0</formula>
    </cfRule>
  </conditionalFormatting>
  <conditionalFormatting sqref="S103:S104 U103:AA104">
    <cfRule type="containsBlanks" dxfId="1540" priority="626">
      <formula>LEN(TRIM(S103))=0</formula>
    </cfRule>
  </conditionalFormatting>
  <conditionalFormatting sqref="AG103:AK104">
    <cfRule type="containsBlanks" dxfId="1539" priority="623">
      <formula>LEN(TRIM(AG103))=0</formula>
    </cfRule>
  </conditionalFormatting>
  <conditionalFormatting sqref="AT103:AT104">
    <cfRule type="containsBlanks" dxfId="1538" priority="622">
      <formula>LEN(TRIM(AT103))=0</formula>
    </cfRule>
  </conditionalFormatting>
  <conditionalFormatting sqref="P64:P69">
    <cfRule type="containsBlanks" dxfId="1537" priority="621">
      <formula>LEN(TRIM(P64))=0</formula>
    </cfRule>
  </conditionalFormatting>
  <conditionalFormatting sqref="AT77">
    <cfRule type="containsBlanks" dxfId="1536" priority="620">
      <formula>LEN(TRIM(AT77))=0</formula>
    </cfRule>
  </conditionalFormatting>
  <conditionalFormatting sqref="AT75">
    <cfRule type="containsBlanks" dxfId="1535" priority="619">
      <formula>LEN(TRIM(AT75))=0</formula>
    </cfRule>
  </conditionalFormatting>
  <conditionalFormatting sqref="AG32">
    <cfRule type="containsBlanks" dxfId="1534" priority="599">
      <formula>LEN(TRIM(AG32))=0</formula>
    </cfRule>
  </conditionalFormatting>
  <conditionalFormatting sqref="K101">
    <cfRule type="containsBlanks" dxfId="1533" priority="617">
      <formula>LEN(TRIM(K101))=0</formula>
    </cfRule>
  </conditionalFormatting>
  <conditionalFormatting sqref="O101">
    <cfRule type="containsBlanks" dxfId="1532" priority="616">
      <formula>LEN(TRIM(O101))=0</formula>
    </cfRule>
  </conditionalFormatting>
  <conditionalFormatting sqref="N101">
    <cfRule type="containsBlanks" dxfId="1531" priority="615">
      <formula>LEN(TRIM(N101))=0</formula>
    </cfRule>
  </conditionalFormatting>
  <conditionalFormatting sqref="X36:AA36">
    <cfRule type="containsBlanks" dxfId="1530" priority="589">
      <formula>LEN(TRIM(X36))=0</formula>
    </cfRule>
  </conditionalFormatting>
  <conditionalFormatting sqref="Q101">
    <cfRule type="containsBlanks" dxfId="1529" priority="613">
      <formula>LEN(TRIM(Q101))=0</formula>
    </cfRule>
  </conditionalFormatting>
  <conditionalFormatting sqref="P101">
    <cfRule type="containsBlanks" dxfId="1528" priority="612">
      <formula>LEN(TRIM(P101))=0</formula>
    </cfRule>
  </conditionalFormatting>
  <conditionalFormatting sqref="AM101">
    <cfRule type="containsBlanks" dxfId="1527" priority="611">
      <formula>LEN(TRIM(AM101))=0</formula>
    </cfRule>
  </conditionalFormatting>
  <conditionalFormatting sqref="J104">
    <cfRule type="containsBlanks" dxfId="1526" priority="610">
      <formula>LEN(TRIM(J104))=0</formula>
    </cfRule>
  </conditionalFormatting>
  <conditionalFormatting sqref="K104">
    <cfRule type="containsBlanks" dxfId="1525" priority="609">
      <formula>LEN(TRIM(K104))=0</formula>
    </cfRule>
  </conditionalFormatting>
  <conditionalFormatting sqref="AM104">
    <cfRule type="containsBlanks" dxfId="1524" priority="608">
      <formula>LEN(TRIM(AM104))=0</formula>
    </cfRule>
  </conditionalFormatting>
  <conditionalFormatting sqref="K106">
    <cfRule type="containsBlanks" dxfId="1523" priority="607">
      <formula>LEN(TRIM(K106))=0</formula>
    </cfRule>
  </conditionalFormatting>
  <conditionalFormatting sqref="M106">
    <cfRule type="containsBlanks" dxfId="1522" priority="606">
      <formula>LEN(TRIM(M106))=0</formula>
    </cfRule>
  </conditionalFormatting>
  <conditionalFormatting sqref="N106">
    <cfRule type="containsBlanks" dxfId="1521" priority="605">
      <formula>LEN(TRIM(N106))=0</formula>
    </cfRule>
  </conditionalFormatting>
  <conditionalFormatting sqref="A4:AV4">
    <cfRule type="containsBlanks" dxfId="1520" priority="604">
      <formula>LEN(TRIM(A4))=0</formula>
    </cfRule>
  </conditionalFormatting>
  <conditionalFormatting sqref="AG29">
    <cfRule type="containsBlanks" dxfId="1519" priority="602">
      <formula>LEN(TRIM(AG29))=0</formula>
    </cfRule>
  </conditionalFormatting>
  <conditionalFormatting sqref="E32">
    <cfRule type="containsBlanks" dxfId="1518" priority="601">
      <formula>LEN(TRIM(E32))=0</formula>
    </cfRule>
  </conditionalFormatting>
  <conditionalFormatting sqref="G32">
    <cfRule type="containsBlanks" dxfId="1517" priority="600">
      <formula>LEN(TRIM(G32))=0</formula>
    </cfRule>
  </conditionalFormatting>
  <conditionalFormatting sqref="AG33">
    <cfRule type="containsBlanks" dxfId="1516" priority="598">
      <formula>LEN(TRIM(AG33))=0</formula>
    </cfRule>
  </conditionalFormatting>
  <conditionalFormatting sqref="AM32:AM33">
    <cfRule type="containsBlanks" dxfId="1515" priority="597">
      <formula>LEN(TRIM(AM32))=0</formula>
    </cfRule>
  </conditionalFormatting>
  <conditionalFormatting sqref="E33">
    <cfRule type="containsBlanks" dxfId="1514" priority="596">
      <formula>LEN(TRIM(E33))=0</formula>
    </cfRule>
  </conditionalFormatting>
  <conditionalFormatting sqref="E35">
    <cfRule type="containsBlanks" dxfId="1513" priority="595">
      <formula>LEN(TRIM(E35))=0</formula>
    </cfRule>
  </conditionalFormatting>
  <conditionalFormatting sqref="AH35:AJ35 AB35:AF35">
    <cfRule type="containsBlanks" dxfId="1512" priority="594">
      <formula>LEN(TRIM(AB35))=0</formula>
    </cfRule>
  </conditionalFormatting>
  <conditionalFormatting sqref="AG35">
    <cfRule type="containsBlanks" dxfId="1511" priority="593">
      <formula>LEN(TRIM(AG35))=0</formula>
    </cfRule>
  </conditionalFormatting>
  <conditionalFormatting sqref="AL35">
    <cfRule type="containsBlanks" dxfId="1510" priority="592">
      <formula>LEN(TRIM(AL35))=0</formula>
    </cfRule>
  </conditionalFormatting>
  <conditionalFormatting sqref="AM35">
    <cfRule type="containsBlanks" dxfId="1509" priority="591">
      <formula>LEN(TRIM(AM35))=0</formula>
    </cfRule>
  </conditionalFormatting>
  <conditionalFormatting sqref="E36">
    <cfRule type="containsBlanks" dxfId="1508" priority="590">
      <formula>LEN(TRIM(E36))=0</formula>
    </cfRule>
  </conditionalFormatting>
  <conditionalFormatting sqref="AH36:AI36 AB36:AF36">
    <cfRule type="containsBlanks" dxfId="1507" priority="588">
      <formula>LEN(TRIM(AB36))=0</formula>
    </cfRule>
  </conditionalFormatting>
  <conditionalFormatting sqref="AG36">
    <cfRule type="containsBlanks" dxfId="1506" priority="587">
      <formula>LEN(TRIM(AG36))=0</formula>
    </cfRule>
  </conditionalFormatting>
  <conditionalFormatting sqref="AN36:AQ36">
    <cfRule type="containsBlanks" dxfId="1505" priority="586">
      <formula>LEN(TRIM(AN36))=0</formula>
    </cfRule>
  </conditionalFormatting>
  <conditionalFormatting sqref="AL36">
    <cfRule type="containsBlanks" dxfId="1504" priority="585">
      <formula>LEN(TRIM(AL36))=0</formula>
    </cfRule>
  </conditionalFormatting>
  <conditionalFormatting sqref="AM36">
    <cfRule type="containsBlanks" dxfId="1503" priority="584">
      <formula>LEN(TRIM(AM36))=0</formula>
    </cfRule>
  </conditionalFormatting>
  <conditionalFormatting sqref="E37">
    <cfRule type="containsBlanks" dxfId="1502" priority="583">
      <formula>LEN(TRIM(E37))=0</formula>
    </cfRule>
  </conditionalFormatting>
  <conditionalFormatting sqref="E38">
    <cfRule type="containsBlanks" dxfId="1501" priority="582">
      <formula>LEN(TRIM(E38))=0</formula>
    </cfRule>
  </conditionalFormatting>
  <conditionalFormatting sqref="V8:V18 V21:V23">
    <cfRule type="containsBlanks" dxfId="1500" priority="570">
      <formula>LEN(TRIM(V8))=0</formula>
    </cfRule>
  </conditionalFormatting>
  <conditionalFormatting sqref="AG38">
    <cfRule type="containsBlanks" dxfId="1499" priority="580">
      <formula>LEN(TRIM(AG38))=0</formula>
    </cfRule>
  </conditionalFormatting>
  <conditionalFormatting sqref="AM45">
    <cfRule type="containsBlanks" dxfId="1498" priority="579">
      <formula>LEN(TRIM(AM45))=0</formula>
    </cfRule>
  </conditionalFormatting>
  <conditionalFormatting sqref="AM46">
    <cfRule type="containsBlanks" dxfId="1497" priority="578">
      <formula>LEN(TRIM(AM46))=0</formula>
    </cfRule>
  </conditionalFormatting>
  <conditionalFormatting sqref="AM47">
    <cfRule type="containsBlanks" dxfId="1496" priority="577">
      <formula>LEN(TRIM(AM47))=0</formula>
    </cfRule>
  </conditionalFormatting>
  <conditionalFormatting sqref="AL49">
    <cfRule type="containsBlanks" dxfId="1495" priority="576">
      <formula>LEN(TRIM(AL49))=0</formula>
    </cfRule>
  </conditionalFormatting>
  <conditionalFormatting sqref="AM49">
    <cfRule type="containsBlanks" dxfId="1494" priority="575">
      <formula>LEN(TRIM(AM49))=0</formula>
    </cfRule>
  </conditionalFormatting>
  <conditionalFormatting sqref="AL50">
    <cfRule type="containsBlanks" dxfId="1493" priority="574">
      <formula>LEN(TRIM(AL50))=0</formula>
    </cfRule>
  </conditionalFormatting>
  <conditionalFormatting sqref="AM50">
    <cfRule type="containsBlanks" dxfId="1492" priority="573">
      <formula>LEN(TRIM(AM50))=0</formula>
    </cfRule>
  </conditionalFormatting>
  <conditionalFormatting sqref="W7:AS7 P7:U7 J9:N9 D10:N10 D12:F12 H12 J11:N12 P19:U20 D5:N8 D9:H9 D11:H11 D13:N14 D19:N21 D15:O18 P5:AS6 P8:AS18 D22:AS26 P21:AS21 X19:AS20">
    <cfRule type="containsBlanks" dxfId="1491" priority="572">
      <formula>LEN(TRIM(D5))=0</formula>
    </cfRule>
  </conditionalFormatting>
  <conditionalFormatting sqref="V5:V6">
    <cfRule type="containsBlanks" dxfId="1490" priority="571">
      <formula>LEN(TRIM(V5))=0</formula>
    </cfRule>
  </conditionalFormatting>
  <conditionalFormatting sqref="O22:O23">
    <cfRule type="containsBlanks" dxfId="1489" priority="550">
      <formula>LEN(TRIM(O22))=0</formula>
    </cfRule>
  </conditionalFormatting>
  <conditionalFormatting sqref="O9">
    <cfRule type="containsBlanks" dxfId="1488" priority="566">
      <formula>LEN(TRIM(O9))=0</formula>
    </cfRule>
  </conditionalFormatting>
  <conditionalFormatting sqref="O9">
    <cfRule type="containsBlanks" dxfId="1487" priority="565">
      <formula>LEN(TRIM(O9))=0</formula>
    </cfRule>
  </conditionalFormatting>
  <conditionalFormatting sqref="O9">
    <cfRule type="containsBlanks" dxfId="1486" priority="564">
      <formula>LEN(TRIM(O9))=0</formula>
    </cfRule>
  </conditionalFormatting>
  <conditionalFormatting sqref="O15">
    <cfRule type="containsBlanks" dxfId="1485" priority="563">
      <formula>LEN(TRIM(O15))=0</formula>
    </cfRule>
  </conditionalFormatting>
  <conditionalFormatting sqref="O16">
    <cfRule type="containsBlanks" dxfId="1484" priority="560">
      <formula>LEN(TRIM(O16))=0</formula>
    </cfRule>
  </conditionalFormatting>
  <conditionalFormatting sqref="O17">
    <cfRule type="containsBlanks" dxfId="1483" priority="557">
      <formula>LEN(TRIM(O17))=0</formula>
    </cfRule>
  </conditionalFormatting>
  <conditionalFormatting sqref="O17">
    <cfRule type="containsBlanks" dxfId="1482" priority="556">
      <formula>LEN(TRIM(O17))=0</formula>
    </cfRule>
  </conditionalFormatting>
  <conditionalFormatting sqref="O22:O23">
    <cfRule type="containsBlanks" dxfId="1481" priority="551">
      <formula>LEN(TRIM(O22))=0</formula>
    </cfRule>
  </conditionalFormatting>
  <conditionalFormatting sqref="O25">
    <cfRule type="containsBlanks" dxfId="1480" priority="546">
      <formula>LEN(TRIM(O25))=0</formula>
    </cfRule>
  </conditionalFormatting>
  <conditionalFormatting sqref="O25">
    <cfRule type="containsBlanks" dxfId="1479" priority="545">
      <formula>LEN(TRIM(O25))=0</formula>
    </cfRule>
  </conditionalFormatting>
  <conditionalFormatting sqref="O26">
    <cfRule type="containsBlanks" dxfId="1478" priority="544">
      <formula>LEN(TRIM(O26))=0</formula>
    </cfRule>
  </conditionalFormatting>
  <conditionalFormatting sqref="O26">
    <cfRule type="containsBlanks" dxfId="1477" priority="543">
      <formula>LEN(TRIM(O26))=0</formula>
    </cfRule>
  </conditionalFormatting>
  <conditionalFormatting sqref="AM5:AM24">
    <cfRule type="containsBlanks" dxfId="1476" priority="541">
      <formula>LEN(TRIM(AM5))=0</formula>
    </cfRule>
  </conditionalFormatting>
  <conditionalFormatting sqref="AM5:AM24">
    <cfRule type="containsBlanks" dxfId="1475" priority="540">
      <formula>LEN(TRIM(AM5))=0</formula>
    </cfRule>
  </conditionalFormatting>
  <conditionalFormatting sqref="V5:V6">
    <cfRule type="containsBlanks" dxfId="1474" priority="539">
      <formula>LEN(TRIM(V5))=0</formula>
    </cfRule>
  </conditionalFormatting>
  <conditionalFormatting sqref="V8:V18">
    <cfRule type="containsBlanks" dxfId="1473" priority="538">
      <formula>LEN(TRIM(V8))=0</formula>
    </cfRule>
  </conditionalFormatting>
  <conditionalFormatting sqref="V21:V23">
    <cfRule type="containsBlanks" dxfId="1472" priority="537">
      <formula>LEN(TRIM(V21))=0</formula>
    </cfRule>
  </conditionalFormatting>
  <conditionalFormatting sqref="V25:V26">
    <cfRule type="containsBlanks" dxfId="1471" priority="536">
      <formula>LEN(TRIM(V25))=0</formula>
    </cfRule>
  </conditionalFormatting>
  <conditionalFormatting sqref="AP5:AP6">
    <cfRule type="containsBlanks" dxfId="1470" priority="535">
      <formula>LEN(TRIM(AP5))=0</formula>
    </cfRule>
  </conditionalFormatting>
  <conditionalFormatting sqref="AP8:AP26">
    <cfRule type="containsBlanks" dxfId="1469" priority="534">
      <formula>LEN(TRIM(AP8))=0</formula>
    </cfRule>
  </conditionalFormatting>
  <conditionalFormatting sqref="D8:N8 D9:H9 J9:N9 D10:N10 D11:H11 J11:N11 P8:AS11">
    <cfRule type="containsBlanks" dxfId="1468" priority="533">
      <formula>LEN(TRIM(D8))=0</formula>
    </cfRule>
  </conditionalFormatting>
  <conditionalFormatting sqref="V8:V11">
    <cfRule type="containsBlanks" dxfId="1467" priority="524">
      <formula>LEN(TRIM(V8))=0</formula>
    </cfRule>
  </conditionalFormatting>
  <conditionalFormatting sqref="D7:N7 P7:U7 W7:AS7">
    <cfRule type="containsBlanks" dxfId="1466" priority="522">
      <formula>LEN(TRIM(D7))=0</formula>
    </cfRule>
  </conditionalFormatting>
  <conditionalFormatting sqref="W7">
    <cfRule type="containsBlanks" dxfId="1465" priority="521">
      <formula>LEN(TRIM(W7))=0</formula>
    </cfRule>
  </conditionalFormatting>
  <conditionalFormatting sqref="AM7">
    <cfRule type="containsBlanks" dxfId="1464" priority="520">
      <formula>LEN(TRIM(AM7))=0</formula>
    </cfRule>
  </conditionalFormatting>
  <conditionalFormatting sqref="AM7">
    <cfRule type="containsBlanks" dxfId="1463" priority="518">
      <formula>LEN(TRIM(AM7))=0</formula>
    </cfRule>
  </conditionalFormatting>
  <conditionalFormatting sqref="AR23:AS23 D24:F24 K24:S24 U24:AF24 AH24:AS24">
    <cfRule type="containsBlanks" dxfId="1462" priority="517">
      <formula>LEN(TRIM(D23))=0</formula>
    </cfRule>
  </conditionalFormatting>
  <conditionalFormatting sqref="W24">
    <cfRule type="containsBlanks" dxfId="1461" priority="516">
      <formula>LEN(TRIM(W24))=0</formula>
    </cfRule>
  </conditionalFormatting>
  <conditionalFormatting sqref="O24">
    <cfRule type="containsBlanks" dxfId="1460" priority="515">
      <formula>LEN(TRIM(O24))=0</formula>
    </cfRule>
  </conditionalFormatting>
  <conditionalFormatting sqref="O24">
    <cfRule type="containsBlanks" dxfId="1459" priority="514">
      <formula>LEN(TRIM(O24))=0</formula>
    </cfRule>
  </conditionalFormatting>
  <conditionalFormatting sqref="AM24">
    <cfRule type="containsBlanks" dxfId="1458" priority="513">
      <formula>LEN(TRIM(AM24))=0</formula>
    </cfRule>
  </conditionalFormatting>
  <conditionalFormatting sqref="AM24">
    <cfRule type="containsBlanks" dxfId="1457" priority="512">
      <formula>LEN(TRIM(AM24))=0</formula>
    </cfRule>
  </conditionalFormatting>
  <conditionalFormatting sqref="AM24">
    <cfRule type="containsBlanks" dxfId="1456" priority="511">
      <formula>LEN(TRIM(AM24))=0</formula>
    </cfRule>
  </conditionalFormatting>
  <conditionalFormatting sqref="AP24">
    <cfRule type="containsBlanks" dxfId="1455" priority="510">
      <formula>LEN(TRIM(AP24))=0</formula>
    </cfRule>
  </conditionalFormatting>
  <conditionalFormatting sqref="D23:AF23 AH23:AQ23 T24 G24:J24">
    <cfRule type="containsBlanks" dxfId="1454" priority="509">
      <formula>LEN(TRIM(D23))=0</formula>
    </cfRule>
  </conditionalFormatting>
  <conditionalFormatting sqref="W23">
    <cfRule type="containsBlanks" dxfId="1453" priority="508">
      <formula>LEN(TRIM(W23))=0</formula>
    </cfRule>
  </conditionalFormatting>
  <conditionalFormatting sqref="O23">
    <cfRule type="containsBlanks" dxfId="1452" priority="507">
      <formula>LEN(TRIM(O23))=0</formula>
    </cfRule>
  </conditionalFormatting>
  <conditionalFormatting sqref="O23">
    <cfRule type="containsBlanks" dxfId="1451" priority="506">
      <formula>LEN(TRIM(O23))=0</formula>
    </cfRule>
  </conditionalFormatting>
  <conditionalFormatting sqref="AM23">
    <cfRule type="containsBlanks" dxfId="1450" priority="505">
      <formula>LEN(TRIM(AM23))=0</formula>
    </cfRule>
  </conditionalFormatting>
  <conditionalFormatting sqref="AM23">
    <cfRule type="containsBlanks" dxfId="1449" priority="503">
      <formula>LEN(TRIM(AM23))=0</formula>
    </cfRule>
  </conditionalFormatting>
  <conditionalFormatting sqref="AP23">
    <cfRule type="containsBlanks" dxfId="1448" priority="502">
      <formula>LEN(TRIM(AP23))=0</formula>
    </cfRule>
  </conditionalFormatting>
  <conditionalFormatting sqref="AG23:AG24">
    <cfRule type="containsBlanks" dxfId="1447" priority="501">
      <formula>LEN(TRIM(AG23))=0</formula>
    </cfRule>
  </conditionalFormatting>
  <conditionalFormatting sqref="D5:N6 P5:AS6">
    <cfRule type="containsBlanks" dxfId="1446" priority="500">
      <formula>LEN(TRIM(D5))=0</formula>
    </cfRule>
  </conditionalFormatting>
  <conditionalFormatting sqref="V5:V6">
    <cfRule type="containsBlanks" dxfId="1445" priority="499">
      <formula>LEN(TRIM(V5))=0</formula>
    </cfRule>
  </conditionalFormatting>
  <conditionalFormatting sqref="W5:W6">
    <cfRule type="containsBlanks" dxfId="1444" priority="498">
      <formula>LEN(TRIM(W5))=0</formula>
    </cfRule>
  </conditionalFormatting>
  <conditionalFormatting sqref="AM5:AM6">
    <cfRule type="containsBlanks" dxfId="1443" priority="497">
      <formula>LEN(TRIM(AM5))=0</formula>
    </cfRule>
  </conditionalFormatting>
  <conditionalFormatting sqref="AM5:AM6">
    <cfRule type="containsBlanks" dxfId="1442" priority="496">
      <formula>LEN(TRIM(AM5))=0</formula>
    </cfRule>
  </conditionalFormatting>
  <conditionalFormatting sqref="AM5:AM6">
    <cfRule type="containsBlanks" dxfId="1441" priority="495">
      <formula>LEN(TRIM(AM5))=0</formula>
    </cfRule>
  </conditionalFormatting>
  <conditionalFormatting sqref="V5:V6">
    <cfRule type="containsBlanks" dxfId="1440" priority="494">
      <formula>LEN(TRIM(V5))=0</formula>
    </cfRule>
  </conditionalFormatting>
  <conditionalFormatting sqref="AP5:AP6">
    <cfRule type="containsBlanks" dxfId="1439" priority="493">
      <formula>LEN(TRIM(AP5))=0</formula>
    </cfRule>
  </conditionalFormatting>
  <conditionalFormatting sqref="D12:F12 H12 J12:N12 D13:N13 P12:AS13">
    <cfRule type="containsBlanks" dxfId="1438" priority="492">
      <formula>LEN(TRIM(D12))=0</formula>
    </cfRule>
  </conditionalFormatting>
  <conditionalFormatting sqref="V12:V13">
    <cfRule type="containsBlanks" dxfId="1437" priority="491">
      <formula>LEN(TRIM(V12))=0</formula>
    </cfRule>
  </conditionalFormatting>
  <conditionalFormatting sqref="W12:W13">
    <cfRule type="containsBlanks" dxfId="1436" priority="490">
      <formula>LEN(TRIM(W12))=0</formula>
    </cfRule>
  </conditionalFormatting>
  <conditionalFormatting sqref="AM12:AM13">
    <cfRule type="containsBlanks" dxfId="1435" priority="488">
      <formula>LEN(TRIM(AM12))=0</formula>
    </cfRule>
  </conditionalFormatting>
  <conditionalFormatting sqref="AM12:AM13">
    <cfRule type="containsBlanks" dxfId="1434" priority="487">
      <formula>LEN(TRIM(AM12))=0</formula>
    </cfRule>
  </conditionalFormatting>
  <conditionalFormatting sqref="V12:V13">
    <cfRule type="containsBlanks" dxfId="1433" priority="486">
      <formula>LEN(TRIM(V12))=0</formula>
    </cfRule>
  </conditionalFormatting>
  <conditionalFormatting sqref="AP12:AP13">
    <cfRule type="containsBlanks" dxfId="1432" priority="485">
      <formula>LEN(TRIM(AP12))=0</formula>
    </cfRule>
  </conditionalFormatting>
  <conditionalFormatting sqref="D15:N15 D16:G16 O15:AS16 I16:N16">
    <cfRule type="containsBlanks" dxfId="1431" priority="484">
      <formula>LEN(TRIM(D15))=0</formula>
    </cfRule>
  </conditionalFormatting>
  <conditionalFormatting sqref="V15:V16">
    <cfRule type="containsBlanks" dxfId="1430" priority="483">
      <formula>LEN(TRIM(V15))=0</formula>
    </cfRule>
  </conditionalFormatting>
  <conditionalFormatting sqref="W15:W16">
    <cfRule type="containsBlanks" dxfId="1429" priority="482">
      <formula>LEN(TRIM(W15))=0</formula>
    </cfRule>
  </conditionalFormatting>
  <conditionalFormatting sqref="O15">
    <cfRule type="containsBlanks" dxfId="1428" priority="481">
      <formula>LEN(TRIM(O15))=0</formula>
    </cfRule>
  </conditionalFormatting>
  <conditionalFormatting sqref="O15">
    <cfRule type="containsBlanks" dxfId="1427" priority="480">
      <formula>LEN(TRIM(O15))=0</formula>
    </cfRule>
  </conditionalFormatting>
  <conditionalFormatting sqref="O15">
    <cfRule type="containsBlanks" dxfId="1426" priority="479">
      <formula>LEN(TRIM(O15))=0</formula>
    </cfRule>
  </conditionalFormatting>
  <conditionalFormatting sqref="O16">
    <cfRule type="containsBlanks" dxfId="1425" priority="478">
      <formula>LEN(TRIM(O16))=0</formula>
    </cfRule>
  </conditionalFormatting>
  <conditionalFormatting sqref="O16">
    <cfRule type="containsBlanks" dxfId="1424" priority="477">
      <formula>LEN(TRIM(O16))=0</formula>
    </cfRule>
  </conditionalFormatting>
  <conditionalFormatting sqref="O16">
    <cfRule type="containsBlanks" dxfId="1423" priority="476">
      <formula>LEN(TRIM(O16))=0</formula>
    </cfRule>
  </conditionalFormatting>
  <conditionalFormatting sqref="AM15:AM16">
    <cfRule type="containsBlanks" dxfId="1422" priority="475">
      <formula>LEN(TRIM(AM15))=0</formula>
    </cfRule>
  </conditionalFormatting>
  <conditionalFormatting sqref="AM15:AM16">
    <cfRule type="containsBlanks" dxfId="1421" priority="474">
      <formula>LEN(TRIM(AM15))=0</formula>
    </cfRule>
  </conditionalFormatting>
  <conditionalFormatting sqref="AM15:AM16">
    <cfRule type="containsBlanks" dxfId="1420" priority="473">
      <formula>LEN(TRIM(AM15))=0</formula>
    </cfRule>
  </conditionalFormatting>
  <conditionalFormatting sqref="V15:V16">
    <cfRule type="containsBlanks" dxfId="1419" priority="472">
      <formula>LEN(TRIM(V15))=0</formula>
    </cfRule>
  </conditionalFormatting>
  <conditionalFormatting sqref="AP15:AP16">
    <cfRule type="containsBlanks" dxfId="1418" priority="471">
      <formula>LEN(TRIM(AP15))=0</formula>
    </cfRule>
  </conditionalFormatting>
  <conditionalFormatting sqref="H16">
    <cfRule type="containsBlanks" dxfId="1417" priority="470">
      <formula>LEN(TRIM(H16))=0</formula>
    </cfRule>
  </conditionalFormatting>
  <conditionalFormatting sqref="D25:G26 I25:AS26">
    <cfRule type="containsBlanks" dxfId="1416" priority="469">
      <formula>LEN(TRIM(D25))=0</formula>
    </cfRule>
  </conditionalFormatting>
  <conditionalFormatting sqref="V25:V26">
    <cfRule type="containsBlanks" dxfId="1415" priority="468">
      <formula>LEN(TRIM(V25))=0</formula>
    </cfRule>
  </conditionalFormatting>
  <conditionalFormatting sqref="W26">
    <cfRule type="containsBlanks" dxfId="1414" priority="467">
      <formula>LEN(TRIM(W26))=0</formula>
    </cfRule>
  </conditionalFormatting>
  <conditionalFormatting sqref="W25">
    <cfRule type="containsBlanks" dxfId="1413" priority="466">
      <formula>LEN(TRIM(W25))=0</formula>
    </cfRule>
  </conditionalFormatting>
  <conditionalFormatting sqref="O25">
    <cfRule type="containsBlanks" dxfId="1412" priority="465">
      <formula>LEN(TRIM(O25))=0</formula>
    </cfRule>
  </conditionalFormatting>
  <conditionalFormatting sqref="O25">
    <cfRule type="containsBlanks" dxfId="1411" priority="464">
      <formula>LEN(TRIM(O25))=0</formula>
    </cfRule>
  </conditionalFormatting>
  <conditionalFormatting sqref="O26">
    <cfRule type="containsBlanks" dxfId="1410" priority="463">
      <formula>LEN(TRIM(O26))=0</formula>
    </cfRule>
  </conditionalFormatting>
  <conditionalFormatting sqref="O26">
    <cfRule type="containsBlanks" dxfId="1409" priority="462">
      <formula>LEN(TRIM(O26))=0</formula>
    </cfRule>
  </conditionalFormatting>
  <conditionalFormatting sqref="V25:V26">
    <cfRule type="containsBlanks" dxfId="1408" priority="461">
      <formula>LEN(TRIM(V25))=0</formula>
    </cfRule>
  </conditionalFormatting>
  <conditionalFormatting sqref="AP25:AP26">
    <cfRule type="containsBlanks" dxfId="1407" priority="460">
      <formula>LEN(TRIM(AP25))=0</formula>
    </cfRule>
  </conditionalFormatting>
  <conditionalFormatting sqref="H26">
    <cfRule type="containsBlanks" dxfId="1406" priority="459">
      <formula>LEN(TRIM(H26))=0</formula>
    </cfRule>
  </conditionalFormatting>
  <conditionalFormatting sqref="H25">
    <cfRule type="containsBlanks" dxfId="1405" priority="458">
      <formula>LEN(TRIM(H25))=0</formula>
    </cfRule>
  </conditionalFormatting>
  <conditionalFormatting sqref="AM25:AM26">
    <cfRule type="containsBlanks" dxfId="1404" priority="457">
      <formula>LEN(TRIM(AM25))=0</formula>
    </cfRule>
  </conditionalFormatting>
  <conditionalFormatting sqref="AM25:AM26">
    <cfRule type="containsBlanks" dxfId="1403" priority="456">
      <formula>LEN(TRIM(AM25))=0</formula>
    </cfRule>
  </conditionalFormatting>
  <conditionalFormatting sqref="AM25:AM26">
    <cfRule type="containsBlanks" dxfId="1402" priority="455">
      <formula>LEN(TRIM(AM25))=0</formula>
    </cfRule>
  </conditionalFormatting>
  <conditionalFormatting sqref="J14">
    <cfRule type="containsBlanks" dxfId="1401" priority="454">
      <formula>LEN(TRIM(J14))=0</formula>
    </cfRule>
  </conditionalFormatting>
  <conditionalFormatting sqref="AG14">
    <cfRule type="containsBlanks" dxfId="1400" priority="453">
      <formula>LEN(TRIM(AG14))=0</formula>
    </cfRule>
  </conditionalFormatting>
  <conditionalFormatting sqref="D21:H21 D19:N20 P19:U20 J21:N21 P21:AS21 D22:AS22 X19:AS20">
    <cfRule type="containsBlanks" dxfId="1399" priority="452">
      <formula>LEN(TRIM(D19))=0</formula>
    </cfRule>
  </conditionalFormatting>
  <conditionalFormatting sqref="V21:V22">
    <cfRule type="containsBlanks" dxfId="1398" priority="451">
      <formula>LEN(TRIM(V21))=0</formula>
    </cfRule>
  </conditionalFormatting>
  <conditionalFormatting sqref="O22">
    <cfRule type="containsBlanks" dxfId="1397" priority="449">
      <formula>LEN(TRIM(O22))=0</formula>
    </cfRule>
  </conditionalFormatting>
  <conditionalFormatting sqref="O22">
    <cfRule type="containsBlanks" dxfId="1396" priority="448">
      <formula>LEN(TRIM(O22))=0</formula>
    </cfRule>
  </conditionalFormatting>
  <conditionalFormatting sqref="O22">
    <cfRule type="containsBlanks" dxfId="1395" priority="447">
      <formula>LEN(TRIM(O22))=0</formula>
    </cfRule>
  </conditionalFormatting>
  <conditionalFormatting sqref="AM19:AM22">
    <cfRule type="containsBlanks" dxfId="1394" priority="446">
      <formula>LEN(TRIM(AM19))=0</formula>
    </cfRule>
  </conditionalFormatting>
  <conditionalFormatting sqref="AM19:AM22">
    <cfRule type="containsBlanks" dxfId="1393" priority="445">
      <formula>LEN(TRIM(AM19))=0</formula>
    </cfRule>
  </conditionalFormatting>
  <conditionalFormatting sqref="AM19:AM22">
    <cfRule type="containsBlanks" dxfId="1392" priority="444">
      <formula>LEN(TRIM(AM19))=0</formula>
    </cfRule>
  </conditionalFormatting>
  <conditionalFormatting sqref="V21:V22">
    <cfRule type="containsBlanks" dxfId="1391" priority="443">
      <formula>LEN(TRIM(V21))=0</formula>
    </cfRule>
  </conditionalFormatting>
  <conditionalFormatting sqref="AP19:AP22">
    <cfRule type="containsBlanks" dxfId="1390" priority="442">
      <formula>LEN(TRIM(AP19))=0</formula>
    </cfRule>
  </conditionalFormatting>
  <conditionalFormatting sqref="I21">
    <cfRule type="containsBlanks" dxfId="1389" priority="441">
      <formula>LEN(TRIM(I21))=0</formula>
    </cfRule>
  </conditionalFormatting>
  <conditionalFormatting sqref="O5">
    <cfRule type="containsBlanks" dxfId="1388" priority="440">
      <formula>LEN(TRIM(O5))=0</formula>
    </cfRule>
  </conditionalFormatting>
  <conditionalFormatting sqref="O6">
    <cfRule type="containsBlanks" dxfId="1387" priority="439">
      <formula>LEN(TRIM(O6))=0</formula>
    </cfRule>
  </conditionalFormatting>
  <conditionalFormatting sqref="AO7">
    <cfRule type="containsBlanks" dxfId="1386" priority="438">
      <formula>LEN(TRIM(AO7))=0</formula>
    </cfRule>
  </conditionalFormatting>
  <conditionalFormatting sqref="AO8">
    <cfRule type="containsBlanks" dxfId="1385" priority="437">
      <formula>LEN(TRIM(AO8))=0</formula>
    </cfRule>
  </conditionalFormatting>
  <conditionalFormatting sqref="AO9">
    <cfRule type="containsBlanks" dxfId="1384" priority="436">
      <formula>LEN(TRIM(AO9))=0</formula>
    </cfRule>
  </conditionalFormatting>
  <conditionalFormatting sqref="AO10">
    <cfRule type="containsBlanks" dxfId="1383" priority="435">
      <formula>LEN(TRIM(AO10))=0</formula>
    </cfRule>
  </conditionalFormatting>
  <conditionalFormatting sqref="AO11">
    <cfRule type="containsBlanks" dxfId="1382" priority="434">
      <formula>LEN(TRIM(AO11))=0</formula>
    </cfRule>
  </conditionalFormatting>
  <conditionalFormatting sqref="AO12">
    <cfRule type="containsBlanks" dxfId="1381" priority="433">
      <formula>LEN(TRIM(AO12))=0</formula>
    </cfRule>
  </conditionalFormatting>
  <conditionalFormatting sqref="AO13">
    <cfRule type="containsBlanks" dxfId="1380" priority="432">
      <formula>LEN(TRIM(AO13))=0</formula>
    </cfRule>
  </conditionalFormatting>
  <conditionalFormatting sqref="AO15">
    <cfRule type="containsBlanks" dxfId="1379" priority="431">
      <formula>LEN(TRIM(AO15))=0</formula>
    </cfRule>
  </conditionalFormatting>
  <conditionalFormatting sqref="AO19">
    <cfRule type="containsBlanks" dxfId="1378" priority="429">
      <formula>LEN(TRIM(AO19))=0</formula>
    </cfRule>
  </conditionalFormatting>
  <conditionalFormatting sqref="AO20">
    <cfRule type="containsBlanks" dxfId="1377" priority="428">
      <formula>LEN(TRIM(AO20))=0</formula>
    </cfRule>
  </conditionalFormatting>
  <conditionalFormatting sqref="AO21">
    <cfRule type="containsBlanks" dxfId="1376" priority="427">
      <formula>LEN(TRIM(AO21))=0</formula>
    </cfRule>
  </conditionalFormatting>
  <conditionalFormatting sqref="AO22">
    <cfRule type="containsBlanks" dxfId="1375" priority="426">
      <formula>LEN(TRIM(AO22))=0</formula>
    </cfRule>
  </conditionalFormatting>
  <conditionalFormatting sqref="AO23">
    <cfRule type="containsBlanks" dxfId="1374" priority="425">
      <formula>LEN(TRIM(AO23))=0</formula>
    </cfRule>
  </conditionalFormatting>
  <conditionalFormatting sqref="AO24">
    <cfRule type="containsBlanks" dxfId="1373" priority="424">
      <formula>LEN(TRIM(AO24))=0</formula>
    </cfRule>
  </conditionalFormatting>
  <conditionalFormatting sqref="AO25">
    <cfRule type="containsBlanks" dxfId="1372" priority="423">
      <formula>LEN(TRIM(AO25))=0</formula>
    </cfRule>
  </conditionalFormatting>
  <conditionalFormatting sqref="AO26">
    <cfRule type="containsBlanks" dxfId="1371" priority="422">
      <formula>LEN(TRIM(AO26))=0</formula>
    </cfRule>
  </conditionalFormatting>
  <conditionalFormatting sqref="AO14">
    <cfRule type="containsBlanks" dxfId="1370" priority="421">
      <formula>LEN(TRIM(AO14))=0</formula>
    </cfRule>
  </conditionalFormatting>
  <conditionalFormatting sqref="AO14">
    <cfRule type="containsBlanks" dxfId="1369" priority="420">
      <formula>LEN(TRIM(AO14))=0</formula>
    </cfRule>
  </conditionalFormatting>
  <conditionalFormatting sqref="AF7">
    <cfRule type="containsBlanks" dxfId="1368" priority="419">
      <formula>LEN(TRIM(AF7))=0</formula>
    </cfRule>
  </conditionalFormatting>
  <conditionalFormatting sqref="N7">
    <cfRule type="containsBlanks" dxfId="1367" priority="418">
      <formula>LEN(TRIM(N7))=0</formula>
    </cfRule>
  </conditionalFormatting>
  <conditionalFormatting sqref="M6">
    <cfRule type="containsBlanks" dxfId="1366" priority="417">
      <formula>LEN(TRIM(M6))=0</formula>
    </cfRule>
  </conditionalFormatting>
  <conditionalFormatting sqref="M5">
    <cfRule type="containsBlanks" dxfId="1365" priority="416">
      <formula>LEN(TRIM(M5))=0</formula>
    </cfRule>
  </conditionalFormatting>
  <conditionalFormatting sqref="O7">
    <cfRule type="containsBlanks" dxfId="1364" priority="415">
      <formula>LEN(TRIM(O7))=0</formula>
    </cfRule>
  </conditionalFormatting>
  <conditionalFormatting sqref="V7">
    <cfRule type="containsBlanks" dxfId="1363" priority="414">
      <formula>LEN(TRIM(V7))=0</formula>
    </cfRule>
  </conditionalFormatting>
  <conditionalFormatting sqref="S7">
    <cfRule type="containsBlanks" dxfId="1362" priority="413">
      <formula>LEN(TRIM(S7))=0</formula>
    </cfRule>
  </conditionalFormatting>
  <conditionalFormatting sqref="O8">
    <cfRule type="containsBlanks" dxfId="1361" priority="412">
      <formula>LEN(TRIM(O8))=0</formula>
    </cfRule>
  </conditionalFormatting>
  <conditionalFormatting sqref="T8">
    <cfRule type="containsBlanks" dxfId="1360" priority="411">
      <formula>LEN(TRIM(T8))=0</formula>
    </cfRule>
  </conditionalFormatting>
  <conditionalFormatting sqref="U8">
    <cfRule type="containsBlanks" dxfId="1359" priority="410">
      <formula>LEN(TRIM(U8))=0</formula>
    </cfRule>
  </conditionalFormatting>
  <conditionalFormatting sqref="AH8">
    <cfRule type="containsBlanks" dxfId="1358" priority="409">
      <formula>LEN(TRIM(AH8))=0</formula>
    </cfRule>
  </conditionalFormatting>
  <conditionalFormatting sqref="AH9">
    <cfRule type="containsBlanks" dxfId="1357" priority="408">
      <formula>LEN(TRIM(AH9))=0</formula>
    </cfRule>
  </conditionalFormatting>
  <conditionalFormatting sqref="AH10">
    <cfRule type="containsBlanks" dxfId="1356" priority="407">
      <formula>LEN(TRIM(AH10))=0</formula>
    </cfRule>
  </conditionalFormatting>
  <conditionalFormatting sqref="AH11">
    <cfRule type="containsBlanks" dxfId="1355" priority="406">
      <formula>LEN(TRIM(AH11))=0</formula>
    </cfRule>
  </conditionalFormatting>
  <conditionalFormatting sqref="I9">
    <cfRule type="containsBlanks" dxfId="1354" priority="405">
      <formula>LEN(TRIM(I9))=0</formula>
    </cfRule>
  </conditionalFormatting>
  <conditionalFormatting sqref="T9:U9">
    <cfRule type="containsBlanks" dxfId="1353" priority="404">
      <formula>LEN(TRIM(T9))=0</formula>
    </cfRule>
  </conditionalFormatting>
  <conditionalFormatting sqref="O10">
    <cfRule type="containsBlanks" dxfId="1352" priority="403">
      <formula>LEN(TRIM(O10))=0</formula>
    </cfRule>
  </conditionalFormatting>
  <conditionalFormatting sqref="O10">
    <cfRule type="containsBlanks" dxfId="1351" priority="402">
      <formula>LEN(TRIM(O10))=0</formula>
    </cfRule>
  </conditionalFormatting>
  <conditionalFormatting sqref="O10">
    <cfRule type="containsBlanks" dxfId="1350" priority="401">
      <formula>LEN(TRIM(O10))=0</formula>
    </cfRule>
  </conditionalFormatting>
  <conditionalFormatting sqref="O10">
    <cfRule type="containsBlanks" dxfId="1349" priority="400">
      <formula>LEN(TRIM(O10))=0</formula>
    </cfRule>
  </conditionalFormatting>
  <conditionalFormatting sqref="O10">
    <cfRule type="containsBlanks" dxfId="1348" priority="399">
      <formula>LEN(TRIM(O10))=0</formula>
    </cfRule>
  </conditionalFormatting>
  <conditionalFormatting sqref="O10">
    <cfRule type="containsBlanks" dxfId="1347" priority="398">
      <formula>LEN(TRIM(O10))=0</formula>
    </cfRule>
  </conditionalFormatting>
  <conditionalFormatting sqref="T10:U10">
    <cfRule type="containsBlanks" dxfId="1346" priority="397">
      <formula>LEN(TRIM(T10))=0</formula>
    </cfRule>
  </conditionalFormatting>
  <conditionalFormatting sqref="I11">
    <cfRule type="containsBlanks" dxfId="1345" priority="396">
      <formula>LEN(TRIM(I11))=0</formula>
    </cfRule>
  </conditionalFormatting>
  <conditionalFormatting sqref="O11">
    <cfRule type="containsBlanks" dxfId="1344" priority="395">
      <formula>LEN(TRIM(O11))=0</formula>
    </cfRule>
  </conditionalFormatting>
  <conditionalFormatting sqref="O11">
    <cfRule type="containsBlanks" dxfId="1343" priority="394">
      <formula>LEN(TRIM(O11))=0</formula>
    </cfRule>
  </conditionalFormatting>
  <conditionalFormatting sqref="O11">
    <cfRule type="containsBlanks" dxfId="1342" priority="393">
      <formula>LEN(TRIM(O11))=0</formula>
    </cfRule>
  </conditionalFormatting>
  <conditionalFormatting sqref="O11">
    <cfRule type="containsBlanks" dxfId="1341" priority="392">
      <formula>LEN(TRIM(O11))=0</formula>
    </cfRule>
  </conditionalFormatting>
  <conditionalFormatting sqref="O11">
    <cfRule type="containsBlanks" dxfId="1340" priority="391">
      <formula>LEN(TRIM(O11))=0</formula>
    </cfRule>
  </conditionalFormatting>
  <conditionalFormatting sqref="O11">
    <cfRule type="containsBlanks" dxfId="1339" priority="390">
      <formula>LEN(TRIM(O11))=0</formula>
    </cfRule>
  </conditionalFormatting>
  <conditionalFormatting sqref="AH14">
    <cfRule type="containsBlanks" dxfId="1338" priority="360">
      <formula>LEN(TRIM(AH14))=0</formula>
    </cfRule>
  </conditionalFormatting>
  <conditionalFormatting sqref="AH14">
    <cfRule type="containsBlanks" dxfId="1337" priority="359">
      <formula>LEN(TRIM(AH14))=0</formula>
    </cfRule>
  </conditionalFormatting>
  <conditionalFormatting sqref="O17">
    <cfRule type="containsBlanks" dxfId="1336" priority="328">
      <formula>LEN(TRIM(O17))=0</formula>
    </cfRule>
  </conditionalFormatting>
  <conditionalFormatting sqref="G12">
    <cfRule type="containsBlanks" dxfId="1335" priority="385">
      <formula>LEN(TRIM(G12))=0</formula>
    </cfRule>
  </conditionalFormatting>
  <conditionalFormatting sqref="I12">
    <cfRule type="containsBlanks" dxfId="1334" priority="384">
      <formula>LEN(TRIM(I12))=0</formula>
    </cfRule>
  </conditionalFormatting>
  <conditionalFormatting sqref="N12">
    <cfRule type="containsBlanks" dxfId="1333" priority="383">
      <formula>LEN(TRIM(N12))=0</formula>
    </cfRule>
  </conditionalFormatting>
  <conditionalFormatting sqref="O12">
    <cfRule type="containsBlanks" dxfId="1332" priority="382">
      <formula>LEN(TRIM(O12))=0</formula>
    </cfRule>
  </conditionalFormatting>
  <conditionalFormatting sqref="O12">
    <cfRule type="containsBlanks" dxfId="1331" priority="381">
      <formula>LEN(TRIM(O12))=0</formula>
    </cfRule>
  </conditionalFormatting>
  <conditionalFormatting sqref="O12">
    <cfRule type="containsBlanks" dxfId="1330" priority="380">
      <formula>LEN(TRIM(O12))=0</formula>
    </cfRule>
  </conditionalFormatting>
  <conditionalFormatting sqref="O12">
    <cfRule type="containsBlanks" dxfId="1329" priority="379">
      <formula>LEN(TRIM(O12))=0</formula>
    </cfRule>
  </conditionalFormatting>
  <conditionalFormatting sqref="T14:U14">
    <cfRule type="containsBlanks" dxfId="1328" priority="369">
      <formula>LEN(TRIM(T14))=0</formula>
    </cfRule>
  </conditionalFormatting>
  <conditionalFormatting sqref="AF16">
    <cfRule type="containsBlanks" dxfId="1327" priority="339">
      <formula>LEN(TRIM(AF16))=0</formula>
    </cfRule>
  </conditionalFormatting>
  <conditionalFormatting sqref="T13:U13">
    <cfRule type="containsBlanks" dxfId="1326" priority="372">
      <formula>LEN(TRIM(T13))=0</formula>
    </cfRule>
  </conditionalFormatting>
  <conditionalFormatting sqref="J17">
    <cfRule type="containsBlanks" dxfId="1325" priority="337">
      <formula>LEN(TRIM(J17))=0</formula>
    </cfRule>
  </conditionalFormatting>
  <conditionalFormatting sqref="T14:U14">
    <cfRule type="containsBlanks" dxfId="1324" priority="370">
      <formula>LEN(TRIM(T14))=0</formula>
    </cfRule>
  </conditionalFormatting>
  <conditionalFormatting sqref="T14:U14">
    <cfRule type="containsBlanks" dxfId="1323" priority="368">
      <formula>LEN(TRIM(T14))=0</formula>
    </cfRule>
  </conditionalFormatting>
  <conditionalFormatting sqref="N14">
    <cfRule type="containsBlanks" dxfId="1322" priority="367">
      <formula>LEN(TRIM(N14))=0</formula>
    </cfRule>
  </conditionalFormatting>
  <conditionalFormatting sqref="O17">
    <cfRule type="containsBlanks" dxfId="1321" priority="325">
      <formula>LEN(TRIM(O17))=0</formula>
    </cfRule>
  </conditionalFormatting>
  <conditionalFormatting sqref="AF12">
    <cfRule type="containsBlanks" dxfId="1320" priority="361">
      <formula>LEN(TRIM(AF12))=0</formula>
    </cfRule>
  </conditionalFormatting>
  <conditionalFormatting sqref="T18:U18">
    <cfRule type="containsBlanks" dxfId="1319" priority="294">
      <formula>LEN(TRIM(T18))=0</formula>
    </cfRule>
  </conditionalFormatting>
  <conditionalFormatting sqref="T18:U18">
    <cfRule type="containsBlanks" dxfId="1318" priority="293">
      <formula>LEN(TRIM(T18))=0</formula>
    </cfRule>
  </conditionalFormatting>
  <conditionalFormatting sqref="AH14">
    <cfRule type="containsBlanks" dxfId="1317" priority="358">
      <formula>LEN(TRIM(AH14))=0</formula>
    </cfRule>
  </conditionalFormatting>
  <conditionalFormatting sqref="O16">
    <cfRule type="containsBlanks" dxfId="1316" priority="349">
      <formula>LEN(TRIM(O16))=0</formula>
    </cfRule>
  </conditionalFormatting>
  <conditionalFormatting sqref="O16">
    <cfRule type="containsBlanks" dxfId="1315" priority="348">
      <formula>LEN(TRIM(O16))=0</formula>
    </cfRule>
  </conditionalFormatting>
  <conditionalFormatting sqref="O16">
    <cfRule type="containsBlanks" dxfId="1314" priority="347">
      <formula>LEN(TRIM(O16))=0</formula>
    </cfRule>
  </conditionalFormatting>
  <conditionalFormatting sqref="O16">
    <cfRule type="containsBlanks" dxfId="1313" priority="346">
      <formula>LEN(TRIM(O16))=0</formula>
    </cfRule>
  </conditionalFormatting>
  <conditionalFormatting sqref="O16">
    <cfRule type="containsBlanks" dxfId="1312" priority="345">
      <formula>LEN(TRIM(O16))=0</formula>
    </cfRule>
  </conditionalFormatting>
  <conditionalFormatting sqref="O16">
    <cfRule type="containsBlanks" dxfId="1311" priority="344">
      <formula>LEN(TRIM(O16))=0</formula>
    </cfRule>
  </conditionalFormatting>
  <conditionalFormatting sqref="T16:U16">
    <cfRule type="containsBlanks" dxfId="1310" priority="343">
      <formula>LEN(TRIM(T16))=0</formula>
    </cfRule>
  </conditionalFormatting>
  <conditionalFormatting sqref="T16:U16">
    <cfRule type="containsBlanks" dxfId="1309" priority="342">
      <formula>LEN(TRIM(T16))=0</formula>
    </cfRule>
  </conditionalFormatting>
  <conditionalFormatting sqref="T16:U16">
    <cfRule type="containsBlanks" dxfId="1308" priority="341">
      <formula>LEN(TRIM(T16))=0</formula>
    </cfRule>
  </conditionalFormatting>
  <conditionalFormatting sqref="AF16">
    <cfRule type="containsBlanks" dxfId="1307" priority="340">
      <formula>LEN(TRIM(AF16))=0</formula>
    </cfRule>
  </conditionalFormatting>
  <conditionalFormatting sqref="E17">
    <cfRule type="containsBlanks" dxfId="1306" priority="338">
      <formula>LEN(TRIM(E17))=0</formula>
    </cfRule>
  </conditionalFormatting>
  <conditionalFormatting sqref="N16">
    <cfRule type="containsBlanks" dxfId="1305" priority="336">
      <formula>LEN(TRIM(N16))=0</formula>
    </cfRule>
  </conditionalFormatting>
  <conditionalFormatting sqref="N17">
    <cfRule type="containsBlanks" dxfId="1304" priority="334">
      <formula>LEN(TRIM(N17))=0</formula>
    </cfRule>
  </conditionalFormatting>
  <conditionalFormatting sqref="O17">
    <cfRule type="containsBlanks" dxfId="1303" priority="331">
      <formula>LEN(TRIM(O17))=0</formula>
    </cfRule>
  </conditionalFormatting>
  <conditionalFormatting sqref="T19:U19">
    <cfRule type="containsBlanks" dxfId="1302" priority="287">
      <formula>LEN(TRIM(T19))=0</formula>
    </cfRule>
  </conditionalFormatting>
  <conditionalFormatting sqref="T19:U19">
    <cfRule type="containsBlanks" dxfId="1301" priority="286">
      <formula>LEN(TRIM(T19))=0</formula>
    </cfRule>
  </conditionalFormatting>
  <conditionalFormatting sqref="O17">
    <cfRule type="containsBlanks" dxfId="1300" priority="326">
      <formula>LEN(TRIM(O17))=0</formula>
    </cfRule>
  </conditionalFormatting>
  <conditionalFormatting sqref="O17">
    <cfRule type="containsBlanks" dxfId="1299" priority="322">
      <formula>LEN(TRIM(O17))=0</formula>
    </cfRule>
  </conditionalFormatting>
  <conditionalFormatting sqref="O18">
    <cfRule type="containsBlanks" dxfId="1298" priority="312">
      <formula>LEN(TRIM(O18))=0</formula>
    </cfRule>
  </conditionalFormatting>
  <conditionalFormatting sqref="O17">
    <cfRule type="containsBlanks" dxfId="1297" priority="321">
      <formula>LEN(TRIM(O17))=0</formula>
    </cfRule>
  </conditionalFormatting>
  <conditionalFormatting sqref="T17:U17">
    <cfRule type="containsBlanks" dxfId="1296" priority="320">
      <formula>LEN(TRIM(T17))=0</formula>
    </cfRule>
  </conditionalFormatting>
  <conditionalFormatting sqref="T17:U17">
    <cfRule type="containsBlanks" dxfId="1295" priority="319">
      <formula>LEN(TRIM(T17))=0</formula>
    </cfRule>
  </conditionalFormatting>
  <conditionalFormatting sqref="O18">
    <cfRule type="containsBlanks" dxfId="1294" priority="305">
      <formula>LEN(TRIM(O18))=0</formula>
    </cfRule>
  </conditionalFormatting>
  <conditionalFormatting sqref="N18">
    <cfRule type="containsBlanks" dxfId="1293" priority="314">
      <formula>LEN(TRIM(N18))=0</formula>
    </cfRule>
  </conditionalFormatting>
  <conditionalFormatting sqref="N18">
    <cfRule type="containsBlanks" dxfId="1292" priority="313">
      <formula>LEN(TRIM(N18))=0</formula>
    </cfRule>
  </conditionalFormatting>
  <conditionalFormatting sqref="J18">
    <cfRule type="containsBlanks" dxfId="1291" priority="315">
      <formula>LEN(TRIM(J18))=0</formula>
    </cfRule>
  </conditionalFormatting>
  <conditionalFormatting sqref="O18">
    <cfRule type="containsBlanks" dxfId="1290" priority="307">
      <formula>LEN(TRIM(O18))=0</formula>
    </cfRule>
  </conditionalFormatting>
  <conditionalFormatting sqref="O18">
    <cfRule type="containsBlanks" dxfId="1289" priority="306">
      <formula>LEN(TRIM(O18))=0</formula>
    </cfRule>
  </conditionalFormatting>
  <conditionalFormatting sqref="O18">
    <cfRule type="containsBlanks" dxfId="1288" priority="308">
      <formula>LEN(TRIM(O18))=0</formula>
    </cfRule>
  </conditionalFormatting>
  <conditionalFormatting sqref="O18">
    <cfRule type="containsBlanks" dxfId="1287" priority="304">
      <formula>LEN(TRIM(O18))=0</formula>
    </cfRule>
  </conditionalFormatting>
  <conditionalFormatting sqref="O18">
    <cfRule type="containsBlanks" dxfId="1286" priority="303">
      <formula>LEN(TRIM(O18))=0</formula>
    </cfRule>
  </conditionalFormatting>
  <conditionalFormatting sqref="O18">
    <cfRule type="containsBlanks" dxfId="1285" priority="302">
      <formula>LEN(TRIM(O18))=0</formula>
    </cfRule>
  </conditionalFormatting>
  <conditionalFormatting sqref="O18">
    <cfRule type="containsBlanks" dxfId="1284" priority="301">
      <formula>LEN(TRIM(O18))=0</formula>
    </cfRule>
  </conditionalFormatting>
  <conditionalFormatting sqref="O18">
    <cfRule type="containsBlanks" dxfId="1283" priority="300">
      <formula>LEN(TRIM(O18))=0</formula>
    </cfRule>
  </conditionalFormatting>
  <conditionalFormatting sqref="O18">
    <cfRule type="containsBlanks" dxfId="1282" priority="299">
      <formula>LEN(TRIM(O18))=0</formula>
    </cfRule>
  </conditionalFormatting>
  <conditionalFormatting sqref="O18">
    <cfRule type="containsBlanks" dxfId="1281" priority="298">
      <formula>LEN(TRIM(O18))=0</formula>
    </cfRule>
  </conditionalFormatting>
  <conditionalFormatting sqref="O18">
    <cfRule type="containsBlanks" dxfId="1280" priority="297">
      <formula>LEN(TRIM(O18))=0</formula>
    </cfRule>
  </conditionalFormatting>
  <conditionalFormatting sqref="T18:U18">
    <cfRule type="containsBlanks" dxfId="1279" priority="296">
      <formula>LEN(TRIM(T18))=0</formula>
    </cfRule>
  </conditionalFormatting>
  <conditionalFormatting sqref="T18:U18">
    <cfRule type="containsBlanks" dxfId="1278" priority="295">
      <formula>LEN(TRIM(T18))=0</formula>
    </cfRule>
  </conditionalFormatting>
  <conditionalFormatting sqref="N19">
    <cfRule type="containsBlanks" dxfId="1277" priority="292">
      <formula>LEN(TRIM(N19))=0</formula>
    </cfRule>
  </conditionalFormatting>
  <conditionalFormatting sqref="N19">
    <cfRule type="containsBlanks" dxfId="1276" priority="291">
      <formula>LEN(TRIM(N19))=0</formula>
    </cfRule>
  </conditionalFormatting>
  <conditionalFormatting sqref="O19">
    <cfRule type="containsBlanks" dxfId="1275" priority="290">
      <formula>LEN(TRIM(O19))=0</formula>
    </cfRule>
  </conditionalFormatting>
  <conditionalFormatting sqref="T19:U19">
    <cfRule type="containsBlanks" dxfId="1274" priority="288">
      <formula>LEN(TRIM(T19))=0</formula>
    </cfRule>
  </conditionalFormatting>
  <conditionalFormatting sqref="V19">
    <cfRule type="containsBlanks" dxfId="1273" priority="285">
      <formula>LEN(TRIM(V19))=0</formula>
    </cfRule>
  </conditionalFormatting>
  <conditionalFormatting sqref="AF19">
    <cfRule type="containsBlanks" dxfId="1272" priority="281">
      <formula>LEN(TRIM(AF19))=0</formula>
    </cfRule>
  </conditionalFormatting>
  <conditionalFormatting sqref="W19">
    <cfRule type="containsBlanks" dxfId="1271" priority="283">
      <formula>LEN(TRIM(W19))=0</formula>
    </cfRule>
  </conditionalFormatting>
  <conditionalFormatting sqref="W20">
    <cfRule type="containsBlanks" dxfId="1270" priority="282">
      <formula>LEN(TRIM(W20))=0</formula>
    </cfRule>
  </conditionalFormatting>
  <conditionalFormatting sqref="AF21">
    <cfRule type="containsBlanks" dxfId="1269" priority="250">
      <formula>LEN(TRIM(AF21))=0</formula>
    </cfRule>
  </conditionalFormatting>
  <conditionalFormatting sqref="AF19">
    <cfRule type="containsBlanks" dxfId="1268" priority="280">
      <formula>LEN(TRIM(AF19))=0</formula>
    </cfRule>
  </conditionalFormatting>
  <conditionalFormatting sqref="AF19">
    <cfRule type="containsBlanks" dxfId="1267" priority="279">
      <formula>LEN(TRIM(AF19))=0</formula>
    </cfRule>
  </conditionalFormatting>
  <conditionalFormatting sqref="AF20">
    <cfRule type="containsBlanks" dxfId="1266" priority="278">
      <formula>LEN(TRIM(AF20))=0</formula>
    </cfRule>
  </conditionalFormatting>
  <conditionalFormatting sqref="AF20">
    <cfRule type="containsBlanks" dxfId="1265" priority="277">
      <formula>LEN(TRIM(AF20))=0</formula>
    </cfRule>
  </conditionalFormatting>
  <conditionalFormatting sqref="N21">
    <cfRule type="containsBlanks" dxfId="1264" priority="263">
      <formula>LEN(TRIM(N21))=0</formula>
    </cfRule>
  </conditionalFormatting>
  <conditionalFormatting sqref="AF17">
    <cfRule type="containsBlanks" dxfId="1263" priority="275">
      <formula>LEN(TRIM(AF17))=0</formula>
    </cfRule>
  </conditionalFormatting>
  <conditionalFormatting sqref="AF17">
    <cfRule type="containsBlanks" dxfId="1262" priority="274">
      <formula>LEN(TRIM(AF17))=0</formula>
    </cfRule>
  </conditionalFormatting>
  <conditionalFormatting sqref="AF18">
    <cfRule type="containsBlanks" dxfId="1261" priority="273">
      <formula>LEN(TRIM(AF18))=0</formula>
    </cfRule>
  </conditionalFormatting>
  <conditionalFormatting sqref="AF18">
    <cfRule type="containsBlanks" dxfId="1260" priority="272">
      <formula>LEN(TRIM(AF18))=0</formula>
    </cfRule>
  </conditionalFormatting>
  <conditionalFormatting sqref="N20">
    <cfRule type="containsBlanks" dxfId="1259" priority="271">
      <formula>LEN(TRIM(N20))=0</formula>
    </cfRule>
  </conditionalFormatting>
  <conditionalFormatting sqref="N20">
    <cfRule type="containsBlanks" dxfId="1258" priority="270">
      <formula>LEN(TRIM(N20))=0</formula>
    </cfRule>
  </conditionalFormatting>
  <conditionalFormatting sqref="O20">
    <cfRule type="containsBlanks" dxfId="1257" priority="269">
      <formula>LEN(TRIM(O20))=0</formula>
    </cfRule>
  </conditionalFormatting>
  <conditionalFormatting sqref="T20:U20">
    <cfRule type="containsBlanks" dxfId="1256" priority="268">
      <formula>LEN(TRIM(T20))=0</formula>
    </cfRule>
  </conditionalFormatting>
  <conditionalFormatting sqref="T20:U20">
    <cfRule type="containsBlanks" dxfId="1255" priority="267">
      <formula>LEN(TRIM(T20))=0</formula>
    </cfRule>
  </conditionalFormatting>
  <conditionalFormatting sqref="T20:U20">
    <cfRule type="containsBlanks" dxfId="1254" priority="266">
      <formula>LEN(TRIM(T20))=0</formula>
    </cfRule>
  </conditionalFormatting>
  <conditionalFormatting sqref="T20:U20">
    <cfRule type="containsBlanks" dxfId="1253" priority="265">
      <formula>LEN(TRIM(T20))=0</formula>
    </cfRule>
  </conditionalFormatting>
  <conditionalFormatting sqref="N21">
    <cfRule type="containsBlanks" dxfId="1252" priority="264">
      <formula>LEN(TRIM(N21))=0</formula>
    </cfRule>
  </conditionalFormatting>
  <conditionalFormatting sqref="O21">
    <cfRule type="containsBlanks" dxfId="1251" priority="262">
      <formula>LEN(TRIM(O21))=0</formula>
    </cfRule>
  </conditionalFormatting>
  <conditionalFormatting sqref="O21">
    <cfRule type="containsBlanks" dxfId="1250" priority="261">
      <formula>LEN(TRIM(O21))=0</formula>
    </cfRule>
  </conditionalFormatting>
  <conditionalFormatting sqref="O21">
    <cfRule type="containsBlanks" dxfId="1249" priority="260">
      <formula>LEN(TRIM(O21))=0</formula>
    </cfRule>
  </conditionalFormatting>
  <conditionalFormatting sqref="O21">
    <cfRule type="containsBlanks" dxfId="1248" priority="259">
      <formula>LEN(TRIM(O21))=0</formula>
    </cfRule>
  </conditionalFormatting>
  <conditionalFormatting sqref="T21:U21">
    <cfRule type="containsBlanks" dxfId="1247" priority="255">
      <formula>LEN(TRIM(T21))=0</formula>
    </cfRule>
  </conditionalFormatting>
  <conditionalFormatting sqref="T21:U21">
    <cfRule type="containsBlanks" dxfId="1246" priority="254">
      <formula>LEN(TRIM(T21))=0</formula>
    </cfRule>
  </conditionalFormatting>
  <conditionalFormatting sqref="T21:U21">
    <cfRule type="containsBlanks" dxfId="1245" priority="253">
      <formula>LEN(TRIM(T21))=0</formula>
    </cfRule>
  </conditionalFormatting>
  <conditionalFormatting sqref="AH21">
    <cfRule type="containsBlanks" dxfId="1244" priority="252">
      <formula>LEN(TRIM(AH21))=0</formula>
    </cfRule>
  </conditionalFormatting>
  <conditionalFormatting sqref="AF21">
    <cfRule type="containsBlanks" dxfId="1243" priority="251">
      <formula>LEN(TRIM(AF21))=0</formula>
    </cfRule>
  </conditionalFormatting>
  <conditionalFormatting sqref="E24">
    <cfRule type="containsBlanks" dxfId="1242" priority="215">
      <formula>LEN(TRIM(E24))=0</formula>
    </cfRule>
  </conditionalFormatting>
  <conditionalFormatting sqref="AF21">
    <cfRule type="containsBlanks" dxfId="1241" priority="249">
      <formula>LEN(TRIM(AF21))=0</formula>
    </cfRule>
  </conditionalFormatting>
  <conditionalFormatting sqref="N22">
    <cfRule type="containsBlanks" dxfId="1240" priority="248">
      <formula>LEN(TRIM(N22))=0</formula>
    </cfRule>
  </conditionalFormatting>
  <conditionalFormatting sqref="N22">
    <cfRule type="containsBlanks" dxfId="1239" priority="247">
      <formula>LEN(TRIM(N22))=0</formula>
    </cfRule>
  </conditionalFormatting>
  <conditionalFormatting sqref="T22:U22">
    <cfRule type="containsBlanks" dxfId="1238" priority="246">
      <formula>LEN(TRIM(T22))=0</formula>
    </cfRule>
  </conditionalFormatting>
  <conditionalFormatting sqref="T22:U22">
    <cfRule type="containsBlanks" dxfId="1237" priority="245">
      <formula>LEN(TRIM(T22))=0</formula>
    </cfRule>
  </conditionalFormatting>
  <conditionalFormatting sqref="T22:U22">
    <cfRule type="containsBlanks" dxfId="1236" priority="244">
      <formula>LEN(TRIM(T22))=0</formula>
    </cfRule>
  </conditionalFormatting>
  <conditionalFormatting sqref="T22:U22">
    <cfRule type="containsBlanks" dxfId="1235" priority="243">
      <formula>LEN(TRIM(T22))=0</formula>
    </cfRule>
  </conditionalFormatting>
  <conditionalFormatting sqref="N25">
    <cfRule type="containsBlanks" dxfId="1234" priority="242">
      <formula>LEN(TRIM(N25))=0</formula>
    </cfRule>
  </conditionalFormatting>
  <conditionalFormatting sqref="N25">
    <cfRule type="containsBlanks" dxfId="1233" priority="241">
      <formula>LEN(TRIM(N25))=0</formula>
    </cfRule>
  </conditionalFormatting>
  <conditionalFormatting sqref="N25">
    <cfRule type="containsBlanks" dxfId="1232" priority="240">
      <formula>LEN(TRIM(N25))=0</formula>
    </cfRule>
  </conditionalFormatting>
  <conditionalFormatting sqref="N26">
    <cfRule type="containsBlanks" dxfId="1231" priority="239">
      <formula>LEN(TRIM(N26))=0</formula>
    </cfRule>
  </conditionalFormatting>
  <conditionalFormatting sqref="N26">
    <cfRule type="containsBlanks" dxfId="1230" priority="238">
      <formula>LEN(TRIM(N26))=0</formula>
    </cfRule>
  </conditionalFormatting>
  <conditionalFormatting sqref="N26">
    <cfRule type="containsBlanks" dxfId="1229" priority="237">
      <formula>LEN(TRIM(N26))=0</formula>
    </cfRule>
  </conditionalFormatting>
  <conditionalFormatting sqref="O25">
    <cfRule type="containsBlanks" dxfId="1228" priority="236">
      <formula>LEN(TRIM(O25))=0</formula>
    </cfRule>
  </conditionalFormatting>
  <conditionalFormatting sqref="O25">
    <cfRule type="containsBlanks" dxfId="1227" priority="235">
      <formula>LEN(TRIM(O25))=0</formula>
    </cfRule>
  </conditionalFormatting>
  <conditionalFormatting sqref="O25">
    <cfRule type="containsBlanks" dxfId="1226" priority="234">
      <formula>LEN(TRIM(O25))=0</formula>
    </cfRule>
  </conditionalFormatting>
  <conditionalFormatting sqref="O25">
    <cfRule type="containsBlanks" dxfId="1225" priority="233">
      <formula>LEN(TRIM(O25))=0</formula>
    </cfRule>
  </conditionalFormatting>
  <conditionalFormatting sqref="O25">
    <cfRule type="containsBlanks" dxfId="1224" priority="232">
      <formula>LEN(TRIM(O25))=0</formula>
    </cfRule>
  </conditionalFormatting>
  <conditionalFormatting sqref="O25">
    <cfRule type="containsBlanks" dxfId="1223" priority="231">
      <formula>LEN(TRIM(O25))=0</formula>
    </cfRule>
  </conditionalFormatting>
  <conditionalFormatting sqref="O25">
    <cfRule type="containsBlanks" dxfId="1222" priority="230">
      <formula>LEN(TRIM(O25))=0</formula>
    </cfRule>
  </conditionalFormatting>
  <conditionalFormatting sqref="O25:O26">
    <cfRule type="containsBlanks" dxfId="1221" priority="229">
      <formula>LEN(TRIM(O25))=0</formula>
    </cfRule>
  </conditionalFormatting>
  <conditionalFormatting sqref="O25:O26">
    <cfRule type="containsBlanks" dxfId="1220" priority="228">
      <formula>LEN(TRIM(O25))=0</formula>
    </cfRule>
  </conditionalFormatting>
  <conditionalFormatting sqref="O25:O26">
    <cfRule type="containsBlanks" dxfId="1219" priority="227">
      <formula>LEN(TRIM(O25))=0</formula>
    </cfRule>
  </conditionalFormatting>
  <conditionalFormatting sqref="O25:O26">
    <cfRule type="containsBlanks" dxfId="1218" priority="226">
      <formula>LEN(TRIM(O25))=0</formula>
    </cfRule>
  </conditionalFormatting>
  <conditionalFormatting sqref="O25:O26">
    <cfRule type="containsBlanks" dxfId="1217" priority="225">
      <formula>LEN(TRIM(O25))=0</formula>
    </cfRule>
  </conditionalFormatting>
  <conditionalFormatting sqref="O25:O26">
    <cfRule type="containsBlanks" dxfId="1216" priority="224">
      <formula>LEN(TRIM(O25))=0</formula>
    </cfRule>
  </conditionalFormatting>
  <conditionalFormatting sqref="O25:O26">
    <cfRule type="containsBlanks" dxfId="1215" priority="223">
      <formula>LEN(TRIM(O25))=0</formula>
    </cfRule>
  </conditionalFormatting>
  <conditionalFormatting sqref="T25">
    <cfRule type="containsBlanks" dxfId="1214" priority="222">
      <formula>LEN(TRIM(T25))=0</formula>
    </cfRule>
  </conditionalFormatting>
  <conditionalFormatting sqref="T25">
    <cfRule type="containsBlanks" dxfId="1213" priority="221">
      <formula>LEN(TRIM(T25))=0</formula>
    </cfRule>
  </conditionalFormatting>
  <conditionalFormatting sqref="T25">
    <cfRule type="containsBlanks" dxfId="1212" priority="220">
      <formula>LEN(TRIM(T25))=0</formula>
    </cfRule>
  </conditionalFormatting>
  <conditionalFormatting sqref="T25">
    <cfRule type="containsBlanks" dxfId="1211" priority="219">
      <formula>LEN(TRIM(T25))=0</formula>
    </cfRule>
  </conditionalFormatting>
  <conditionalFormatting sqref="T25">
    <cfRule type="containsBlanks" dxfId="1210" priority="218">
      <formula>LEN(TRIM(T25))=0</formula>
    </cfRule>
  </conditionalFormatting>
  <conditionalFormatting sqref="J23">
    <cfRule type="containsBlanks" dxfId="1209" priority="217">
      <formula>LEN(TRIM(J23))=0</formula>
    </cfRule>
  </conditionalFormatting>
  <conditionalFormatting sqref="J24">
    <cfRule type="containsBlanks" dxfId="1208" priority="216">
      <formula>LEN(TRIM(J24))=0</formula>
    </cfRule>
  </conditionalFormatting>
  <conditionalFormatting sqref="T23">
    <cfRule type="containsBlanks" dxfId="1207" priority="208">
      <formula>LEN(TRIM(T23))=0</formula>
    </cfRule>
  </conditionalFormatting>
  <conditionalFormatting sqref="AF23">
    <cfRule type="containsBlanks" dxfId="1206" priority="214">
      <formula>LEN(TRIM(AF23))=0</formula>
    </cfRule>
  </conditionalFormatting>
  <conditionalFormatting sqref="AF23">
    <cfRule type="containsBlanks" dxfId="1205" priority="213">
      <formula>LEN(TRIM(AF23))=0</formula>
    </cfRule>
  </conditionalFormatting>
  <conditionalFormatting sqref="T23">
    <cfRule type="containsBlanks" dxfId="1204" priority="212">
      <formula>LEN(TRIM(T23))=0</formula>
    </cfRule>
  </conditionalFormatting>
  <conditionalFormatting sqref="T23">
    <cfRule type="containsBlanks" dxfId="1203" priority="211">
      <formula>LEN(TRIM(T23))=0</formula>
    </cfRule>
  </conditionalFormatting>
  <conditionalFormatting sqref="T23">
    <cfRule type="containsBlanks" dxfId="1202" priority="210">
      <formula>LEN(TRIM(T23))=0</formula>
    </cfRule>
  </conditionalFormatting>
  <conditionalFormatting sqref="T23">
    <cfRule type="containsBlanks" dxfId="1201" priority="209">
      <formula>LEN(TRIM(T23))=0</formula>
    </cfRule>
  </conditionalFormatting>
  <conditionalFormatting sqref="T24">
    <cfRule type="containsBlanks" dxfId="1200" priority="207">
      <formula>LEN(TRIM(T24))=0</formula>
    </cfRule>
  </conditionalFormatting>
  <conditionalFormatting sqref="T24">
    <cfRule type="containsBlanks" dxfId="1199" priority="206">
      <formula>LEN(TRIM(T24))=0</formula>
    </cfRule>
  </conditionalFormatting>
  <conditionalFormatting sqref="T24">
    <cfRule type="containsBlanks" dxfId="1198" priority="204">
      <formula>LEN(TRIM(T24))=0</formula>
    </cfRule>
  </conditionalFormatting>
  <conditionalFormatting sqref="T24">
    <cfRule type="containsBlanks" dxfId="1197" priority="203">
      <formula>LEN(TRIM(T24))=0</formula>
    </cfRule>
  </conditionalFormatting>
  <conditionalFormatting sqref="E34">
    <cfRule type="containsBlanks" dxfId="1196" priority="195">
      <formula>LEN(TRIM(E34))=0</formula>
    </cfRule>
  </conditionalFormatting>
  <conditionalFormatting sqref="AK34:AL34">
    <cfRule type="containsBlanks" dxfId="1195" priority="194">
      <formula>LEN(TRIM(AK34))=0</formula>
    </cfRule>
  </conditionalFormatting>
  <conditionalFormatting sqref="O23">
    <cfRule type="containsBlanks" dxfId="1194" priority="202">
      <formula>LEN(TRIM(O23))=0</formula>
    </cfRule>
  </conditionalFormatting>
  <conditionalFormatting sqref="O23">
    <cfRule type="containsBlanks" dxfId="1193" priority="201">
      <formula>LEN(TRIM(O23))=0</formula>
    </cfRule>
  </conditionalFormatting>
  <conditionalFormatting sqref="O23">
    <cfRule type="containsBlanks" dxfId="1192" priority="200">
      <formula>LEN(TRIM(O23))=0</formula>
    </cfRule>
  </conditionalFormatting>
  <conditionalFormatting sqref="O23">
    <cfRule type="containsBlanks" dxfId="1191" priority="199">
      <formula>LEN(TRIM(O23))=0</formula>
    </cfRule>
  </conditionalFormatting>
  <conditionalFormatting sqref="N23">
    <cfRule type="containsBlanks" dxfId="1190" priority="198">
      <formula>LEN(TRIM(N23))=0</formula>
    </cfRule>
  </conditionalFormatting>
  <conditionalFormatting sqref="N23">
    <cfRule type="containsBlanks" dxfId="1189" priority="197">
      <formula>LEN(TRIM(N23))=0</formula>
    </cfRule>
  </conditionalFormatting>
  <conditionalFormatting sqref="N23">
    <cfRule type="containsBlanks" dxfId="1188" priority="196">
      <formula>LEN(TRIM(N23))=0</formula>
    </cfRule>
  </conditionalFormatting>
  <conditionalFormatting sqref="AM34">
    <cfRule type="containsBlanks" dxfId="1187" priority="193">
      <formula>LEN(TRIM(AM34))=0</formula>
    </cfRule>
  </conditionalFormatting>
  <conditionalFormatting sqref="AI34">
    <cfRule type="containsBlanks" dxfId="1186" priority="189">
      <formula>LEN(TRIM(AI34))=0</formula>
    </cfRule>
  </conditionalFormatting>
  <conditionalFormatting sqref="F9">
    <cfRule type="containsBlanks" dxfId="1185" priority="186">
      <formula>LEN(TRIM(F9))=0</formula>
    </cfRule>
  </conditionalFormatting>
  <conditionalFormatting sqref="F8">
    <cfRule type="containsBlanks" dxfId="1184" priority="187">
      <formula>LEN(TRIM(F8))=0</formula>
    </cfRule>
  </conditionalFormatting>
  <conditionalFormatting sqref="F11">
    <cfRule type="containsBlanks" dxfId="1183" priority="185">
      <formula>LEN(TRIM(F11))=0</formula>
    </cfRule>
  </conditionalFormatting>
  <conditionalFormatting sqref="F13">
    <cfRule type="containsBlanks" dxfId="1182" priority="184">
      <formula>LEN(TRIM(F13))=0</formula>
    </cfRule>
  </conditionalFormatting>
  <conditionalFormatting sqref="F19">
    <cfRule type="containsBlanks" dxfId="1181" priority="182">
      <formula>LEN(TRIM(F19))=0</formula>
    </cfRule>
  </conditionalFormatting>
  <conditionalFormatting sqref="F20">
    <cfRule type="containsBlanks" dxfId="1180" priority="181">
      <formula>LEN(TRIM(F20))=0</formula>
    </cfRule>
  </conditionalFormatting>
  <conditionalFormatting sqref="F21">
    <cfRule type="containsBlanks" dxfId="1179" priority="180">
      <formula>LEN(TRIM(F21))=0</formula>
    </cfRule>
  </conditionalFormatting>
  <conditionalFormatting sqref="F22">
    <cfRule type="containsBlanks" dxfId="1178" priority="179">
      <formula>LEN(TRIM(F22))=0</formula>
    </cfRule>
  </conditionalFormatting>
  <conditionalFormatting sqref="F23">
    <cfRule type="containsBlanks" dxfId="1177" priority="178">
      <formula>LEN(TRIM(F23))=0</formula>
    </cfRule>
  </conditionalFormatting>
  <conditionalFormatting sqref="F24">
    <cfRule type="containsBlanks" dxfId="1176" priority="177">
      <formula>LEN(TRIM(F24))=0</formula>
    </cfRule>
  </conditionalFormatting>
  <conditionalFormatting sqref="F25">
    <cfRule type="containsBlanks" dxfId="1175" priority="176">
      <formula>LEN(TRIM(F25))=0</formula>
    </cfRule>
  </conditionalFormatting>
  <conditionalFormatting sqref="F26">
    <cfRule type="containsBlanks" dxfId="1174" priority="175">
      <formula>LEN(TRIM(F26))=0</formula>
    </cfRule>
  </conditionalFormatting>
  <conditionalFormatting sqref="F15">
    <cfRule type="containsBlanks" dxfId="1173" priority="174">
      <formula>LEN(TRIM(F15))=0</formula>
    </cfRule>
  </conditionalFormatting>
  <conditionalFormatting sqref="F16">
    <cfRule type="containsBlanks" dxfId="1172" priority="173">
      <formula>LEN(TRIM(F16))=0</formula>
    </cfRule>
  </conditionalFormatting>
  <conditionalFormatting sqref="F17">
    <cfRule type="containsBlanks" dxfId="1171" priority="172">
      <formula>LEN(TRIM(F17))=0</formula>
    </cfRule>
  </conditionalFormatting>
  <conditionalFormatting sqref="F18">
    <cfRule type="containsBlanks" dxfId="1170" priority="171">
      <formula>LEN(TRIM(F18))=0</formula>
    </cfRule>
  </conditionalFormatting>
  <conditionalFormatting sqref="AP8">
    <cfRule type="containsBlanks" dxfId="1169" priority="170">
      <formula>LEN(TRIM(AP8))=0</formula>
    </cfRule>
  </conditionalFormatting>
  <conditionalFormatting sqref="AP8">
    <cfRule type="containsBlanks" dxfId="1168" priority="169">
      <formula>LEN(TRIM(AP8))=0</formula>
    </cfRule>
  </conditionalFormatting>
  <conditionalFormatting sqref="AP8">
    <cfRule type="containsBlanks" dxfId="1167" priority="168">
      <formula>LEN(TRIM(AP8))=0</formula>
    </cfRule>
  </conditionalFormatting>
  <conditionalFormatting sqref="AP9">
    <cfRule type="containsBlanks" dxfId="1166" priority="167">
      <formula>LEN(TRIM(AP9))=0</formula>
    </cfRule>
  </conditionalFormatting>
  <conditionalFormatting sqref="AP9">
    <cfRule type="containsBlanks" dxfId="1165" priority="166">
      <formula>LEN(TRIM(AP9))=0</formula>
    </cfRule>
  </conditionalFormatting>
  <conditionalFormatting sqref="AP9">
    <cfRule type="containsBlanks" dxfId="1164" priority="165">
      <formula>LEN(TRIM(AP9))=0</formula>
    </cfRule>
  </conditionalFormatting>
  <conditionalFormatting sqref="AP10">
    <cfRule type="containsBlanks" dxfId="1163" priority="164">
      <formula>LEN(TRIM(AP10))=0</formula>
    </cfRule>
  </conditionalFormatting>
  <conditionalFormatting sqref="AP10">
    <cfRule type="containsBlanks" dxfId="1162" priority="163">
      <formula>LEN(TRIM(AP10))=0</formula>
    </cfRule>
  </conditionalFormatting>
  <conditionalFormatting sqref="AP10">
    <cfRule type="containsBlanks" dxfId="1161" priority="162">
      <formula>LEN(TRIM(AP10))=0</formula>
    </cfRule>
  </conditionalFormatting>
  <conditionalFormatting sqref="AP11">
    <cfRule type="containsBlanks" dxfId="1160" priority="161">
      <formula>LEN(TRIM(AP11))=0</formula>
    </cfRule>
  </conditionalFormatting>
  <conditionalFormatting sqref="AP11">
    <cfRule type="containsBlanks" dxfId="1159" priority="160">
      <formula>LEN(TRIM(AP11))=0</formula>
    </cfRule>
  </conditionalFormatting>
  <conditionalFormatting sqref="AP11">
    <cfRule type="containsBlanks" dxfId="1158" priority="159">
      <formula>LEN(TRIM(AP11))=0</formula>
    </cfRule>
  </conditionalFormatting>
  <conditionalFormatting sqref="AP12">
    <cfRule type="containsBlanks" dxfId="1157" priority="158">
      <formula>LEN(TRIM(AP12))=0</formula>
    </cfRule>
  </conditionalFormatting>
  <conditionalFormatting sqref="AP12">
    <cfRule type="containsBlanks" dxfId="1156" priority="156">
      <formula>LEN(TRIM(AP12))=0</formula>
    </cfRule>
  </conditionalFormatting>
  <conditionalFormatting sqref="AP13">
    <cfRule type="containsBlanks" dxfId="1155" priority="154">
      <formula>LEN(TRIM(AP13))=0</formula>
    </cfRule>
  </conditionalFormatting>
  <conditionalFormatting sqref="AP13">
    <cfRule type="containsBlanks" dxfId="1154" priority="153">
      <formula>LEN(TRIM(AP13))=0</formula>
    </cfRule>
  </conditionalFormatting>
  <conditionalFormatting sqref="AP14">
    <cfRule type="containsBlanks" dxfId="1153" priority="150">
      <formula>LEN(TRIM(AP14))=0</formula>
    </cfRule>
  </conditionalFormatting>
  <conditionalFormatting sqref="AP15">
    <cfRule type="containsBlanks" dxfId="1152" priority="149">
      <formula>LEN(TRIM(AP15))=0</formula>
    </cfRule>
  </conditionalFormatting>
  <conditionalFormatting sqref="AP15">
    <cfRule type="containsBlanks" dxfId="1151" priority="148">
      <formula>LEN(TRIM(AP15))=0</formula>
    </cfRule>
  </conditionalFormatting>
  <conditionalFormatting sqref="AP15">
    <cfRule type="containsBlanks" dxfId="1150" priority="147">
      <formula>LEN(TRIM(AP15))=0</formula>
    </cfRule>
  </conditionalFormatting>
  <conditionalFormatting sqref="AP16">
    <cfRule type="containsBlanks" dxfId="1149" priority="146">
      <formula>LEN(TRIM(AP16))=0</formula>
    </cfRule>
  </conditionalFormatting>
  <conditionalFormatting sqref="AP16">
    <cfRule type="containsBlanks" dxfId="1148" priority="145">
      <formula>LEN(TRIM(AP16))=0</formula>
    </cfRule>
  </conditionalFormatting>
  <conditionalFormatting sqref="AP16">
    <cfRule type="containsBlanks" dxfId="1147" priority="144">
      <formula>LEN(TRIM(AP16))=0</formula>
    </cfRule>
  </conditionalFormatting>
  <conditionalFormatting sqref="AP17">
    <cfRule type="containsBlanks" dxfId="1146" priority="143">
      <formula>LEN(TRIM(AP17))=0</formula>
    </cfRule>
  </conditionalFormatting>
  <conditionalFormatting sqref="AP17">
    <cfRule type="containsBlanks" dxfId="1145" priority="142">
      <formula>LEN(TRIM(AP17))=0</formula>
    </cfRule>
  </conditionalFormatting>
  <conditionalFormatting sqref="AP17">
    <cfRule type="containsBlanks" dxfId="1144" priority="141">
      <formula>LEN(TRIM(AP17))=0</formula>
    </cfRule>
  </conditionalFormatting>
  <conditionalFormatting sqref="AP21">
    <cfRule type="containsBlanks" dxfId="1143" priority="130">
      <formula>LEN(TRIM(AP21))=0</formula>
    </cfRule>
  </conditionalFormatting>
  <conditionalFormatting sqref="AP19">
    <cfRule type="containsBlanks" dxfId="1142" priority="137">
      <formula>LEN(TRIM(AP19))=0</formula>
    </cfRule>
  </conditionalFormatting>
  <conditionalFormatting sqref="AP18">
    <cfRule type="containsBlanks" dxfId="1141" priority="139">
      <formula>LEN(TRIM(AP18))=0</formula>
    </cfRule>
  </conditionalFormatting>
  <conditionalFormatting sqref="AP18">
    <cfRule type="containsBlanks" dxfId="1140" priority="138">
      <formula>LEN(TRIM(AP18))=0</formula>
    </cfRule>
  </conditionalFormatting>
  <conditionalFormatting sqref="AP18">
    <cfRule type="containsBlanks" dxfId="1139" priority="140">
      <formula>LEN(TRIM(AP18))=0</formula>
    </cfRule>
  </conditionalFormatting>
  <conditionalFormatting sqref="AP19">
    <cfRule type="containsBlanks" dxfId="1138" priority="136">
      <formula>LEN(TRIM(AP19))=0</formula>
    </cfRule>
  </conditionalFormatting>
  <conditionalFormatting sqref="AP19">
    <cfRule type="containsBlanks" dxfId="1137" priority="135">
      <formula>LEN(TRIM(AP19))=0</formula>
    </cfRule>
  </conditionalFormatting>
  <conditionalFormatting sqref="AP20">
    <cfRule type="containsBlanks" dxfId="1136" priority="134">
      <formula>LEN(TRIM(AP20))=0</formula>
    </cfRule>
  </conditionalFormatting>
  <conditionalFormatting sqref="AP20">
    <cfRule type="containsBlanks" dxfId="1135" priority="133">
      <formula>LEN(TRIM(AP20))=0</formula>
    </cfRule>
  </conditionalFormatting>
  <conditionalFormatting sqref="AP21">
    <cfRule type="containsBlanks" dxfId="1134" priority="131">
      <formula>LEN(TRIM(AP21))=0</formula>
    </cfRule>
  </conditionalFormatting>
  <conditionalFormatting sqref="AP21">
    <cfRule type="containsBlanks" dxfId="1133" priority="129">
      <formula>LEN(TRIM(AP21))=0</formula>
    </cfRule>
  </conditionalFormatting>
  <conditionalFormatting sqref="AP22">
    <cfRule type="containsBlanks" dxfId="1132" priority="128">
      <formula>LEN(TRIM(AP22))=0</formula>
    </cfRule>
  </conditionalFormatting>
  <conditionalFormatting sqref="AP22">
    <cfRule type="containsBlanks" dxfId="1131" priority="127">
      <formula>LEN(TRIM(AP22))=0</formula>
    </cfRule>
  </conditionalFormatting>
  <conditionalFormatting sqref="AP22">
    <cfRule type="containsBlanks" dxfId="1130" priority="126">
      <formula>LEN(TRIM(AP22))=0</formula>
    </cfRule>
  </conditionalFormatting>
  <conditionalFormatting sqref="AP23">
    <cfRule type="containsBlanks" dxfId="1129" priority="125">
      <formula>LEN(TRIM(AP23))=0</formula>
    </cfRule>
  </conditionalFormatting>
  <conditionalFormatting sqref="AP23">
    <cfRule type="containsBlanks" dxfId="1128" priority="124">
      <formula>LEN(TRIM(AP23))=0</formula>
    </cfRule>
  </conditionalFormatting>
  <conditionalFormatting sqref="AP23">
    <cfRule type="containsBlanks" dxfId="1127" priority="123">
      <formula>LEN(TRIM(AP23))=0</formula>
    </cfRule>
  </conditionalFormatting>
  <conditionalFormatting sqref="AP24">
    <cfRule type="containsBlanks" dxfId="1126" priority="122">
      <formula>LEN(TRIM(AP24))=0</formula>
    </cfRule>
  </conditionalFormatting>
  <conditionalFormatting sqref="AP24">
    <cfRule type="containsBlanks" dxfId="1125" priority="121">
      <formula>LEN(TRIM(AP24))=0</formula>
    </cfRule>
  </conditionalFormatting>
  <conditionalFormatting sqref="AP24">
    <cfRule type="containsBlanks" dxfId="1124" priority="120">
      <formula>LEN(TRIM(AP24))=0</formula>
    </cfRule>
  </conditionalFormatting>
  <conditionalFormatting sqref="AP25">
    <cfRule type="containsBlanks" dxfId="1123" priority="119">
      <formula>LEN(TRIM(AP25))=0</formula>
    </cfRule>
  </conditionalFormatting>
  <conditionalFormatting sqref="AP25">
    <cfRule type="containsBlanks" dxfId="1122" priority="118">
      <formula>LEN(TRIM(AP25))=0</formula>
    </cfRule>
  </conditionalFormatting>
  <conditionalFormatting sqref="AP25">
    <cfRule type="containsBlanks" dxfId="1121" priority="117">
      <formula>LEN(TRIM(AP25))=0</formula>
    </cfRule>
  </conditionalFormatting>
  <conditionalFormatting sqref="AP26">
    <cfRule type="containsBlanks" dxfId="1120" priority="116">
      <formula>LEN(TRIM(AP26))=0</formula>
    </cfRule>
  </conditionalFormatting>
  <conditionalFormatting sqref="AP26">
    <cfRule type="containsBlanks" dxfId="1119" priority="114">
      <formula>LEN(TRIM(AP26))=0</formula>
    </cfRule>
  </conditionalFormatting>
  <conditionalFormatting sqref="AP26">
    <cfRule type="containsBlanks" dxfId="1118" priority="115">
      <formula>LEN(TRIM(AP26))=0</formula>
    </cfRule>
  </conditionalFormatting>
  <conditionalFormatting sqref="AR159:AV195 A162:I162 I208:I222 A164:J164 A196:N196 P164:R164 O125:O126 L125:M126 O134:O135 A134:I143 L131:M132 L127 A125:I132 K145:M145 A145:I146 K134:L135 S135 A79:D79 F79:I79 O102 Y102:AA102 AF102 AU103:AV104 P79:P87 Q102:R104 Q134:S134 R138:S139 P140:S140 Q136:S137 S79 Q122:S122 Q75:S75 P71:AA71 E70:AA70 Q69:AA69 Q80:S85 Q89:S90 Q92:S98 T164:AF164 P196:AF196 Y79:AF79 P141:AF142 Q125:AF126 P131:AF132 Q127:AE127 Q128:AF130 O144:AF145 J110:AF117 J120:AF120 K123:AF123 A118:AF119 Q72:AE73 Q76:AF77 Q86:AA87 U122:AF122 W75:AF75 U80:AA84 AB80:AF87 U93:AD94 U134:AF140 A124:AF124 A133:AF133 K143:AF143 A88:AF88 Q99:AF100 U95:AF98 U89:AF92 AC74:AG74 AH79:AL79 Q64:AL68 AC69:AN70 AL71 AI74:AL74 AH75:AL77 AK164:AO164 K121:AP121 AG72:AO73 AG81:AO81 AI122:AO122 AN77:AP77 AM196:AV196 AN79:AP79 AO102:AP102 AK127:AP127 AH145:AP145 K162:AP162 L208:AV222 A202:AV207 A223:AV293 A163:AP163 AQ159:AQ163 A197:AV200 A78:AP78 A165:AQ195 A147:AP161 K146:AP146 AG123:AP126 AG128:AP144 AG80:AP80 AF93:AP94 AH110:AV120 AL103:AS103 AQ122:AV158 AN64:AV64 AP69:AQ71 AQ74:AS74 AN65:AQ68 AS65:AV70 AR65:AR73 AG82:AP92 AQ78:AV102 AG95:AP100 R101:AL101 AN101:AO101 A101:I104 AL104 AN104:AS104 A105:AV105 A107:AV109 A106:J106 L106 O106:AV106 A29:AF29 AH29:AV29 A31:AO31 AQ31:AV31 F32 H32:AF32 AH32:AL33 AK35 F36:W36 AJ36:AK36 AR36:AV36 A32:D41 AH37:AV38 A42:AV44 F37:AF38 A45:AL47 AN45:AV47 A49:AK50 AN49:AV50 AQ48:AV48 A27:AV28 A5:C26 AT5:AV26 A48:AO48 A30:AV30 F33:AF33 AJ34 F34:AA35 AE34:AF34 AN32:AV35 A51:AV54 V39:AF39 AJ39:AL39 F39:I41 K39:K40 Q39:S40 AN39:AV40 K41:M41 Y41:AF41 AH41:AV41 A58:AV63 K55:O55 Q55:S55 W55:AL55 AN55:AV55 K56 X56:AJ56 K57:M57 F55:I57 A55:D57 O57 X57:AM57 AR56:AV57">
    <cfRule type="containsBlanks" dxfId="1117" priority="1058">
      <formula>LEN(TRIM(A5))=0</formula>
    </cfRule>
  </conditionalFormatting>
  <conditionalFormatting sqref="K210:K211 K208 J208:J212 J214 K220:K222 H208:H212 K213:K218 H218:H222 J216:J222 A208:G222">
    <cfRule type="containsBlanks" dxfId="1116" priority="1057">
      <formula>LEN(TRIM(A208))=0</formula>
    </cfRule>
  </conditionalFormatting>
  <conditionalFormatting sqref="K219">
    <cfRule type="containsBlanks" dxfId="1115" priority="1056">
      <formula>LEN(TRIM(K219))=0</formula>
    </cfRule>
  </conditionalFormatting>
  <conditionalFormatting sqref="K220">
    <cfRule type="containsBlanks" dxfId="1114" priority="1055">
      <formula>LEN(TRIM(K220))=0</formula>
    </cfRule>
  </conditionalFormatting>
  <conditionalFormatting sqref="L164:M164 AH164">
    <cfRule type="containsBlanks" dxfId="1113" priority="1054">
      <formula>LEN(TRIM(L164))=0</formula>
    </cfRule>
  </conditionalFormatting>
  <conditionalFormatting sqref="K164">
    <cfRule type="containsBlanks" dxfId="1112" priority="1053">
      <formula>LEN(TRIM(K164))=0</formula>
    </cfRule>
  </conditionalFormatting>
  <conditionalFormatting sqref="N164">
    <cfRule type="containsBlanks" dxfId="1111" priority="1052">
      <formula>LEN(TRIM(N164))=0</formula>
    </cfRule>
  </conditionalFormatting>
  <conditionalFormatting sqref="O164">
    <cfRule type="containsBlanks" dxfId="1110" priority="1051">
      <formula>LEN(TRIM(O164))=0</formula>
    </cfRule>
  </conditionalFormatting>
  <conditionalFormatting sqref="S164">
    <cfRule type="containsBlanks" dxfId="1109" priority="1050">
      <formula>LEN(TRIM(S164))=0</formula>
    </cfRule>
  </conditionalFormatting>
  <conditionalFormatting sqref="AG164">
    <cfRule type="containsBlanks" dxfId="1108" priority="1049">
      <formula>LEN(TRIM(AG164))=0</formula>
    </cfRule>
  </conditionalFormatting>
  <conditionalFormatting sqref="AI164:AJ164">
    <cfRule type="containsBlanks" dxfId="1107" priority="1048">
      <formula>LEN(TRIM(AI164))=0</formula>
    </cfRule>
  </conditionalFormatting>
  <conditionalFormatting sqref="AP164">
    <cfRule type="containsBlanks" dxfId="1106" priority="1047">
      <formula>LEN(TRIM(AP164))=0</formula>
    </cfRule>
  </conditionalFormatting>
  <conditionalFormatting sqref="AQ164">
    <cfRule type="containsBlanks" dxfId="1105" priority="1046">
      <formula>LEN(TRIM(AQ164))=0</formula>
    </cfRule>
  </conditionalFormatting>
  <conditionalFormatting sqref="AH196 AK196">
    <cfRule type="containsBlanks" dxfId="1104" priority="1045">
      <formula>LEN(TRIM(AH196))=0</formula>
    </cfRule>
  </conditionalFormatting>
  <conditionalFormatting sqref="O196">
    <cfRule type="containsBlanks" dxfId="1103" priority="1044">
      <formula>LEN(TRIM(O196))=0</formula>
    </cfRule>
  </conditionalFormatting>
  <conditionalFormatting sqref="AG196">
    <cfRule type="containsBlanks" dxfId="1102" priority="1043">
      <formula>LEN(TRIM(AG196))=0</formula>
    </cfRule>
  </conditionalFormatting>
  <conditionalFormatting sqref="AI196:AJ196">
    <cfRule type="containsBlanks" dxfId="1101" priority="1042">
      <formula>LEN(TRIM(AI196))=0</formula>
    </cfRule>
  </conditionalFormatting>
  <conditionalFormatting sqref="AL196">
    <cfRule type="containsBlanks" dxfId="1100" priority="1041">
      <formula>LEN(TRIM(AL196))=0</formula>
    </cfRule>
  </conditionalFormatting>
  <conditionalFormatting sqref="J162">
    <cfRule type="containsBlanks" dxfId="1099" priority="1040">
      <formula>LEN(TRIM(J162))=0</formula>
    </cfRule>
  </conditionalFormatting>
  <conditionalFormatting sqref="I115:I117 AG120:AG121 A110:H117 I112:I113 AR121:AV121 A120:I121">
    <cfRule type="containsBlanks" dxfId="1098" priority="1039">
      <formula>LEN(TRIM(A110))=0</formula>
    </cfRule>
  </conditionalFormatting>
  <conditionalFormatting sqref="D120:D121">
    <cfRule type="containsBlanks" dxfId="1097" priority="1038">
      <formula>LEN(TRIM(D120))=0</formula>
    </cfRule>
  </conditionalFormatting>
  <conditionalFormatting sqref="A123:I123">
    <cfRule type="containsBlanks" dxfId="1096" priority="1037">
      <formula>LEN(TRIM(A123))=0</formula>
    </cfRule>
  </conditionalFormatting>
  <conditionalFormatting sqref="J123">
    <cfRule type="containsBlanks" dxfId="1095" priority="1036">
      <formula>LEN(TRIM(J123))=0</formula>
    </cfRule>
  </conditionalFormatting>
  <conditionalFormatting sqref="J125">
    <cfRule type="containsBlanks" dxfId="1094" priority="1035">
      <formula>LEN(TRIM(J125))=0</formula>
    </cfRule>
  </conditionalFormatting>
  <conditionalFormatting sqref="J126:J128">
    <cfRule type="containsBlanks" dxfId="1093" priority="1034">
      <formula>LEN(TRIM(J126))=0</formula>
    </cfRule>
  </conditionalFormatting>
  <conditionalFormatting sqref="K125">
    <cfRule type="containsBlanks" dxfId="1092" priority="1033">
      <formula>LEN(TRIM(K125))=0</formula>
    </cfRule>
  </conditionalFormatting>
  <conditionalFormatting sqref="N132">
    <cfRule type="containsBlanks" dxfId="1091" priority="1022">
      <formula>LEN(TRIM(N132))=0</formula>
    </cfRule>
  </conditionalFormatting>
  <conditionalFormatting sqref="K126">
    <cfRule type="containsBlanks" dxfId="1090" priority="1032">
      <formula>LEN(TRIM(K126))=0</formula>
    </cfRule>
  </conditionalFormatting>
  <conditionalFormatting sqref="N125">
    <cfRule type="containsBlanks" dxfId="1089" priority="1031">
      <formula>LEN(TRIM(N125))=0</formula>
    </cfRule>
  </conditionalFormatting>
  <conditionalFormatting sqref="N126">
    <cfRule type="containsBlanks" dxfId="1088" priority="1030">
      <formula>LEN(TRIM(N126))=0</formula>
    </cfRule>
  </conditionalFormatting>
  <conditionalFormatting sqref="P125">
    <cfRule type="containsBlanks" dxfId="1087" priority="1029">
      <formula>LEN(TRIM(P125))=0</formula>
    </cfRule>
  </conditionalFormatting>
  <conditionalFormatting sqref="P126">
    <cfRule type="containsBlanks" dxfId="1086" priority="1028">
      <formula>LEN(TRIM(P126))=0</formula>
    </cfRule>
  </conditionalFormatting>
  <conditionalFormatting sqref="J131">
    <cfRule type="containsBlanks" dxfId="1085" priority="1027">
      <formula>LEN(TRIM(J131))=0</formula>
    </cfRule>
  </conditionalFormatting>
  <conditionalFormatting sqref="J132">
    <cfRule type="containsBlanks" dxfId="1084" priority="1026">
      <formula>LEN(TRIM(J132))=0</formula>
    </cfRule>
  </conditionalFormatting>
  <conditionalFormatting sqref="K131">
    <cfRule type="containsBlanks" dxfId="1083" priority="1025">
      <formula>LEN(TRIM(K131))=0</formula>
    </cfRule>
  </conditionalFormatting>
  <conditionalFormatting sqref="K132">
    <cfRule type="containsBlanks" dxfId="1082" priority="1024">
      <formula>LEN(TRIM(K132))=0</formula>
    </cfRule>
  </conditionalFormatting>
  <conditionalFormatting sqref="N131">
    <cfRule type="containsBlanks" dxfId="1081" priority="1023">
      <formula>LEN(TRIM(N131))=0</formula>
    </cfRule>
  </conditionalFormatting>
  <conditionalFormatting sqref="P137">
    <cfRule type="containsBlanks" dxfId="1080" priority="1005">
      <formula>LEN(TRIM(P137))=0</formula>
    </cfRule>
  </conditionalFormatting>
  <conditionalFormatting sqref="J134:J135">
    <cfRule type="containsBlanks" dxfId="1079" priority="1021">
      <formula>LEN(TRIM(J134))=0</formula>
    </cfRule>
  </conditionalFormatting>
  <conditionalFormatting sqref="M134:M135">
    <cfRule type="containsBlanks" dxfId="1078" priority="1020">
      <formula>LEN(TRIM(M134))=0</formula>
    </cfRule>
  </conditionalFormatting>
  <conditionalFormatting sqref="N134:N135">
    <cfRule type="containsBlanks" dxfId="1077" priority="1019">
      <formula>LEN(TRIM(N134))=0</formula>
    </cfRule>
  </conditionalFormatting>
  <conditionalFormatting sqref="Q139">
    <cfRule type="containsBlanks" dxfId="1076" priority="995">
      <formula>LEN(TRIM(Q139))=0</formula>
    </cfRule>
  </conditionalFormatting>
  <conditionalFormatting sqref="K136:K139">
    <cfRule type="containsBlanks" dxfId="1075" priority="1018">
      <formula>LEN(TRIM(K136))=0</formula>
    </cfRule>
  </conditionalFormatting>
  <conditionalFormatting sqref="L136 O136">
    <cfRule type="containsBlanks" dxfId="1074" priority="1017">
      <formula>LEN(TRIM(L136))=0</formula>
    </cfRule>
  </conditionalFormatting>
  <conditionalFormatting sqref="M136">
    <cfRule type="containsBlanks" dxfId="1073" priority="1016">
      <formula>LEN(TRIM(M136))=0</formula>
    </cfRule>
  </conditionalFormatting>
  <conditionalFormatting sqref="N136">
    <cfRule type="containsBlanks" dxfId="1072" priority="1015">
      <formula>LEN(TRIM(N136))=0</formula>
    </cfRule>
  </conditionalFormatting>
  <conditionalFormatting sqref="L137 O137:O139">
    <cfRule type="containsBlanks" dxfId="1071" priority="1014">
      <formula>LEN(TRIM(L137))=0</formula>
    </cfRule>
  </conditionalFormatting>
  <conditionalFormatting sqref="M137">
    <cfRule type="containsBlanks" dxfId="1070" priority="1013">
      <formula>LEN(TRIM(M137))=0</formula>
    </cfRule>
  </conditionalFormatting>
  <conditionalFormatting sqref="N137">
    <cfRule type="containsBlanks" dxfId="1069" priority="1012">
      <formula>LEN(TRIM(N137))=0</formula>
    </cfRule>
  </conditionalFormatting>
  <conditionalFormatting sqref="T134:T135">
    <cfRule type="containsBlanks" dxfId="1068" priority="1011">
      <formula>LEN(TRIM(T134))=0</formula>
    </cfRule>
  </conditionalFormatting>
  <conditionalFormatting sqref="T136">
    <cfRule type="containsBlanks" dxfId="1067" priority="1010">
      <formula>LEN(TRIM(T136))=0</formula>
    </cfRule>
  </conditionalFormatting>
  <conditionalFormatting sqref="T137:T139">
    <cfRule type="containsBlanks" dxfId="1066" priority="1009">
      <formula>LEN(TRIM(T137))=0</formula>
    </cfRule>
  </conditionalFormatting>
  <conditionalFormatting sqref="J136:J139">
    <cfRule type="containsBlanks" dxfId="1065" priority="1008">
      <formula>LEN(TRIM(J136))=0</formula>
    </cfRule>
  </conditionalFormatting>
  <conditionalFormatting sqref="P134">
    <cfRule type="containsBlanks" dxfId="1064" priority="1007">
      <formula>LEN(TRIM(P134))=0</formula>
    </cfRule>
  </conditionalFormatting>
  <conditionalFormatting sqref="P136">
    <cfRule type="containsBlanks" dxfId="1063" priority="1006">
      <formula>LEN(TRIM(P136))=0</formula>
    </cfRule>
  </conditionalFormatting>
  <conditionalFormatting sqref="P138">
    <cfRule type="containsBlanks" dxfId="1062" priority="1004">
      <formula>LEN(TRIM(P138))=0</formula>
    </cfRule>
  </conditionalFormatting>
  <conditionalFormatting sqref="P139">
    <cfRule type="containsBlanks" dxfId="1061" priority="1003">
      <formula>LEN(TRIM(P139))=0</formula>
    </cfRule>
  </conditionalFormatting>
  <conditionalFormatting sqref="L138">
    <cfRule type="containsBlanks" dxfId="1060" priority="1002">
      <formula>LEN(TRIM(L138))=0</formula>
    </cfRule>
  </conditionalFormatting>
  <conditionalFormatting sqref="M138">
    <cfRule type="containsBlanks" dxfId="1059" priority="1001">
      <formula>LEN(TRIM(M138))=0</formula>
    </cfRule>
  </conditionalFormatting>
  <conditionalFormatting sqref="N138">
    <cfRule type="containsBlanks" dxfId="1058" priority="1000">
      <formula>LEN(TRIM(N138))=0</formula>
    </cfRule>
  </conditionalFormatting>
  <conditionalFormatting sqref="L139">
    <cfRule type="containsBlanks" dxfId="1057" priority="999">
      <formula>LEN(TRIM(L139))=0</formula>
    </cfRule>
  </conditionalFormatting>
  <conditionalFormatting sqref="M139">
    <cfRule type="containsBlanks" dxfId="1056" priority="998">
      <formula>LEN(TRIM(M139))=0</formula>
    </cfRule>
  </conditionalFormatting>
  <conditionalFormatting sqref="N139">
    <cfRule type="containsBlanks" dxfId="1055" priority="997">
      <formula>LEN(TRIM(N139))=0</formula>
    </cfRule>
  </conditionalFormatting>
  <conditionalFormatting sqref="Q138">
    <cfRule type="containsBlanks" dxfId="1054" priority="996">
      <formula>LEN(TRIM(Q138))=0</formula>
    </cfRule>
  </conditionalFormatting>
  <conditionalFormatting sqref="K140:L140 O140">
    <cfRule type="containsBlanks" dxfId="1053" priority="994">
      <formula>LEN(TRIM(K140))=0</formula>
    </cfRule>
  </conditionalFormatting>
  <conditionalFormatting sqref="J140">
    <cfRule type="containsBlanks" dxfId="1052" priority="993">
      <formula>LEN(TRIM(J140))=0</formula>
    </cfRule>
  </conditionalFormatting>
  <conditionalFormatting sqref="M140">
    <cfRule type="containsBlanks" dxfId="1051" priority="992">
      <formula>LEN(TRIM(M140))=0</formula>
    </cfRule>
  </conditionalFormatting>
  <conditionalFormatting sqref="N140">
    <cfRule type="containsBlanks" dxfId="1050" priority="991">
      <formula>LEN(TRIM(N140))=0</formula>
    </cfRule>
  </conditionalFormatting>
  <conditionalFormatting sqref="T140">
    <cfRule type="containsBlanks" dxfId="1049" priority="990">
      <formula>LEN(TRIM(T140))=0</formula>
    </cfRule>
  </conditionalFormatting>
  <conditionalFormatting sqref="K141">
    <cfRule type="containsBlanks" dxfId="1048" priority="989">
      <formula>LEN(TRIM(K141))=0</formula>
    </cfRule>
  </conditionalFormatting>
  <conditionalFormatting sqref="O141">
    <cfRule type="containsBlanks" dxfId="1047" priority="988">
      <formula>LEN(TRIM(O141))=0</formula>
    </cfRule>
  </conditionalFormatting>
  <conditionalFormatting sqref="N142">
    <cfRule type="containsBlanks" dxfId="1046" priority="977">
      <formula>LEN(TRIM(N142))=0</formula>
    </cfRule>
  </conditionalFormatting>
  <conditionalFormatting sqref="L141">
    <cfRule type="containsBlanks" dxfId="1045" priority="987">
      <formula>LEN(TRIM(L141))=0</formula>
    </cfRule>
  </conditionalFormatting>
  <conditionalFormatting sqref="M141">
    <cfRule type="containsBlanks" dxfId="1044" priority="986">
      <formula>LEN(TRIM(M141))=0</formula>
    </cfRule>
  </conditionalFormatting>
  <conditionalFormatting sqref="N141">
    <cfRule type="containsBlanks" dxfId="1043" priority="985">
      <formula>LEN(TRIM(N141))=0</formula>
    </cfRule>
  </conditionalFormatting>
  <conditionalFormatting sqref="J141">
    <cfRule type="containsBlanks" dxfId="1042" priority="984">
      <formula>LEN(TRIM(J141))=0</formula>
    </cfRule>
  </conditionalFormatting>
  <conditionalFormatting sqref="J142">
    <cfRule type="containsBlanks" dxfId="1041" priority="983">
      <formula>LEN(TRIM(J142))=0</formula>
    </cfRule>
  </conditionalFormatting>
  <conditionalFormatting sqref="J143 J145:J146">
    <cfRule type="containsBlanks" dxfId="1040" priority="982">
      <formula>LEN(TRIM(J143))=0</formula>
    </cfRule>
  </conditionalFormatting>
  <conditionalFormatting sqref="K142">
    <cfRule type="containsBlanks" dxfId="1039" priority="981">
      <formula>LEN(TRIM(K142))=0</formula>
    </cfRule>
  </conditionalFormatting>
  <conditionalFormatting sqref="O142">
    <cfRule type="containsBlanks" dxfId="1038" priority="980">
      <formula>LEN(TRIM(O142))=0</formula>
    </cfRule>
  </conditionalFormatting>
  <conditionalFormatting sqref="L142">
    <cfRule type="containsBlanks" dxfId="1037" priority="979">
      <formula>LEN(TRIM(L142))=0</formula>
    </cfRule>
  </conditionalFormatting>
  <conditionalFormatting sqref="M142">
    <cfRule type="containsBlanks" dxfId="1036" priority="978">
      <formula>LEN(TRIM(M142))=0</formula>
    </cfRule>
  </conditionalFormatting>
  <conditionalFormatting sqref="AQ121">
    <cfRule type="containsBlanks" dxfId="1035" priority="968">
      <formula>LEN(TRIM(AQ121))=0</formula>
    </cfRule>
  </conditionalFormatting>
  <conditionalFormatting sqref="K128">
    <cfRule type="containsBlanks" dxfId="1034" priority="976">
      <formula>LEN(TRIM(K128))=0</formula>
    </cfRule>
  </conditionalFormatting>
  <conditionalFormatting sqref="O128 L128:M128">
    <cfRule type="containsBlanks" dxfId="1033" priority="975">
      <formula>LEN(TRIM(L128))=0</formula>
    </cfRule>
  </conditionalFormatting>
  <conditionalFormatting sqref="N128">
    <cfRule type="containsBlanks" dxfId="1032" priority="974">
      <formula>LEN(TRIM(N128))=0</formula>
    </cfRule>
  </conditionalFormatting>
  <conditionalFormatting sqref="P128">
    <cfRule type="containsBlanks" dxfId="1031" priority="973">
      <formula>LEN(TRIM(P128))=0</formula>
    </cfRule>
  </conditionalFormatting>
  <conditionalFormatting sqref="AF127:AJ127">
    <cfRule type="containsBlanks" dxfId="1030" priority="972">
      <formula>LEN(TRIM(AF127))=0</formula>
    </cfRule>
  </conditionalFormatting>
  <conditionalFormatting sqref="O131">
    <cfRule type="containsBlanks" dxfId="1029" priority="971">
      <formula>LEN(TRIM(O131))=0</formula>
    </cfRule>
  </conditionalFormatting>
  <conditionalFormatting sqref="O132">
    <cfRule type="containsBlanks" dxfId="1028" priority="970">
      <formula>LEN(TRIM(O132))=0</formula>
    </cfRule>
  </conditionalFormatting>
  <conditionalFormatting sqref="J121">
    <cfRule type="containsBlanks" dxfId="1027" priority="969">
      <formula>LEN(TRIM(J121))=0</formula>
    </cfRule>
  </conditionalFormatting>
  <conditionalFormatting sqref="K127">
    <cfRule type="containsBlanks" dxfId="1026" priority="967">
      <formula>LEN(TRIM(K127))=0</formula>
    </cfRule>
  </conditionalFormatting>
  <conditionalFormatting sqref="O127 M127">
    <cfRule type="containsBlanks" dxfId="1025" priority="966">
      <formula>LEN(TRIM(M127))=0</formula>
    </cfRule>
  </conditionalFormatting>
  <conditionalFormatting sqref="N127">
    <cfRule type="containsBlanks" dxfId="1024" priority="965">
      <formula>LEN(TRIM(N127))=0</formula>
    </cfRule>
  </conditionalFormatting>
  <conditionalFormatting sqref="P127">
    <cfRule type="containsBlanks" dxfId="1023" priority="964">
      <formula>LEN(TRIM(P127))=0</formula>
    </cfRule>
  </conditionalFormatting>
  <conditionalFormatting sqref="J129:J130">
    <cfRule type="containsBlanks" dxfId="1022" priority="963">
      <formula>LEN(TRIM(J129))=0</formula>
    </cfRule>
  </conditionalFormatting>
  <conditionalFormatting sqref="K129">
    <cfRule type="containsBlanks" dxfId="1021" priority="962">
      <formula>LEN(TRIM(K129))=0</formula>
    </cfRule>
  </conditionalFormatting>
  <conditionalFormatting sqref="K130">
    <cfRule type="containsBlanks" dxfId="1020" priority="961">
      <formula>LEN(TRIM(K130))=0</formula>
    </cfRule>
  </conditionalFormatting>
  <conditionalFormatting sqref="O129 L129:M129">
    <cfRule type="containsBlanks" dxfId="1019" priority="960">
      <formula>LEN(TRIM(L129))=0</formula>
    </cfRule>
  </conditionalFormatting>
  <conditionalFormatting sqref="N129">
    <cfRule type="containsBlanks" dxfId="1018" priority="959">
      <formula>LEN(TRIM(N129))=0</formula>
    </cfRule>
  </conditionalFormatting>
  <conditionalFormatting sqref="O130 L130:M130">
    <cfRule type="containsBlanks" dxfId="1017" priority="958">
      <formula>LEN(TRIM(L130))=0</formula>
    </cfRule>
  </conditionalFormatting>
  <conditionalFormatting sqref="N130">
    <cfRule type="containsBlanks" dxfId="1016" priority="957">
      <formula>LEN(TRIM(N130))=0</formula>
    </cfRule>
  </conditionalFormatting>
  <conditionalFormatting sqref="P129">
    <cfRule type="containsBlanks" dxfId="1015" priority="956">
      <formula>LEN(TRIM(P129))=0</formula>
    </cfRule>
  </conditionalFormatting>
  <conditionalFormatting sqref="P130">
    <cfRule type="containsBlanks" dxfId="1014" priority="955">
      <formula>LEN(TRIM(P130))=0</formula>
    </cfRule>
  </conditionalFormatting>
  <conditionalFormatting sqref="N145">
    <cfRule type="containsBlanks" dxfId="1013" priority="954">
      <formula>LEN(TRIM(N145))=0</formula>
    </cfRule>
  </conditionalFormatting>
  <conditionalFormatting sqref="K144:M144 A144:I144">
    <cfRule type="containsBlanks" dxfId="1012" priority="953">
      <formula>LEN(TRIM(A144))=0</formula>
    </cfRule>
  </conditionalFormatting>
  <conditionalFormatting sqref="J144">
    <cfRule type="containsBlanks" dxfId="1011" priority="952">
      <formula>LEN(TRIM(J144))=0</formula>
    </cfRule>
  </conditionalFormatting>
  <conditionalFormatting sqref="N144">
    <cfRule type="containsBlanks" dxfId="1010" priority="951">
      <formula>LEN(TRIM(N144))=0</formula>
    </cfRule>
  </conditionalFormatting>
  <conditionalFormatting sqref="AG145">
    <cfRule type="containsBlanks" dxfId="1009" priority="950">
      <formula>LEN(TRIM(AG145))=0</formula>
    </cfRule>
  </conditionalFormatting>
  <conditionalFormatting sqref="AG119">
    <cfRule type="containsBlanks" dxfId="1008" priority="949">
      <formula>LEN(TRIM(AG119))=0</formula>
    </cfRule>
  </conditionalFormatting>
  <conditionalFormatting sqref="D118">
    <cfRule type="containsBlanks" dxfId="1007" priority="948">
      <formula>LEN(TRIM(D118))=0</formula>
    </cfRule>
  </conditionalFormatting>
  <conditionalFormatting sqref="D119">
    <cfRule type="containsBlanks" dxfId="1006" priority="947">
      <formula>LEN(TRIM(D119))=0</formula>
    </cfRule>
  </conditionalFormatting>
  <conditionalFormatting sqref="A122:I122 K122:M122 O122">
    <cfRule type="containsBlanks" dxfId="1005" priority="946">
      <formula>LEN(TRIM(A122))=0</formula>
    </cfRule>
  </conditionalFormatting>
  <conditionalFormatting sqref="J122">
    <cfRule type="containsBlanks" dxfId="1004" priority="945">
      <formula>LEN(TRIM(J122))=0</formula>
    </cfRule>
  </conditionalFormatting>
  <conditionalFormatting sqref="N122">
    <cfRule type="containsBlanks" dxfId="1003" priority="944">
      <formula>LEN(TRIM(N122))=0</formula>
    </cfRule>
  </conditionalFormatting>
  <conditionalFormatting sqref="P122">
    <cfRule type="containsBlanks" dxfId="1002" priority="943">
      <formula>LEN(TRIM(P122))=0</formula>
    </cfRule>
  </conditionalFormatting>
  <conditionalFormatting sqref="T122">
    <cfRule type="containsBlanks" dxfId="1001" priority="942">
      <formula>LEN(TRIM(T122))=0</formula>
    </cfRule>
  </conditionalFormatting>
  <conditionalFormatting sqref="AG122">
    <cfRule type="containsBlanks" dxfId="1000" priority="941">
      <formula>LEN(TRIM(AG122))=0</formula>
    </cfRule>
  </conditionalFormatting>
  <conditionalFormatting sqref="AH122">
    <cfRule type="containsBlanks" dxfId="999" priority="940">
      <formula>LEN(TRIM(AH122))=0</formula>
    </cfRule>
  </conditionalFormatting>
  <conditionalFormatting sqref="AP122">
    <cfRule type="containsBlanks" dxfId="998" priority="939">
      <formula>LEN(TRIM(AP122))=0</formula>
    </cfRule>
  </conditionalFormatting>
  <conditionalFormatting sqref="Q135:R135">
    <cfRule type="containsBlanks" dxfId="997" priority="938">
      <formula>LEN(TRIM(Q135))=0</formula>
    </cfRule>
  </conditionalFormatting>
  <conditionalFormatting sqref="P135">
    <cfRule type="containsBlanks" dxfId="996" priority="937">
      <formula>LEN(TRIM(P135))=0</formula>
    </cfRule>
  </conditionalFormatting>
  <conditionalFormatting sqref="A75:C77 E75:J77 L75:M77 U75:V75 A72:N73 AS72:AV73 A71:C71 J68:O68 A68:G68 AU75:AV77 A64:O67">
    <cfRule type="containsBlanks" dxfId="995" priority="936">
      <formula>LEN(TRIM(A64))=0</formula>
    </cfRule>
  </conditionalFormatting>
  <conditionalFormatting sqref="D75">
    <cfRule type="containsBlanks" dxfId="994" priority="935">
      <formula>LEN(TRIM(D75))=0</formula>
    </cfRule>
  </conditionalFormatting>
  <conditionalFormatting sqref="D76">
    <cfRule type="containsBlanks" dxfId="993" priority="934">
      <formula>LEN(TRIM(D76))=0</formula>
    </cfRule>
  </conditionalFormatting>
  <conditionalFormatting sqref="D77">
    <cfRule type="containsBlanks" dxfId="992" priority="933">
      <formula>LEN(TRIM(D77))=0</formula>
    </cfRule>
  </conditionalFormatting>
  <conditionalFormatting sqref="K75">
    <cfRule type="containsBlanks" dxfId="991" priority="932">
      <formula>LEN(TRIM(K75))=0</formula>
    </cfRule>
  </conditionalFormatting>
  <conditionalFormatting sqref="K76">
    <cfRule type="containsBlanks" dxfId="990" priority="931">
      <formula>LEN(TRIM(K76))=0</formula>
    </cfRule>
  </conditionalFormatting>
  <conditionalFormatting sqref="K77">
    <cfRule type="containsBlanks" dxfId="989" priority="930">
      <formula>LEN(TRIM(K77))=0</formula>
    </cfRule>
  </conditionalFormatting>
  <conditionalFormatting sqref="N75">
    <cfRule type="containsBlanks" dxfId="988" priority="929">
      <formula>LEN(TRIM(N75))=0</formula>
    </cfRule>
  </conditionalFormatting>
  <conditionalFormatting sqref="N76">
    <cfRule type="containsBlanks" dxfId="987" priority="928">
      <formula>LEN(TRIM(N76))=0</formula>
    </cfRule>
  </conditionalFormatting>
  <conditionalFormatting sqref="N77">
    <cfRule type="containsBlanks" dxfId="986" priority="927">
      <formula>LEN(TRIM(N77))=0</formula>
    </cfRule>
  </conditionalFormatting>
  <conditionalFormatting sqref="O75">
    <cfRule type="containsBlanks" dxfId="985" priority="926">
      <formula>LEN(TRIM(O75))=0</formula>
    </cfRule>
  </conditionalFormatting>
  <conditionalFormatting sqref="O76">
    <cfRule type="containsBlanks" dxfId="984" priority="925">
      <formula>LEN(TRIM(O76))=0</formula>
    </cfRule>
  </conditionalFormatting>
  <conditionalFormatting sqref="O77">
    <cfRule type="containsBlanks" dxfId="983" priority="924">
      <formula>LEN(TRIM(O77))=0</formula>
    </cfRule>
  </conditionalFormatting>
  <conditionalFormatting sqref="T75">
    <cfRule type="containsBlanks" dxfId="982" priority="923">
      <formula>LEN(TRIM(T75))=0</formula>
    </cfRule>
  </conditionalFormatting>
  <conditionalFormatting sqref="O72">
    <cfRule type="containsBlanks" dxfId="981" priority="922">
      <formula>LEN(TRIM(O72))=0</formula>
    </cfRule>
  </conditionalFormatting>
  <conditionalFormatting sqref="O73">
    <cfRule type="containsBlanks" dxfId="980" priority="921">
      <formula>LEN(TRIM(O73))=0</formula>
    </cfRule>
  </conditionalFormatting>
  <conditionalFormatting sqref="AF72">
    <cfRule type="containsBlanks" dxfId="979" priority="920">
      <formula>LEN(TRIM(AF72))=0</formula>
    </cfRule>
  </conditionalFormatting>
  <conditionalFormatting sqref="AF73">
    <cfRule type="containsBlanks" dxfId="978" priority="919">
      <formula>LEN(TRIM(AF73))=0</formula>
    </cfRule>
  </conditionalFormatting>
  <conditionalFormatting sqref="AP72">
    <cfRule type="containsBlanks" dxfId="977" priority="918">
      <formula>LEN(TRIM(AP72))=0</formula>
    </cfRule>
  </conditionalFormatting>
  <conditionalFormatting sqref="AP73">
    <cfRule type="containsBlanks" dxfId="976" priority="917">
      <formula>LEN(TRIM(AP73))=0</formula>
    </cfRule>
  </conditionalFormatting>
  <conditionalFormatting sqref="AQ72">
    <cfRule type="containsBlanks" dxfId="975" priority="916">
      <formula>LEN(TRIM(AQ72))=0</formula>
    </cfRule>
  </conditionalFormatting>
  <conditionalFormatting sqref="AQ73">
    <cfRule type="containsBlanks" dxfId="974" priority="915">
      <formula>LEN(TRIM(AQ73))=0</formula>
    </cfRule>
  </conditionalFormatting>
  <conditionalFormatting sqref="B65:H65 J65:O65">
    <cfRule type="containsBlanks" dxfId="973" priority="914">
      <formula>LEN(TRIM(B65))=0</formula>
    </cfRule>
  </conditionalFormatting>
  <conditionalFormatting sqref="B66:H66 J66:O66">
    <cfRule type="containsBlanks" dxfId="972" priority="913">
      <formula>LEN(TRIM(B66))=0</formula>
    </cfRule>
  </conditionalFormatting>
  <conditionalFormatting sqref="J66">
    <cfRule type="containsBlanks" dxfId="971" priority="912">
      <formula>LEN(TRIM(J66))=0</formula>
    </cfRule>
  </conditionalFormatting>
  <conditionalFormatting sqref="B67:H67 J67:O67">
    <cfRule type="containsBlanks" dxfId="970" priority="911">
      <formula>LEN(TRIM(B67))=0</formula>
    </cfRule>
  </conditionalFormatting>
  <conditionalFormatting sqref="J67">
    <cfRule type="containsBlanks" dxfId="969" priority="910">
      <formula>LEN(TRIM(J67))=0</formula>
    </cfRule>
  </conditionalFormatting>
  <conditionalFormatting sqref="J67">
    <cfRule type="containsBlanks" dxfId="968" priority="909">
      <formula>LEN(TRIM(J67))=0</formula>
    </cfRule>
  </conditionalFormatting>
  <conditionalFormatting sqref="K67">
    <cfRule type="containsBlanks" dxfId="967" priority="908">
      <formula>LEN(TRIM(K67))=0</formula>
    </cfRule>
  </conditionalFormatting>
  <conditionalFormatting sqref="J68">
    <cfRule type="containsBlanks" dxfId="966" priority="907">
      <formula>LEN(TRIM(J68))=0</formula>
    </cfRule>
  </conditionalFormatting>
  <conditionalFormatting sqref="J68">
    <cfRule type="containsBlanks" dxfId="965" priority="906">
      <formula>LEN(TRIM(J68))=0</formula>
    </cfRule>
  </conditionalFormatting>
  <conditionalFormatting sqref="J68">
    <cfRule type="containsBlanks" dxfId="964" priority="905">
      <formula>LEN(TRIM(J68))=0</formula>
    </cfRule>
  </conditionalFormatting>
  <conditionalFormatting sqref="K68">
    <cfRule type="containsBlanks" dxfId="963" priority="904">
      <formula>LEN(TRIM(K68))=0</formula>
    </cfRule>
  </conditionalFormatting>
  <conditionalFormatting sqref="K68">
    <cfRule type="containsBlanks" dxfId="962" priority="903">
      <formula>LEN(TRIM(K68))=0</formula>
    </cfRule>
  </conditionalFormatting>
  <conditionalFormatting sqref="L68">
    <cfRule type="containsBlanks" dxfId="961" priority="902">
      <formula>LEN(TRIM(L68))=0</formula>
    </cfRule>
  </conditionalFormatting>
  <conditionalFormatting sqref="M68">
    <cfRule type="containsBlanks" dxfId="960" priority="901">
      <formula>LEN(TRIM(M68))=0</formula>
    </cfRule>
  </conditionalFormatting>
  <conditionalFormatting sqref="N68">
    <cfRule type="containsBlanks" dxfId="959" priority="900">
      <formula>LEN(TRIM(N68))=0</formula>
    </cfRule>
  </conditionalFormatting>
  <conditionalFormatting sqref="Q68:R68">
    <cfRule type="containsBlanks" dxfId="958" priority="899">
      <formula>LEN(TRIM(Q68))=0</formula>
    </cfRule>
  </conditionalFormatting>
  <conditionalFormatting sqref="S68:AA68">
    <cfRule type="containsBlanks" dxfId="957" priority="898">
      <formula>LEN(TRIM(S68))=0</formula>
    </cfRule>
  </conditionalFormatting>
  <conditionalFormatting sqref="AB68:AF68">
    <cfRule type="containsBlanks" dxfId="956" priority="897">
      <formula>LEN(TRIM(AB68))=0</formula>
    </cfRule>
  </conditionalFormatting>
  <conditionalFormatting sqref="AH66:AH67">
    <cfRule type="containsBlanks" dxfId="955" priority="896">
      <formula>LEN(TRIM(AH66))=0</formula>
    </cfRule>
  </conditionalFormatting>
  <conditionalFormatting sqref="AI66:AI68">
    <cfRule type="containsBlanks" dxfId="954" priority="895">
      <formula>LEN(TRIM(AI66))=0</formula>
    </cfRule>
  </conditionalFormatting>
  <conditionalFormatting sqref="AH68">
    <cfRule type="containsBlanks" dxfId="953" priority="894">
      <formula>LEN(TRIM(AH68))=0</formula>
    </cfRule>
  </conditionalFormatting>
  <conditionalFormatting sqref="AH68">
    <cfRule type="containsBlanks" dxfId="952" priority="893">
      <formula>LEN(TRIM(AH68))=0</formula>
    </cfRule>
  </conditionalFormatting>
  <conditionalFormatting sqref="AJ68">
    <cfRule type="containsBlanks" dxfId="951" priority="892">
      <formula>LEN(TRIM(AJ68))=0</formula>
    </cfRule>
  </conditionalFormatting>
  <conditionalFormatting sqref="AL68 AN68">
    <cfRule type="containsBlanks" dxfId="950" priority="891">
      <formula>LEN(TRIM(AL68))=0</formula>
    </cfRule>
  </conditionalFormatting>
  <conditionalFormatting sqref="AO68:AP68">
    <cfRule type="containsBlanks" dxfId="949" priority="890">
      <formula>LEN(TRIM(AO68))=0</formula>
    </cfRule>
  </conditionalFormatting>
  <conditionalFormatting sqref="AQ68">
    <cfRule type="containsBlanks" dxfId="948" priority="889">
      <formula>LEN(TRIM(AQ68))=0</formula>
    </cfRule>
  </conditionalFormatting>
  <conditionalFormatting sqref="AS68">
    <cfRule type="containsBlanks" dxfId="947" priority="888">
      <formula>LEN(TRIM(AS68))=0</formula>
    </cfRule>
  </conditionalFormatting>
  <conditionalFormatting sqref="B64:I64 K64:M64 O64">
    <cfRule type="containsBlanks" dxfId="946" priority="887">
      <formula>LEN(TRIM(B64))=0</formula>
    </cfRule>
  </conditionalFormatting>
  <conditionalFormatting sqref="J64">
    <cfRule type="containsBlanks" dxfId="945" priority="886">
      <formula>LEN(TRIM(J64))=0</formula>
    </cfRule>
  </conditionalFormatting>
  <conditionalFormatting sqref="N64">
    <cfRule type="containsBlanks" dxfId="944" priority="885">
      <formula>LEN(TRIM(N64))=0</formula>
    </cfRule>
  </conditionalFormatting>
  <conditionalFormatting sqref="T64">
    <cfRule type="containsBlanks" dxfId="943" priority="884">
      <formula>LEN(TRIM(T64))=0</formula>
    </cfRule>
  </conditionalFormatting>
  <conditionalFormatting sqref="AG64">
    <cfRule type="containsBlanks" dxfId="942" priority="883">
      <formula>LEN(TRIM(AG64))=0</formula>
    </cfRule>
  </conditionalFormatting>
  <conditionalFormatting sqref="AH64">
    <cfRule type="containsBlanks" dxfId="941" priority="882">
      <formula>LEN(TRIM(AH64))=0</formula>
    </cfRule>
  </conditionalFormatting>
  <conditionalFormatting sqref="AP64">
    <cfRule type="containsBlanks" dxfId="940" priority="881">
      <formula>LEN(TRIM(AP64))=0</formula>
    </cfRule>
  </conditionalFormatting>
  <conditionalFormatting sqref="J64">
    <cfRule type="containsBlanks" dxfId="939" priority="880">
      <formula>LEN(TRIM(J64))=0</formula>
    </cfRule>
  </conditionalFormatting>
  <conditionalFormatting sqref="K64">
    <cfRule type="containsBlanks" dxfId="938" priority="879">
      <formula>LEN(TRIM(K64))=0</formula>
    </cfRule>
  </conditionalFormatting>
  <conditionalFormatting sqref="AH64">
    <cfRule type="containsBlanks" dxfId="937" priority="878">
      <formula>LEN(TRIM(AH64))=0</formula>
    </cfRule>
  </conditionalFormatting>
  <conditionalFormatting sqref="AI64">
    <cfRule type="containsBlanks" dxfId="936" priority="877">
      <formula>LEN(TRIM(AI64))=0</formula>
    </cfRule>
  </conditionalFormatting>
  <conditionalFormatting sqref="D71:F71 I71:N71 AS71:AV71 AC71:AF71 P72:P77">
    <cfRule type="containsBlanks" dxfId="935" priority="876">
      <formula>LEN(TRIM(D71))=0</formula>
    </cfRule>
  </conditionalFormatting>
  <conditionalFormatting sqref="O71">
    <cfRule type="containsBlanks" dxfId="934" priority="875">
      <formula>LEN(TRIM(O71))=0</formula>
    </cfRule>
  </conditionalFormatting>
  <conditionalFormatting sqref="H71">
    <cfRule type="containsBlanks" dxfId="933" priority="874">
      <formula>LEN(TRIM(H71))=0</formula>
    </cfRule>
  </conditionalFormatting>
  <conditionalFormatting sqref="G71">
    <cfRule type="containsBlanks" dxfId="932" priority="873">
      <formula>LEN(TRIM(G71))=0</formula>
    </cfRule>
  </conditionalFormatting>
  <conditionalFormatting sqref="A69:C70 H69:O69 E69:F69">
    <cfRule type="containsBlanks" dxfId="931" priority="872">
      <formula>LEN(TRIM(A69))=0</formula>
    </cfRule>
  </conditionalFormatting>
  <conditionalFormatting sqref="J69">
    <cfRule type="containsBlanks" dxfId="930" priority="871">
      <formula>LEN(TRIM(J69))=0</formula>
    </cfRule>
  </conditionalFormatting>
  <conditionalFormatting sqref="J69">
    <cfRule type="containsBlanks" dxfId="929" priority="870">
      <formula>LEN(TRIM(J69))=0</formula>
    </cfRule>
  </conditionalFormatting>
  <conditionalFormatting sqref="J69">
    <cfRule type="containsBlanks" dxfId="928" priority="869">
      <formula>LEN(TRIM(J69))=0</formula>
    </cfRule>
  </conditionalFormatting>
  <conditionalFormatting sqref="K69">
    <cfRule type="containsBlanks" dxfId="927" priority="868">
      <formula>LEN(TRIM(K69))=0</formula>
    </cfRule>
  </conditionalFormatting>
  <conditionalFormatting sqref="K69">
    <cfRule type="containsBlanks" dxfId="926" priority="867">
      <formula>LEN(TRIM(K69))=0</formula>
    </cfRule>
  </conditionalFormatting>
  <conditionalFormatting sqref="N69">
    <cfRule type="containsBlanks" dxfId="925" priority="866">
      <formula>LEN(TRIM(N69))=0</formula>
    </cfRule>
  </conditionalFormatting>
  <conditionalFormatting sqref="Q69:R69">
    <cfRule type="containsBlanks" dxfId="924" priority="865">
      <formula>LEN(TRIM(Q69))=0</formula>
    </cfRule>
  </conditionalFormatting>
  <conditionalFormatting sqref="S69:AA69">
    <cfRule type="containsBlanks" dxfId="923" priority="864">
      <formula>LEN(TRIM(S69))=0</formula>
    </cfRule>
  </conditionalFormatting>
  <conditionalFormatting sqref="AC69:AF69">
    <cfRule type="containsBlanks" dxfId="922" priority="863">
      <formula>LEN(TRIM(AC69))=0</formula>
    </cfRule>
  </conditionalFormatting>
  <conditionalFormatting sqref="AC70:AF70">
    <cfRule type="containsBlanks" dxfId="921" priority="862">
      <formula>LEN(TRIM(AC70))=0</formula>
    </cfRule>
  </conditionalFormatting>
  <conditionalFormatting sqref="S70:AA70">
    <cfRule type="containsBlanks" dxfId="920" priority="861">
      <formula>LEN(TRIM(S70))=0</formula>
    </cfRule>
  </conditionalFormatting>
  <conditionalFormatting sqref="N70">
    <cfRule type="containsBlanks" dxfId="919" priority="860">
      <formula>LEN(TRIM(N70))=0</formula>
    </cfRule>
  </conditionalFormatting>
  <conditionalFormatting sqref="AI69">
    <cfRule type="containsBlanks" dxfId="918" priority="859">
      <formula>LEN(TRIM(AI69))=0</formula>
    </cfRule>
  </conditionalFormatting>
  <conditionalFormatting sqref="AH69">
    <cfRule type="containsBlanks" dxfId="917" priority="858">
      <formula>LEN(TRIM(AH69))=0</formula>
    </cfRule>
  </conditionalFormatting>
  <conditionalFormatting sqref="AH69">
    <cfRule type="containsBlanks" dxfId="916" priority="857">
      <formula>LEN(TRIM(AH69))=0</formula>
    </cfRule>
  </conditionalFormatting>
  <conditionalFormatting sqref="AJ69">
    <cfRule type="containsBlanks" dxfId="915" priority="856">
      <formula>LEN(TRIM(AJ69))=0</formula>
    </cfRule>
  </conditionalFormatting>
  <conditionalFormatting sqref="AI70">
    <cfRule type="containsBlanks" dxfId="914" priority="855">
      <formula>LEN(TRIM(AI70))=0</formula>
    </cfRule>
  </conditionalFormatting>
  <conditionalFormatting sqref="AH70">
    <cfRule type="containsBlanks" dxfId="913" priority="854">
      <formula>LEN(TRIM(AH70))=0</formula>
    </cfRule>
  </conditionalFormatting>
  <conditionalFormatting sqref="AH70">
    <cfRule type="containsBlanks" dxfId="912" priority="853">
      <formula>LEN(TRIM(AH70))=0</formula>
    </cfRule>
  </conditionalFormatting>
  <conditionalFormatting sqref="AJ70">
    <cfRule type="containsBlanks" dxfId="911" priority="852">
      <formula>LEN(TRIM(AJ70))=0</formula>
    </cfRule>
  </conditionalFormatting>
  <conditionalFormatting sqref="AL69:AN69">
    <cfRule type="containsBlanks" dxfId="910" priority="851">
      <formula>LEN(TRIM(AL69))=0</formula>
    </cfRule>
  </conditionalFormatting>
  <conditionalFormatting sqref="AL70:AN70">
    <cfRule type="containsBlanks" dxfId="909" priority="850">
      <formula>LEN(TRIM(AL70))=0</formula>
    </cfRule>
  </conditionalFormatting>
  <conditionalFormatting sqref="AM69">
    <cfRule type="containsBlanks" dxfId="908" priority="849">
      <formula>LEN(TRIM(AM69))=0</formula>
    </cfRule>
  </conditionalFormatting>
  <conditionalFormatting sqref="AP69:AP70">
    <cfRule type="containsBlanks" dxfId="907" priority="848">
      <formula>LEN(TRIM(AP69))=0</formula>
    </cfRule>
  </conditionalFormatting>
  <conditionalFormatting sqref="AQ69">
    <cfRule type="containsBlanks" dxfId="906" priority="847">
      <formula>LEN(TRIM(AQ69))=0</formula>
    </cfRule>
  </conditionalFormatting>
  <conditionalFormatting sqref="AS69">
    <cfRule type="containsBlanks" dxfId="905" priority="846">
      <formula>LEN(TRIM(AS69))=0</formula>
    </cfRule>
  </conditionalFormatting>
  <conditionalFormatting sqref="A74:O74 AT74:AV74 Q74:R74">
    <cfRule type="containsBlanks" dxfId="904" priority="845">
      <formula>LEN(TRIM(A74))=0</formula>
    </cfRule>
  </conditionalFormatting>
  <conditionalFormatting sqref="AM68">
    <cfRule type="containsBlanks" dxfId="903" priority="844">
      <formula>LEN(TRIM(AM68))=0</formula>
    </cfRule>
  </conditionalFormatting>
  <conditionalFormatting sqref="AM68">
    <cfRule type="containsBlanks" dxfId="902" priority="843">
      <formula>LEN(TRIM(AM68))=0</formula>
    </cfRule>
  </conditionalFormatting>
  <conditionalFormatting sqref="AM68">
    <cfRule type="containsBlanks" dxfId="901" priority="842">
      <formula>LEN(TRIM(AM68))=0</formula>
    </cfRule>
  </conditionalFormatting>
  <conditionalFormatting sqref="AM67">
    <cfRule type="containsBlanks" dxfId="900" priority="841">
      <formula>LEN(TRIM(AM67))=0</formula>
    </cfRule>
  </conditionalFormatting>
  <conditionalFormatting sqref="AM67">
    <cfRule type="containsBlanks" dxfId="899" priority="840">
      <formula>LEN(TRIM(AM67))=0</formula>
    </cfRule>
  </conditionalFormatting>
  <conditionalFormatting sqref="AM67">
    <cfRule type="containsBlanks" dxfId="898" priority="839">
      <formula>LEN(TRIM(AM67))=0</formula>
    </cfRule>
  </conditionalFormatting>
  <conditionalFormatting sqref="AM66">
    <cfRule type="containsBlanks" dxfId="897" priority="838">
      <formula>LEN(TRIM(AM66))=0</formula>
    </cfRule>
  </conditionalFormatting>
  <conditionalFormatting sqref="AM66">
    <cfRule type="containsBlanks" dxfId="896" priority="837">
      <formula>LEN(TRIM(AM66))=0</formula>
    </cfRule>
  </conditionalFormatting>
  <conditionalFormatting sqref="AM66">
    <cfRule type="containsBlanks" dxfId="895" priority="836">
      <formula>LEN(TRIM(AM66))=0</formula>
    </cfRule>
  </conditionalFormatting>
  <conditionalFormatting sqref="AM65">
    <cfRule type="containsBlanks" dxfId="894" priority="835">
      <formula>LEN(TRIM(AM65))=0</formula>
    </cfRule>
  </conditionalFormatting>
  <conditionalFormatting sqref="AM65">
    <cfRule type="containsBlanks" dxfId="893" priority="834">
      <formula>LEN(TRIM(AM65))=0</formula>
    </cfRule>
  </conditionalFormatting>
  <conditionalFormatting sqref="AM65">
    <cfRule type="containsBlanks" dxfId="892" priority="833">
      <formula>LEN(TRIM(AM65))=0</formula>
    </cfRule>
  </conditionalFormatting>
  <conditionalFormatting sqref="AM64">
    <cfRule type="containsBlanks" dxfId="891" priority="832">
      <formula>LEN(TRIM(AM64))=0</formula>
    </cfRule>
  </conditionalFormatting>
  <conditionalFormatting sqref="AM64">
    <cfRule type="containsBlanks" dxfId="890" priority="831">
      <formula>LEN(TRIM(AM64))=0</formula>
    </cfRule>
  </conditionalFormatting>
  <conditionalFormatting sqref="AM64">
    <cfRule type="containsBlanks" dxfId="889" priority="830">
      <formula>LEN(TRIM(AM64))=0</formula>
    </cfRule>
  </conditionalFormatting>
  <conditionalFormatting sqref="AO65">
    <cfRule type="containsBlanks" dxfId="888" priority="829">
      <formula>LEN(TRIM(AO65))=0</formula>
    </cfRule>
  </conditionalFormatting>
  <conditionalFormatting sqref="AO66">
    <cfRule type="containsBlanks" dxfId="887" priority="828">
      <formula>LEN(TRIM(AO66))=0</formula>
    </cfRule>
  </conditionalFormatting>
  <conditionalFormatting sqref="AO67">
    <cfRule type="containsBlanks" dxfId="886" priority="827">
      <formula>LEN(TRIM(AO67))=0</formula>
    </cfRule>
  </conditionalFormatting>
  <conditionalFormatting sqref="AO68">
    <cfRule type="containsBlanks" dxfId="885" priority="826">
      <formula>LEN(TRIM(AO68))=0</formula>
    </cfRule>
  </conditionalFormatting>
  <conditionalFormatting sqref="N84">
    <cfRule type="containsBlanks" dxfId="884" priority="812">
      <formula>LEN(TRIM(N84))=0</formula>
    </cfRule>
  </conditionalFormatting>
  <conditionalFormatting sqref="O85 L85:M85">
    <cfRule type="containsBlanks" dxfId="883" priority="811">
      <formula>LEN(TRIM(L85))=0</formula>
    </cfRule>
  </conditionalFormatting>
  <conditionalFormatting sqref="L98 O98">
    <cfRule type="containsBlanks" dxfId="882" priority="793">
      <formula>LEN(TRIM(L98))=0</formula>
    </cfRule>
  </conditionalFormatting>
  <conditionalFormatting sqref="L86:M87 O80:O82 L80:M80 L82:M82 A80:I87">
    <cfRule type="containsBlanks" dxfId="881" priority="825">
      <formula>LEN(TRIM(A80))=0</formula>
    </cfRule>
  </conditionalFormatting>
  <conditionalFormatting sqref="J80:J81">
    <cfRule type="containsBlanks" dxfId="880" priority="824">
      <formula>LEN(TRIM(J80))=0</formula>
    </cfRule>
  </conditionalFormatting>
  <conditionalFormatting sqref="J82">
    <cfRule type="containsBlanks" dxfId="879" priority="823">
      <formula>LEN(TRIM(J82))=0</formula>
    </cfRule>
  </conditionalFormatting>
  <conditionalFormatting sqref="K80">
    <cfRule type="containsBlanks" dxfId="878" priority="822">
      <formula>LEN(TRIM(K80))=0</formula>
    </cfRule>
  </conditionalFormatting>
  <conditionalFormatting sqref="K82">
    <cfRule type="containsBlanks" dxfId="877" priority="821">
      <formula>LEN(TRIM(K82))=0</formula>
    </cfRule>
  </conditionalFormatting>
  <conditionalFormatting sqref="N80:N81">
    <cfRule type="containsBlanks" dxfId="876" priority="820">
      <formula>LEN(TRIM(N80))=0</formula>
    </cfRule>
  </conditionalFormatting>
  <conditionalFormatting sqref="N82">
    <cfRule type="containsBlanks" dxfId="875" priority="819">
      <formula>LEN(TRIM(N82))=0</formula>
    </cfRule>
  </conditionalFormatting>
  <conditionalFormatting sqref="N87">
    <cfRule type="containsBlanks" dxfId="874" priority="816">
      <formula>LEN(TRIM(N87))=0</formula>
    </cfRule>
  </conditionalFormatting>
  <conditionalFormatting sqref="N97">
    <cfRule type="containsBlanks" dxfId="873" priority="799">
      <formula>LEN(TRIM(N97))=0</formula>
    </cfRule>
  </conditionalFormatting>
  <conditionalFormatting sqref="K86">
    <cfRule type="containsBlanks" dxfId="872" priority="818">
      <formula>LEN(TRIM(K86))=0</formula>
    </cfRule>
  </conditionalFormatting>
  <conditionalFormatting sqref="T96">
    <cfRule type="containsBlanks" dxfId="871" priority="797">
      <formula>LEN(TRIM(T96))=0</formula>
    </cfRule>
  </conditionalFormatting>
  <conditionalFormatting sqref="N86">
    <cfRule type="containsBlanks" dxfId="870" priority="817">
      <formula>LEN(TRIM(N86))=0</formula>
    </cfRule>
  </conditionalFormatting>
  <conditionalFormatting sqref="O86">
    <cfRule type="containsBlanks" dxfId="869" priority="815">
      <formula>LEN(TRIM(O86))=0</formula>
    </cfRule>
  </conditionalFormatting>
  <conditionalFormatting sqref="O87">
    <cfRule type="containsBlanks" dxfId="868" priority="814">
      <formula>LEN(TRIM(O87))=0</formula>
    </cfRule>
  </conditionalFormatting>
  <conditionalFormatting sqref="N98">
    <cfRule type="containsBlanks" dxfId="867" priority="791">
      <formula>LEN(TRIM(N98))=0</formula>
    </cfRule>
  </conditionalFormatting>
  <conditionalFormatting sqref="O84 L84:M84">
    <cfRule type="containsBlanks" dxfId="866" priority="813">
      <formula>LEN(TRIM(L84))=0</formula>
    </cfRule>
  </conditionalFormatting>
  <conditionalFormatting sqref="AH71">
    <cfRule type="containsBlanks" dxfId="865" priority="768">
      <formula>LEN(TRIM(AH71))=0</formula>
    </cfRule>
  </conditionalFormatting>
  <conditionalFormatting sqref="AJ71">
    <cfRule type="containsBlanks" dxfId="864" priority="767">
      <formula>LEN(TRIM(AJ71))=0</formula>
    </cfRule>
  </conditionalFormatting>
  <conditionalFormatting sqref="N85">
    <cfRule type="containsBlanks" dxfId="863" priority="810">
      <formula>LEN(TRIM(N85))=0</formula>
    </cfRule>
  </conditionalFormatting>
  <conditionalFormatting sqref="O89 A89:I91 S91 L89 L91 O91 A99:H100 A96:I98">
    <cfRule type="containsBlanks" dxfId="862" priority="809">
      <formula>LEN(TRIM(A89))=0</formula>
    </cfRule>
  </conditionalFormatting>
  <conditionalFormatting sqref="J91">
    <cfRule type="containsBlanks" dxfId="861" priority="808">
      <formula>LEN(TRIM(J91))=0</formula>
    </cfRule>
  </conditionalFormatting>
  <conditionalFormatting sqref="M89 M91">
    <cfRule type="containsBlanks" dxfId="860" priority="807">
      <formula>LEN(TRIM(M89))=0</formula>
    </cfRule>
  </conditionalFormatting>
  <conditionalFormatting sqref="N89 N91">
    <cfRule type="containsBlanks" dxfId="859" priority="806">
      <formula>LEN(TRIM(N89))=0</formula>
    </cfRule>
  </conditionalFormatting>
  <conditionalFormatting sqref="K96">
    <cfRule type="containsBlanks" dxfId="858" priority="805">
      <formula>LEN(TRIM(K96))=0</formula>
    </cfRule>
  </conditionalFormatting>
  <conditionalFormatting sqref="L96 O96">
    <cfRule type="containsBlanks" dxfId="857" priority="804">
      <formula>LEN(TRIM(L96))=0</formula>
    </cfRule>
  </conditionalFormatting>
  <conditionalFormatting sqref="M96">
    <cfRule type="containsBlanks" dxfId="856" priority="803">
      <formula>LEN(TRIM(M96))=0</formula>
    </cfRule>
  </conditionalFormatting>
  <conditionalFormatting sqref="N96">
    <cfRule type="containsBlanks" dxfId="855" priority="802">
      <formula>LEN(TRIM(N96))=0</formula>
    </cfRule>
  </conditionalFormatting>
  <conditionalFormatting sqref="L97 O97">
    <cfRule type="containsBlanks" dxfId="854" priority="801">
      <formula>LEN(TRIM(L97))=0</formula>
    </cfRule>
  </conditionalFormatting>
  <conditionalFormatting sqref="M97">
    <cfRule type="containsBlanks" dxfId="853" priority="800">
      <formula>LEN(TRIM(M97))=0</formula>
    </cfRule>
  </conditionalFormatting>
  <conditionalFormatting sqref="T89:T91">
    <cfRule type="containsBlanks" dxfId="852" priority="798">
      <formula>LEN(TRIM(T89))=0</formula>
    </cfRule>
  </conditionalFormatting>
  <conditionalFormatting sqref="T97">
    <cfRule type="containsBlanks" dxfId="851" priority="796">
      <formula>LEN(TRIM(T97))=0</formula>
    </cfRule>
  </conditionalFormatting>
  <conditionalFormatting sqref="P89:P100 P102:P104">
    <cfRule type="containsBlanks" dxfId="850" priority="795">
      <formula>LEN(TRIM(P89))=0</formula>
    </cfRule>
  </conditionalFormatting>
  <conditionalFormatting sqref="Q91:R91">
    <cfRule type="containsBlanks" dxfId="849" priority="794">
      <formula>LEN(TRIM(Q91))=0</formula>
    </cfRule>
  </conditionalFormatting>
  <conditionalFormatting sqref="AO71">
    <cfRule type="containsBlanks" dxfId="848" priority="762">
      <formula>LEN(TRIM(AO71))=0</formula>
    </cfRule>
  </conditionalFormatting>
  <conditionalFormatting sqref="AO71">
    <cfRule type="containsBlanks" dxfId="847" priority="761">
      <formula>LEN(TRIM(AO71))=0</formula>
    </cfRule>
  </conditionalFormatting>
  <conditionalFormatting sqref="M98">
    <cfRule type="containsBlanks" dxfId="846" priority="792">
      <formula>LEN(TRIM(M98))=0</formula>
    </cfRule>
  </conditionalFormatting>
  <conditionalFormatting sqref="O99">
    <cfRule type="containsBlanks" dxfId="845" priority="790">
      <formula>LEN(TRIM(O99))=0</formula>
    </cfRule>
  </conditionalFormatting>
  <conditionalFormatting sqref="N100">
    <cfRule type="containsBlanks" dxfId="844" priority="783">
      <formula>LEN(TRIM(N100))=0</formula>
    </cfRule>
  </conditionalFormatting>
  <conditionalFormatting sqref="L99">
    <cfRule type="containsBlanks" dxfId="843" priority="789">
      <formula>LEN(TRIM(L99))=0</formula>
    </cfRule>
  </conditionalFormatting>
  <conditionalFormatting sqref="M99">
    <cfRule type="containsBlanks" dxfId="842" priority="788">
      <formula>LEN(TRIM(M99))=0</formula>
    </cfRule>
  </conditionalFormatting>
  <conditionalFormatting sqref="N99">
    <cfRule type="containsBlanks" dxfId="841" priority="787">
      <formula>LEN(TRIM(N99))=0</formula>
    </cfRule>
  </conditionalFormatting>
  <conditionalFormatting sqref="AO68">
    <cfRule type="containsBlanks" dxfId="840" priority="779">
      <formula>LEN(TRIM(AO68))=0</formula>
    </cfRule>
  </conditionalFormatting>
  <conditionalFormatting sqref="L100">
    <cfRule type="containsBlanks" dxfId="839" priority="785">
      <formula>LEN(TRIM(L100))=0</formula>
    </cfRule>
  </conditionalFormatting>
  <conditionalFormatting sqref="M100">
    <cfRule type="containsBlanks" dxfId="838" priority="784">
      <formula>LEN(TRIM(M100))=0</formula>
    </cfRule>
  </conditionalFormatting>
  <conditionalFormatting sqref="O100">
    <cfRule type="containsBlanks" dxfId="837" priority="786">
      <formula>LEN(TRIM(O100))=0</formula>
    </cfRule>
  </conditionalFormatting>
  <conditionalFormatting sqref="AO66">
    <cfRule type="containsBlanks" dxfId="836" priority="781">
      <formula>LEN(TRIM(AO66))=0</formula>
    </cfRule>
  </conditionalFormatting>
  <conditionalFormatting sqref="AO67">
    <cfRule type="containsBlanks" dxfId="835" priority="780">
      <formula>LEN(TRIM(AO67))=0</formula>
    </cfRule>
  </conditionalFormatting>
  <conditionalFormatting sqref="AO65">
    <cfRule type="containsBlanks" dxfId="834" priority="782">
      <formula>LEN(TRIM(AO65))=0</formula>
    </cfRule>
  </conditionalFormatting>
  <conditionalFormatting sqref="AO69">
    <cfRule type="containsBlanks" dxfId="833" priority="778">
      <formula>LEN(TRIM(AO69))=0</formula>
    </cfRule>
  </conditionalFormatting>
  <conditionalFormatting sqref="AO69">
    <cfRule type="containsBlanks" dxfId="832" priority="777">
      <formula>LEN(TRIM(AO69))=0</formula>
    </cfRule>
  </conditionalFormatting>
  <conditionalFormatting sqref="AO70">
    <cfRule type="containsBlanks" dxfId="831" priority="776">
      <formula>LEN(TRIM(AO70))=0</formula>
    </cfRule>
  </conditionalFormatting>
  <conditionalFormatting sqref="AO70">
    <cfRule type="containsBlanks" dxfId="830" priority="775">
      <formula>LEN(TRIM(AO70))=0</formula>
    </cfRule>
  </conditionalFormatting>
  <conditionalFormatting sqref="H68">
    <cfRule type="containsBlanks" dxfId="829" priority="774">
      <formula>LEN(TRIM(H68))=0</formula>
    </cfRule>
  </conditionalFormatting>
  <conditionalFormatting sqref="G69">
    <cfRule type="containsBlanks" dxfId="828" priority="773">
      <formula>LEN(TRIM(G69))=0</formula>
    </cfRule>
  </conditionalFormatting>
  <conditionalFormatting sqref="I68">
    <cfRule type="containsBlanks" dxfId="827" priority="772">
      <formula>LEN(TRIM(I68))=0</formula>
    </cfRule>
  </conditionalFormatting>
  <conditionalFormatting sqref="AG71:AK71">
    <cfRule type="containsBlanks" dxfId="826" priority="771">
      <formula>LEN(TRIM(AG71))=0</formula>
    </cfRule>
  </conditionalFormatting>
  <conditionalFormatting sqref="AI71">
    <cfRule type="containsBlanks" dxfId="825" priority="770">
      <formula>LEN(TRIM(AI71))=0</formula>
    </cfRule>
  </conditionalFormatting>
  <conditionalFormatting sqref="AH71">
    <cfRule type="containsBlanks" dxfId="824" priority="769">
      <formula>LEN(TRIM(AH71))=0</formula>
    </cfRule>
  </conditionalFormatting>
  <conditionalFormatting sqref="AM71">
    <cfRule type="containsBlanks" dxfId="823" priority="766">
      <formula>LEN(TRIM(AM71))=0</formula>
    </cfRule>
  </conditionalFormatting>
  <conditionalFormatting sqref="AM71">
    <cfRule type="containsBlanks" dxfId="822" priority="765">
      <formula>LEN(TRIM(AM71))=0</formula>
    </cfRule>
  </conditionalFormatting>
  <conditionalFormatting sqref="AN71">
    <cfRule type="containsBlanks" dxfId="821" priority="764">
      <formula>LEN(TRIM(AN71))=0</formula>
    </cfRule>
  </conditionalFormatting>
  <conditionalFormatting sqref="AP71">
    <cfRule type="containsBlanks" dxfId="820" priority="763">
      <formula>LEN(TRIM(AP71))=0</formula>
    </cfRule>
  </conditionalFormatting>
  <conditionalFormatting sqref="S74:AA74 AN74">
    <cfRule type="containsBlanks" dxfId="819" priority="760">
      <formula>LEN(TRIM(S74))=0</formula>
    </cfRule>
  </conditionalFormatting>
  <conditionalFormatting sqref="AH74">
    <cfRule type="containsBlanks" dxfId="818" priority="757">
      <formula>LEN(TRIM(AH74))=0</formula>
    </cfRule>
  </conditionalFormatting>
  <conditionalFormatting sqref="AH74">
    <cfRule type="containsBlanks" dxfId="817" priority="759">
      <formula>LEN(TRIM(AH74))=0</formula>
    </cfRule>
  </conditionalFormatting>
  <conditionalFormatting sqref="AH74">
    <cfRule type="containsBlanks" dxfId="816" priority="758">
      <formula>LEN(TRIM(AH74))=0</formula>
    </cfRule>
  </conditionalFormatting>
  <conditionalFormatting sqref="T82">
    <cfRule type="containsBlanks" dxfId="815" priority="730">
      <formula>LEN(TRIM(T82))=0</formula>
    </cfRule>
  </conditionalFormatting>
  <conditionalFormatting sqref="AM74">
    <cfRule type="containsBlanks" dxfId="814" priority="756">
      <formula>LEN(TRIM(AM74))=0</formula>
    </cfRule>
  </conditionalFormatting>
  <conditionalFormatting sqref="AM74">
    <cfRule type="containsBlanks" dxfId="813" priority="755">
      <formula>LEN(TRIM(AM74))=0</formula>
    </cfRule>
  </conditionalFormatting>
  <conditionalFormatting sqref="AO74">
    <cfRule type="containsBlanks" dxfId="812" priority="754">
      <formula>LEN(TRIM(AO74))=0</formula>
    </cfRule>
  </conditionalFormatting>
  <conditionalFormatting sqref="AO74">
    <cfRule type="containsBlanks" dxfId="811" priority="753">
      <formula>LEN(TRIM(AO74))=0</formula>
    </cfRule>
  </conditionalFormatting>
  <conditionalFormatting sqref="J83">
    <cfRule type="containsBlanks" dxfId="810" priority="740">
      <formula>LEN(TRIM(J83))=0</formula>
    </cfRule>
  </conditionalFormatting>
  <conditionalFormatting sqref="K81">
    <cfRule type="containsBlanks" dxfId="809" priority="752">
      <formula>LEN(TRIM(K81))=0</formula>
    </cfRule>
  </conditionalFormatting>
  <conditionalFormatting sqref="L81:M81">
    <cfRule type="containsBlanks" dxfId="808" priority="751">
      <formula>LEN(TRIM(L81))=0</formula>
    </cfRule>
  </conditionalFormatting>
  <conditionalFormatting sqref="AB67">
    <cfRule type="containsBlanks" dxfId="807" priority="750">
      <formula>LEN(TRIM(AB67))=0</formula>
    </cfRule>
  </conditionalFormatting>
  <conditionalFormatting sqref="AB68">
    <cfRule type="containsBlanks" dxfId="806" priority="749">
      <formula>LEN(TRIM(AB68))=0</formula>
    </cfRule>
  </conditionalFormatting>
  <conditionalFormatting sqref="AB69">
    <cfRule type="containsBlanks" dxfId="805" priority="748">
      <formula>LEN(TRIM(AB69))=0</formula>
    </cfRule>
  </conditionalFormatting>
  <conditionalFormatting sqref="AB69">
    <cfRule type="containsBlanks" dxfId="804" priority="747">
      <formula>LEN(TRIM(AB69))=0</formula>
    </cfRule>
  </conditionalFormatting>
  <conditionalFormatting sqref="AB70">
    <cfRule type="containsBlanks" dxfId="803" priority="746">
      <formula>LEN(TRIM(AB70))=0</formula>
    </cfRule>
  </conditionalFormatting>
  <conditionalFormatting sqref="AB70">
    <cfRule type="containsBlanks" dxfId="802" priority="745">
      <formula>LEN(TRIM(AB70))=0</formula>
    </cfRule>
  </conditionalFormatting>
  <conditionalFormatting sqref="AB71">
    <cfRule type="containsBlanks" dxfId="801" priority="744">
      <formula>LEN(TRIM(AB71))=0</formula>
    </cfRule>
  </conditionalFormatting>
  <conditionalFormatting sqref="AB71">
    <cfRule type="containsBlanks" dxfId="800" priority="743">
      <formula>LEN(TRIM(AB71))=0</formula>
    </cfRule>
  </conditionalFormatting>
  <conditionalFormatting sqref="AB74">
    <cfRule type="containsBlanks" dxfId="799" priority="742">
      <formula>LEN(TRIM(AB74))=0</formula>
    </cfRule>
  </conditionalFormatting>
  <conditionalFormatting sqref="AB74">
    <cfRule type="containsBlanks" dxfId="798" priority="741">
      <formula>LEN(TRIM(AB74))=0</formula>
    </cfRule>
  </conditionalFormatting>
  <conditionalFormatting sqref="K83">
    <cfRule type="containsBlanks" dxfId="797" priority="739">
      <formula>LEN(TRIM(K83))=0</formula>
    </cfRule>
  </conditionalFormatting>
  <conditionalFormatting sqref="L83:M83">
    <cfRule type="containsBlanks" dxfId="796" priority="738">
      <formula>LEN(TRIM(L83))=0</formula>
    </cfRule>
  </conditionalFormatting>
  <conditionalFormatting sqref="N83">
    <cfRule type="containsBlanks" dxfId="795" priority="737">
      <formula>LEN(TRIM(N83))=0</formula>
    </cfRule>
  </conditionalFormatting>
  <conditionalFormatting sqref="O83">
    <cfRule type="containsBlanks" dxfId="794" priority="736">
      <formula>LEN(TRIM(O83))=0</formula>
    </cfRule>
  </conditionalFormatting>
  <conditionalFormatting sqref="J84">
    <cfRule type="containsBlanks" dxfId="793" priority="735">
      <formula>LEN(TRIM(J84))=0</formula>
    </cfRule>
  </conditionalFormatting>
  <conditionalFormatting sqref="K84">
    <cfRule type="containsBlanks" dxfId="792" priority="734">
      <formula>LEN(TRIM(K84))=0</formula>
    </cfRule>
  </conditionalFormatting>
  <conditionalFormatting sqref="T84">
    <cfRule type="containsBlanks" dxfId="791" priority="733">
      <formula>LEN(TRIM(T84))=0</formula>
    </cfRule>
  </conditionalFormatting>
  <conditionalFormatting sqref="T83">
    <cfRule type="containsBlanks" dxfId="790" priority="732">
      <formula>LEN(TRIM(T83))=0</formula>
    </cfRule>
  </conditionalFormatting>
  <conditionalFormatting sqref="T80">
    <cfRule type="containsBlanks" dxfId="789" priority="731">
      <formula>LEN(TRIM(T80))=0</formula>
    </cfRule>
  </conditionalFormatting>
  <conditionalFormatting sqref="I99">
    <cfRule type="containsBlanks" dxfId="788" priority="695">
      <formula>LEN(TRIM(I99))=0</formula>
    </cfRule>
  </conditionalFormatting>
  <conditionalFormatting sqref="T81">
    <cfRule type="containsBlanks" dxfId="787" priority="729">
      <formula>LEN(TRIM(T81))=0</formula>
    </cfRule>
  </conditionalFormatting>
  <conditionalFormatting sqref="J85">
    <cfRule type="containsBlanks" dxfId="786" priority="728">
      <formula>LEN(TRIM(J85))=0</formula>
    </cfRule>
  </conditionalFormatting>
  <conditionalFormatting sqref="K85">
    <cfRule type="containsBlanks" dxfId="785" priority="727">
      <formula>LEN(TRIM(K85))=0</formula>
    </cfRule>
  </conditionalFormatting>
  <conditionalFormatting sqref="U85:AA85">
    <cfRule type="containsBlanks" dxfId="784" priority="726">
      <formula>LEN(TRIM(U85))=0</formula>
    </cfRule>
  </conditionalFormatting>
  <conditionalFormatting sqref="T85">
    <cfRule type="containsBlanks" dxfId="783" priority="725">
      <formula>LEN(TRIM(T85))=0</formula>
    </cfRule>
  </conditionalFormatting>
  <conditionalFormatting sqref="J86">
    <cfRule type="containsBlanks" dxfId="782" priority="724">
      <formula>LEN(TRIM(J86))=0</formula>
    </cfRule>
  </conditionalFormatting>
  <conditionalFormatting sqref="K87">
    <cfRule type="containsBlanks" dxfId="781" priority="723">
      <formula>LEN(TRIM(K87))=0</formula>
    </cfRule>
  </conditionalFormatting>
  <conditionalFormatting sqref="J87">
    <cfRule type="containsBlanks" dxfId="780" priority="722">
      <formula>LEN(TRIM(J87))=0</formula>
    </cfRule>
  </conditionalFormatting>
  <conditionalFormatting sqref="E79">
    <cfRule type="containsBlanks" dxfId="779" priority="721">
      <formula>LEN(TRIM(E79))=0</formula>
    </cfRule>
  </conditionalFormatting>
  <conditionalFormatting sqref="E79">
    <cfRule type="containsBlanks" dxfId="778" priority="720">
      <formula>LEN(TRIM(E79))=0</formula>
    </cfRule>
  </conditionalFormatting>
  <conditionalFormatting sqref="J79">
    <cfRule type="containsBlanks" dxfId="777" priority="719">
      <formula>LEN(TRIM(J79))=0</formula>
    </cfRule>
  </conditionalFormatting>
  <conditionalFormatting sqref="K79">
    <cfRule type="containsBlanks" dxfId="776" priority="718">
      <formula>LEN(TRIM(K79))=0</formula>
    </cfRule>
  </conditionalFormatting>
  <conditionalFormatting sqref="O79">
    <cfRule type="containsBlanks" dxfId="775" priority="717">
      <formula>LEN(TRIM(O79))=0</formula>
    </cfRule>
  </conditionalFormatting>
  <conditionalFormatting sqref="N79">
    <cfRule type="containsBlanks" dxfId="774" priority="716">
      <formula>LEN(TRIM(N79))=0</formula>
    </cfRule>
  </conditionalFormatting>
  <conditionalFormatting sqref="L79:M79">
    <cfRule type="containsBlanks" dxfId="773" priority="715">
      <formula>LEN(TRIM(L79))=0</formula>
    </cfRule>
  </conditionalFormatting>
  <conditionalFormatting sqref="Q79:R79">
    <cfRule type="containsBlanks" dxfId="772" priority="714">
      <formula>LEN(TRIM(Q79))=0</formula>
    </cfRule>
  </conditionalFormatting>
  <conditionalFormatting sqref="U79:X79">
    <cfRule type="containsBlanks" dxfId="771" priority="713">
      <formula>LEN(TRIM(U79))=0</formula>
    </cfRule>
  </conditionalFormatting>
  <conditionalFormatting sqref="T79">
    <cfRule type="containsBlanks" dxfId="770" priority="712">
      <formula>LEN(TRIM(T79))=0</formula>
    </cfRule>
  </conditionalFormatting>
  <conditionalFormatting sqref="AG79">
    <cfRule type="containsBlanks" dxfId="769" priority="711">
      <formula>LEN(TRIM(AG79))=0</formula>
    </cfRule>
  </conditionalFormatting>
  <conditionalFormatting sqref="AM79">
    <cfRule type="containsBlanks" dxfId="768" priority="710">
      <formula>LEN(TRIM(AM79))=0</formula>
    </cfRule>
  </conditionalFormatting>
  <conditionalFormatting sqref="J89">
    <cfRule type="containsBlanks" dxfId="767" priority="709">
      <formula>LEN(TRIM(J89))=0</formula>
    </cfRule>
  </conditionalFormatting>
  <conditionalFormatting sqref="K89">
    <cfRule type="containsBlanks" dxfId="766" priority="708">
      <formula>LEN(TRIM(K89))=0</formula>
    </cfRule>
  </conditionalFormatting>
  <conditionalFormatting sqref="J96">
    <cfRule type="containsBlanks" dxfId="765" priority="707">
      <formula>LEN(TRIM(J96))=0</formula>
    </cfRule>
  </conditionalFormatting>
  <conditionalFormatting sqref="K97">
    <cfRule type="containsBlanks" dxfId="764" priority="706">
      <formula>LEN(TRIM(K97))=0</formula>
    </cfRule>
  </conditionalFormatting>
  <conditionalFormatting sqref="J97">
    <cfRule type="containsBlanks" dxfId="763" priority="705">
      <formula>LEN(TRIM(J97))=0</formula>
    </cfRule>
  </conditionalFormatting>
  <conditionalFormatting sqref="K91">
    <cfRule type="containsBlanks" dxfId="762" priority="704">
      <formula>LEN(TRIM(K91))=0</formula>
    </cfRule>
  </conditionalFormatting>
  <conditionalFormatting sqref="J90">
    <cfRule type="containsBlanks" dxfId="761" priority="703">
      <formula>LEN(TRIM(J90))=0</formula>
    </cfRule>
  </conditionalFormatting>
  <conditionalFormatting sqref="O90">
    <cfRule type="containsBlanks" dxfId="760" priority="702">
      <formula>LEN(TRIM(O90))=0</formula>
    </cfRule>
  </conditionalFormatting>
  <conditionalFormatting sqref="N90">
    <cfRule type="containsBlanks" dxfId="759" priority="701">
      <formula>LEN(TRIM(N90))=0</formula>
    </cfRule>
  </conditionalFormatting>
  <conditionalFormatting sqref="K90">
    <cfRule type="containsBlanks" dxfId="758" priority="700">
      <formula>LEN(TRIM(K90))=0</formula>
    </cfRule>
  </conditionalFormatting>
  <conditionalFormatting sqref="L90:M90">
    <cfRule type="containsBlanks" dxfId="757" priority="699">
      <formula>LEN(TRIM(L90))=0</formula>
    </cfRule>
  </conditionalFormatting>
  <conditionalFormatting sqref="J98">
    <cfRule type="containsBlanks" dxfId="756" priority="698">
      <formula>LEN(TRIM(J98))=0</formula>
    </cfRule>
  </conditionalFormatting>
  <conditionalFormatting sqref="K98">
    <cfRule type="containsBlanks" dxfId="755" priority="697">
      <formula>LEN(TRIM(K98))=0</formula>
    </cfRule>
  </conditionalFormatting>
  <conditionalFormatting sqref="T98">
    <cfRule type="containsBlanks" dxfId="754" priority="696">
      <formula>LEN(TRIM(T98))=0</formula>
    </cfRule>
  </conditionalFormatting>
  <conditionalFormatting sqref="M95">
    <cfRule type="containsBlanks" dxfId="753" priority="688">
      <formula>LEN(TRIM(M95))=0</formula>
    </cfRule>
  </conditionalFormatting>
  <conditionalFormatting sqref="J99">
    <cfRule type="containsBlanks" dxfId="752" priority="694">
      <formula>LEN(TRIM(J99))=0</formula>
    </cfRule>
  </conditionalFormatting>
  <conditionalFormatting sqref="K99">
    <cfRule type="containsBlanks" dxfId="751" priority="693">
      <formula>LEN(TRIM(K99))=0</formula>
    </cfRule>
  </conditionalFormatting>
  <conditionalFormatting sqref="I100">
    <cfRule type="containsBlanks" dxfId="750" priority="692">
      <formula>LEN(TRIM(I100))=0</formula>
    </cfRule>
  </conditionalFormatting>
  <conditionalFormatting sqref="J100">
    <cfRule type="containsBlanks" dxfId="749" priority="691">
      <formula>LEN(TRIM(J100))=0</formula>
    </cfRule>
  </conditionalFormatting>
  <conditionalFormatting sqref="K100">
    <cfRule type="containsBlanks" dxfId="748" priority="690">
      <formula>LEN(TRIM(K100))=0</formula>
    </cfRule>
  </conditionalFormatting>
  <conditionalFormatting sqref="O95 A95:I95 L95">
    <cfRule type="containsBlanks" dxfId="747" priority="689">
      <formula>LEN(TRIM(A95))=0</formula>
    </cfRule>
  </conditionalFormatting>
  <conditionalFormatting sqref="N95">
    <cfRule type="containsBlanks" dxfId="746" priority="687">
      <formula>LEN(TRIM(N95))=0</formula>
    </cfRule>
  </conditionalFormatting>
  <conditionalFormatting sqref="T95">
    <cfRule type="containsBlanks" dxfId="745" priority="686">
      <formula>LEN(TRIM(T95))=0</formula>
    </cfRule>
  </conditionalFormatting>
  <conditionalFormatting sqref="J95">
    <cfRule type="containsBlanks" dxfId="744" priority="685">
      <formula>LEN(TRIM(J95))=0</formula>
    </cfRule>
  </conditionalFormatting>
  <conditionalFormatting sqref="K95">
    <cfRule type="containsBlanks" dxfId="743" priority="684">
      <formula>LEN(TRIM(K95))=0</formula>
    </cfRule>
  </conditionalFormatting>
  <conditionalFormatting sqref="N94">
    <cfRule type="containsBlanks" dxfId="742" priority="676">
      <formula>LEN(TRIM(N94))=0</formula>
    </cfRule>
  </conditionalFormatting>
  <conditionalFormatting sqref="T93">
    <cfRule type="containsBlanks" dxfId="741" priority="675">
      <formula>LEN(TRIM(T93))=0</formula>
    </cfRule>
  </conditionalFormatting>
  <conditionalFormatting sqref="A93:I94">
    <cfRule type="containsBlanks" dxfId="740" priority="683">
      <formula>LEN(TRIM(A93))=0</formula>
    </cfRule>
  </conditionalFormatting>
  <conditionalFormatting sqref="K93">
    <cfRule type="containsBlanks" dxfId="739" priority="682">
      <formula>LEN(TRIM(K93))=0</formula>
    </cfRule>
  </conditionalFormatting>
  <conditionalFormatting sqref="L93 O93">
    <cfRule type="containsBlanks" dxfId="738" priority="681">
      <formula>LEN(TRIM(L93))=0</formula>
    </cfRule>
  </conditionalFormatting>
  <conditionalFormatting sqref="M93">
    <cfRule type="containsBlanks" dxfId="737" priority="680">
      <formula>LEN(TRIM(M93))=0</formula>
    </cfRule>
  </conditionalFormatting>
  <conditionalFormatting sqref="N93">
    <cfRule type="containsBlanks" dxfId="736" priority="679">
      <formula>LEN(TRIM(N93))=0</formula>
    </cfRule>
  </conditionalFormatting>
  <conditionalFormatting sqref="L94 O94">
    <cfRule type="containsBlanks" dxfId="735" priority="678">
      <formula>LEN(TRIM(L94))=0</formula>
    </cfRule>
  </conditionalFormatting>
  <conditionalFormatting sqref="M94">
    <cfRule type="containsBlanks" dxfId="734" priority="677">
      <formula>LEN(TRIM(M94))=0</formula>
    </cfRule>
  </conditionalFormatting>
  <conditionalFormatting sqref="T94">
    <cfRule type="containsBlanks" dxfId="733" priority="674">
      <formula>LEN(TRIM(T94))=0</formula>
    </cfRule>
  </conditionalFormatting>
  <conditionalFormatting sqref="K94">
    <cfRule type="containsBlanks" dxfId="732" priority="673">
      <formula>LEN(TRIM(K94))=0</formula>
    </cfRule>
  </conditionalFormatting>
  <conditionalFormatting sqref="M92">
    <cfRule type="containsBlanks" dxfId="731" priority="671">
      <formula>LEN(TRIM(M92))=0</formula>
    </cfRule>
  </conditionalFormatting>
  <conditionalFormatting sqref="O92 A92:I92 L92 AE93:AE94">
    <cfRule type="containsBlanks" dxfId="730" priority="672">
      <formula>LEN(TRIM(A92))=0</formula>
    </cfRule>
  </conditionalFormatting>
  <conditionalFormatting sqref="N92">
    <cfRule type="containsBlanks" dxfId="729" priority="670">
      <formula>LEN(TRIM(N92))=0</formula>
    </cfRule>
  </conditionalFormatting>
  <conditionalFormatting sqref="T92">
    <cfRule type="containsBlanks" dxfId="728" priority="669">
      <formula>LEN(TRIM(T92))=0</formula>
    </cfRule>
  </conditionalFormatting>
  <conditionalFormatting sqref="J92">
    <cfRule type="containsBlanks" dxfId="727" priority="668">
      <formula>LEN(TRIM(J92))=0</formula>
    </cfRule>
  </conditionalFormatting>
  <conditionalFormatting sqref="K92">
    <cfRule type="containsBlanks" dxfId="726" priority="667">
      <formula>LEN(TRIM(K92))=0</formula>
    </cfRule>
  </conditionalFormatting>
  <conditionalFormatting sqref="J93">
    <cfRule type="containsBlanks" dxfId="725" priority="666">
      <formula>LEN(TRIM(J93))=0</formula>
    </cfRule>
  </conditionalFormatting>
  <conditionalFormatting sqref="D69">
    <cfRule type="containsBlanks" dxfId="724" priority="664">
      <formula>LEN(TRIM(D69))=0</formula>
    </cfRule>
  </conditionalFormatting>
  <conditionalFormatting sqref="AM77">
    <cfRule type="containsBlanks" dxfId="723" priority="638">
      <formula>LEN(TRIM(AM77))=0</formula>
    </cfRule>
  </conditionalFormatting>
  <conditionalFormatting sqref="AL102:AM102">
    <cfRule type="containsBlanks" dxfId="722" priority="655">
      <formula>LEN(TRIM(AL102))=0</formula>
    </cfRule>
  </conditionalFormatting>
  <conditionalFormatting sqref="AN102">
    <cfRule type="containsBlanks" dxfId="721" priority="654">
      <formula>LEN(TRIM(AN102))=0</formula>
    </cfRule>
  </conditionalFormatting>
  <conditionalFormatting sqref="AG77">
    <cfRule type="containsBlanks" dxfId="720" priority="650">
      <formula>LEN(TRIM(AG77))=0</formula>
    </cfRule>
  </conditionalFormatting>
  <conditionalFormatting sqref="T103:T104">
    <cfRule type="containsBlanks" dxfId="719" priority="625">
      <formula>LEN(TRIM(T103))=0</formula>
    </cfRule>
  </conditionalFormatting>
  <conditionalFormatting sqref="AQ76">
    <cfRule type="containsBlanks" dxfId="718" priority="646">
      <formula>LEN(TRIM(AQ76))=0</formula>
    </cfRule>
  </conditionalFormatting>
  <conditionalFormatting sqref="AB103:AF104">
    <cfRule type="containsBlanks" dxfId="717" priority="624">
      <formula>LEN(TRIM(AB103))=0</formula>
    </cfRule>
  </conditionalFormatting>
  <conditionalFormatting sqref="AM75">
    <cfRule type="containsBlanks" dxfId="716" priority="642">
      <formula>LEN(TRIM(AM75))=0</formula>
    </cfRule>
  </conditionalFormatting>
  <conditionalFormatting sqref="AM76">
    <cfRule type="containsBlanks" dxfId="715" priority="640">
      <formula>LEN(TRIM(AM76))=0</formula>
    </cfRule>
  </conditionalFormatting>
  <conditionalFormatting sqref="K103">
    <cfRule type="containsBlanks" dxfId="714" priority="631">
      <formula>LEN(TRIM(K103))=0</formula>
    </cfRule>
  </conditionalFormatting>
  <conditionalFormatting sqref="A2:AV2">
    <cfRule type="containsBlanks" dxfId="713" priority="603">
      <formula>LEN(TRIM(A2))=0</formula>
    </cfRule>
  </conditionalFormatting>
  <conditionalFormatting sqref="L101:M101">
    <cfRule type="containsBlanks" dxfId="712" priority="614">
      <formula>LEN(TRIM(L101))=0</formula>
    </cfRule>
  </conditionalFormatting>
  <conditionalFormatting sqref="AG37">
    <cfRule type="containsBlanks" dxfId="711" priority="581">
      <formula>LEN(TRIM(AG37))=0</formula>
    </cfRule>
  </conditionalFormatting>
  <conditionalFormatting sqref="V25:V26">
    <cfRule type="containsBlanks" dxfId="710" priority="569">
      <formula>LEN(TRIM(V25))=0</formula>
    </cfRule>
  </conditionalFormatting>
  <conditionalFormatting sqref="W26">
    <cfRule type="containsBlanks" dxfId="709" priority="568">
      <formula>LEN(TRIM(W26))=0</formula>
    </cfRule>
  </conditionalFormatting>
  <conditionalFormatting sqref="W5:W18 W21:W25">
    <cfRule type="containsBlanks" dxfId="708" priority="567">
      <formula>LEN(TRIM(W5))=0</formula>
    </cfRule>
  </conditionalFormatting>
  <conditionalFormatting sqref="O15">
    <cfRule type="containsBlanks" dxfId="707" priority="562">
      <formula>LEN(TRIM(O15))=0</formula>
    </cfRule>
  </conditionalFormatting>
  <conditionalFormatting sqref="O15">
    <cfRule type="containsBlanks" dxfId="706" priority="561">
      <formula>LEN(TRIM(O15))=0</formula>
    </cfRule>
  </conditionalFormatting>
  <conditionalFormatting sqref="O16">
    <cfRule type="containsBlanks" dxfId="705" priority="558">
      <formula>LEN(TRIM(O16))=0</formula>
    </cfRule>
  </conditionalFormatting>
  <conditionalFormatting sqref="O16">
    <cfRule type="containsBlanks" dxfId="704" priority="559">
      <formula>LEN(TRIM(O16))=0</formula>
    </cfRule>
  </conditionalFormatting>
  <conditionalFormatting sqref="O17">
    <cfRule type="containsBlanks" dxfId="703" priority="555">
      <formula>LEN(TRIM(O17))=0</formula>
    </cfRule>
  </conditionalFormatting>
  <conditionalFormatting sqref="O18">
    <cfRule type="containsBlanks" dxfId="702" priority="554">
      <formula>LEN(TRIM(O18))=0</formula>
    </cfRule>
  </conditionalFormatting>
  <conditionalFormatting sqref="O18">
    <cfRule type="containsBlanks" dxfId="701" priority="553">
      <formula>LEN(TRIM(O18))=0</formula>
    </cfRule>
  </conditionalFormatting>
  <conditionalFormatting sqref="O18">
    <cfRule type="containsBlanks" dxfId="700" priority="552">
      <formula>LEN(TRIM(O18))=0</formula>
    </cfRule>
  </conditionalFormatting>
  <conditionalFormatting sqref="O22:O23">
    <cfRule type="containsBlanks" dxfId="699" priority="549">
      <formula>LEN(TRIM(O22))=0</formula>
    </cfRule>
  </conditionalFormatting>
  <conditionalFormatting sqref="O24">
    <cfRule type="containsBlanks" dxfId="698" priority="548">
      <formula>LEN(TRIM(O24))=0</formula>
    </cfRule>
  </conditionalFormatting>
  <conditionalFormatting sqref="O24">
    <cfRule type="containsBlanks" dxfId="697" priority="547">
      <formula>LEN(TRIM(O24))=0</formula>
    </cfRule>
  </conditionalFormatting>
  <conditionalFormatting sqref="AM5:AM24">
    <cfRule type="containsBlanks" dxfId="696" priority="542">
      <formula>LEN(TRIM(AM5))=0</formula>
    </cfRule>
  </conditionalFormatting>
  <conditionalFormatting sqref="AO16">
    <cfRule type="containsBlanks" dxfId="695" priority="430">
      <formula>LEN(TRIM(AO16))=0</formula>
    </cfRule>
  </conditionalFormatting>
  <conditionalFormatting sqref="V8:V11">
    <cfRule type="containsBlanks" dxfId="694" priority="532">
      <formula>LEN(TRIM(V8))=0</formula>
    </cfRule>
  </conditionalFormatting>
  <conditionalFormatting sqref="AM8:AM11">
    <cfRule type="containsBlanks" dxfId="693" priority="527">
      <formula>LEN(TRIM(AM8))=0</formula>
    </cfRule>
  </conditionalFormatting>
  <conditionalFormatting sqref="AM8:AM11">
    <cfRule type="containsBlanks" dxfId="692" priority="526">
      <formula>LEN(TRIM(AM8))=0</formula>
    </cfRule>
  </conditionalFormatting>
  <conditionalFormatting sqref="AM7">
    <cfRule type="containsBlanks" dxfId="691" priority="519">
      <formula>LEN(TRIM(AM7))=0</formula>
    </cfRule>
  </conditionalFormatting>
  <conditionalFormatting sqref="W8:W11">
    <cfRule type="containsBlanks" dxfId="690" priority="531">
      <formula>LEN(TRIM(W8))=0</formula>
    </cfRule>
  </conditionalFormatting>
  <conditionalFormatting sqref="O9">
    <cfRule type="containsBlanks" dxfId="689" priority="530">
      <formula>LEN(TRIM(O9))=0</formula>
    </cfRule>
  </conditionalFormatting>
  <conditionalFormatting sqref="O9">
    <cfRule type="containsBlanks" dxfId="688" priority="529">
      <formula>LEN(TRIM(O9))=0</formula>
    </cfRule>
  </conditionalFormatting>
  <conditionalFormatting sqref="O9">
    <cfRule type="containsBlanks" dxfId="687" priority="528">
      <formula>LEN(TRIM(O9))=0</formula>
    </cfRule>
  </conditionalFormatting>
  <conditionalFormatting sqref="AM8:AM11">
    <cfRule type="containsBlanks" dxfId="686" priority="525">
      <formula>LEN(TRIM(AM8))=0</formula>
    </cfRule>
  </conditionalFormatting>
  <conditionalFormatting sqref="AP8:AP11">
    <cfRule type="containsBlanks" dxfId="685" priority="523">
      <formula>LEN(TRIM(AP8))=0</formula>
    </cfRule>
  </conditionalFormatting>
  <conditionalFormatting sqref="AM12:AM13">
    <cfRule type="containsBlanks" dxfId="684" priority="489">
      <formula>LEN(TRIM(AM12))=0</formula>
    </cfRule>
  </conditionalFormatting>
  <conditionalFormatting sqref="AM23">
    <cfRule type="containsBlanks" dxfId="683" priority="504">
      <formula>LEN(TRIM(AM23))=0</formula>
    </cfRule>
  </conditionalFormatting>
  <conditionalFormatting sqref="T17:U17">
    <cfRule type="containsBlanks" dxfId="682" priority="318">
      <formula>LEN(TRIM(T17))=0</formula>
    </cfRule>
  </conditionalFormatting>
  <conditionalFormatting sqref="T17:U17">
    <cfRule type="containsBlanks" dxfId="681" priority="317">
      <formula>LEN(TRIM(T17))=0</formula>
    </cfRule>
  </conditionalFormatting>
  <conditionalFormatting sqref="E18">
    <cfRule type="containsBlanks" dxfId="680" priority="316">
      <formula>LEN(TRIM(E18))=0</formula>
    </cfRule>
  </conditionalFormatting>
  <conditionalFormatting sqref="O17">
    <cfRule type="containsBlanks" dxfId="679" priority="324">
      <formula>LEN(TRIM(O17))=0</formula>
    </cfRule>
  </conditionalFormatting>
  <conditionalFormatting sqref="O17">
    <cfRule type="containsBlanks" dxfId="678" priority="323">
      <formula>LEN(TRIM(O17))=0</formula>
    </cfRule>
  </conditionalFormatting>
  <conditionalFormatting sqref="W21:W22">
    <cfRule type="containsBlanks" dxfId="677" priority="450">
      <formula>LEN(TRIM(W21))=0</formula>
    </cfRule>
  </conditionalFormatting>
  <conditionalFormatting sqref="AF14">
    <cfRule type="containsBlanks" dxfId="676" priority="363">
      <formula>LEN(TRIM(AF14))=0</formula>
    </cfRule>
  </conditionalFormatting>
  <conditionalFormatting sqref="AF14">
    <cfRule type="containsBlanks" dxfId="675" priority="362">
      <formula>LEN(TRIM(AF14))=0</formula>
    </cfRule>
  </conditionalFormatting>
  <conditionalFormatting sqref="AP14">
    <cfRule type="containsBlanks" dxfId="674" priority="357">
      <formula>LEN(TRIM(AP14))=0</formula>
    </cfRule>
  </conditionalFormatting>
  <conditionalFormatting sqref="O12">
    <cfRule type="containsBlanks" dxfId="673" priority="378">
      <formula>LEN(TRIM(O12))=0</formula>
    </cfRule>
  </conditionalFormatting>
  <conditionalFormatting sqref="O12">
    <cfRule type="containsBlanks" dxfId="672" priority="377">
      <formula>LEN(TRIM(O12))=0</formula>
    </cfRule>
  </conditionalFormatting>
  <conditionalFormatting sqref="T11:U11">
    <cfRule type="containsBlanks" dxfId="671" priority="389">
      <formula>LEN(TRIM(T11))=0</formula>
    </cfRule>
  </conditionalFormatting>
  <conditionalFormatting sqref="AH12">
    <cfRule type="containsBlanks" dxfId="670" priority="388">
      <formula>LEN(TRIM(AH12))=0</formula>
    </cfRule>
  </conditionalFormatting>
  <conditionalFormatting sqref="AH12">
    <cfRule type="containsBlanks" dxfId="669" priority="387">
      <formula>LEN(TRIM(AH12))=0</formula>
    </cfRule>
  </conditionalFormatting>
  <conditionalFormatting sqref="G12">
    <cfRule type="containsBlanks" dxfId="668" priority="386">
      <formula>LEN(TRIM(G12))=0</formula>
    </cfRule>
  </conditionalFormatting>
  <conditionalFormatting sqref="T12:U12">
    <cfRule type="containsBlanks" dxfId="667" priority="376">
      <formula>LEN(TRIM(T12))=0</formula>
    </cfRule>
  </conditionalFormatting>
  <conditionalFormatting sqref="T12:U12">
    <cfRule type="containsBlanks" dxfId="666" priority="375">
      <formula>LEN(TRIM(T12))=0</formula>
    </cfRule>
  </conditionalFormatting>
  <conditionalFormatting sqref="N13">
    <cfRule type="containsBlanks" dxfId="665" priority="374">
      <formula>LEN(TRIM(N13))=0</formula>
    </cfRule>
  </conditionalFormatting>
  <conditionalFormatting sqref="O13">
    <cfRule type="containsBlanks" dxfId="664" priority="373">
      <formula>LEN(TRIM(O13))=0</formula>
    </cfRule>
  </conditionalFormatting>
  <conditionalFormatting sqref="T13:U13">
    <cfRule type="containsBlanks" dxfId="663" priority="371">
      <formula>LEN(TRIM(T13))=0</formula>
    </cfRule>
  </conditionalFormatting>
  <conditionalFormatting sqref="O14">
    <cfRule type="containsBlanks" dxfId="662" priority="366">
      <formula>LEN(TRIM(O14))=0</formula>
    </cfRule>
  </conditionalFormatting>
  <conditionalFormatting sqref="AP14">
    <cfRule type="containsBlanks" dxfId="661" priority="356">
      <formula>LEN(TRIM(AP14))=0</formula>
    </cfRule>
  </conditionalFormatting>
  <conditionalFormatting sqref="N15">
    <cfRule type="containsBlanks" dxfId="660" priority="355">
      <formula>LEN(TRIM(N15))=0</formula>
    </cfRule>
  </conditionalFormatting>
  <conditionalFormatting sqref="AF13">
    <cfRule type="containsBlanks" dxfId="659" priority="365">
      <formula>LEN(TRIM(AF13))=0</formula>
    </cfRule>
  </conditionalFormatting>
  <conditionalFormatting sqref="AF13">
    <cfRule type="containsBlanks" dxfId="658" priority="364">
      <formula>LEN(TRIM(AF13))=0</formula>
    </cfRule>
  </conditionalFormatting>
  <conditionalFormatting sqref="N17">
    <cfRule type="containsBlanks" dxfId="657" priority="335">
      <formula>LEN(TRIM(N17))=0</formula>
    </cfRule>
  </conditionalFormatting>
  <conditionalFormatting sqref="T15:U15">
    <cfRule type="containsBlanks" dxfId="656" priority="354">
      <formula>LEN(TRIM(T15))=0</formula>
    </cfRule>
  </conditionalFormatting>
  <conditionalFormatting sqref="T15:U15">
    <cfRule type="containsBlanks" dxfId="655" priority="353">
      <formula>LEN(TRIM(T15))=0</formula>
    </cfRule>
  </conditionalFormatting>
  <conditionalFormatting sqref="T15:U15">
    <cfRule type="containsBlanks" dxfId="654" priority="352">
      <formula>LEN(TRIM(T15))=0</formula>
    </cfRule>
  </conditionalFormatting>
  <conditionalFormatting sqref="AF15">
    <cfRule type="containsBlanks" dxfId="653" priority="351">
      <formula>LEN(TRIM(AF15))=0</formula>
    </cfRule>
  </conditionalFormatting>
  <conditionalFormatting sqref="AF15">
    <cfRule type="containsBlanks" dxfId="652" priority="350">
      <formula>LEN(TRIM(AF15))=0</formula>
    </cfRule>
  </conditionalFormatting>
  <conditionalFormatting sqref="O17">
    <cfRule type="containsBlanks" dxfId="651" priority="332">
      <formula>LEN(TRIM(O17))=0</formula>
    </cfRule>
  </conditionalFormatting>
  <conditionalFormatting sqref="O17">
    <cfRule type="containsBlanks" dxfId="650" priority="333">
      <formula>LEN(TRIM(O17))=0</formula>
    </cfRule>
  </conditionalFormatting>
  <conditionalFormatting sqref="O18">
    <cfRule type="containsBlanks" dxfId="649" priority="310">
      <formula>LEN(TRIM(O18))=0</formula>
    </cfRule>
  </conditionalFormatting>
  <conditionalFormatting sqref="O17">
    <cfRule type="containsBlanks" dxfId="648" priority="329">
      <formula>LEN(TRIM(O17))=0</formula>
    </cfRule>
  </conditionalFormatting>
  <conditionalFormatting sqref="O17">
    <cfRule type="containsBlanks" dxfId="647" priority="330">
      <formula>LEN(TRIM(O17))=0</formula>
    </cfRule>
  </conditionalFormatting>
  <conditionalFormatting sqref="O17">
    <cfRule type="containsBlanks" dxfId="646" priority="327">
      <formula>LEN(TRIM(O17))=0</formula>
    </cfRule>
  </conditionalFormatting>
  <conditionalFormatting sqref="O18">
    <cfRule type="containsBlanks" dxfId="645" priority="311">
      <formula>LEN(TRIM(O18))=0</formula>
    </cfRule>
  </conditionalFormatting>
  <conditionalFormatting sqref="T19:U19">
    <cfRule type="containsBlanks" dxfId="644" priority="289">
      <formula>LEN(TRIM(T19))=0</formula>
    </cfRule>
  </conditionalFormatting>
  <conditionalFormatting sqref="O18">
    <cfRule type="containsBlanks" dxfId="643" priority="309">
      <formula>LEN(TRIM(O18))=0</formula>
    </cfRule>
  </conditionalFormatting>
  <conditionalFormatting sqref="V20">
    <cfRule type="containsBlanks" dxfId="642" priority="284">
      <formula>LEN(TRIM(V20))=0</formula>
    </cfRule>
  </conditionalFormatting>
  <conditionalFormatting sqref="AF20">
    <cfRule type="containsBlanks" dxfId="641" priority="276">
      <formula>LEN(TRIM(AF20))=0</formula>
    </cfRule>
  </conditionalFormatting>
  <conditionalFormatting sqref="O21">
    <cfRule type="containsBlanks" dxfId="640" priority="258">
      <formula>LEN(TRIM(O21))=0</formula>
    </cfRule>
  </conditionalFormatting>
  <conditionalFormatting sqref="O21">
    <cfRule type="containsBlanks" dxfId="639" priority="257">
      <formula>LEN(TRIM(O21))=0</formula>
    </cfRule>
  </conditionalFormatting>
  <conditionalFormatting sqref="T21:U21">
    <cfRule type="containsBlanks" dxfId="638" priority="256">
      <formula>LEN(TRIM(T21))=0</formula>
    </cfRule>
  </conditionalFormatting>
  <conditionalFormatting sqref="T24">
    <cfRule type="containsBlanks" dxfId="637" priority="205">
      <formula>LEN(TRIM(T24))=0</formula>
    </cfRule>
  </conditionalFormatting>
  <conditionalFormatting sqref="AH34">
    <cfRule type="containsBlanks" dxfId="636" priority="192">
      <formula>LEN(TRIM(AH34))=0</formula>
    </cfRule>
  </conditionalFormatting>
  <conditionalFormatting sqref="AG34">
    <cfRule type="containsBlanks" dxfId="635" priority="191">
      <formula>LEN(TRIM(AG34))=0</formula>
    </cfRule>
  </conditionalFormatting>
  <conditionalFormatting sqref="AB34:AD34">
    <cfRule type="containsBlanks" dxfId="634" priority="190">
      <formula>LEN(TRIM(AB34))=0</formula>
    </cfRule>
  </conditionalFormatting>
  <conditionalFormatting sqref="F7">
    <cfRule type="containsBlanks" dxfId="633" priority="188">
      <formula>LEN(TRIM(F7))=0</formula>
    </cfRule>
  </conditionalFormatting>
  <conditionalFormatting sqref="F14">
    <cfRule type="containsBlanks" dxfId="632" priority="183">
      <formula>LEN(TRIM(F14))=0</formula>
    </cfRule>
  </conditionalFormatting>
  <conditionalFormatting sqref="AP12">
    <cfRule type="containsBlanks" dxfId="631" priority="157">
      <formula>LEN(TRIM(AP12))=0</formula>
    </cfRule>
  </conditionalFormatting>
  <conditionalFormatting sqref="AP13">
    <cfRule type="containsBlanks" dxfId="630" priority="155">
      <formula>LEN(TRIM(AP13))=0</formula>
    </cfRule>
  </conditionalFormatting>
  <conditionalFormatting sqref="AP14">
    <cfRule type="containsBlanks" dxfId="629" priority="152">
      <formula>LEN(TRIM(AP14))=0</formula>
    </cfRule>
  </conditionalFormatting>
  <conditionalFormatting sqref="AP14">
    <cfRule type="containsBlanks" dxfId="628" priority="151">
      <formula>LEN(TRIM(AP14))=0</formula>
    </cfRule>
  </conditionalFormatting>
  <conditionalFormatting sqref="AP20">
    <cfRule type="containsBlanks" dxfId="627" priority="132">
      <formula>LEN(TRIM(AP20))=0</formula>
    </cfRule>
  </conditionalFormatting>
  <conditionalFormatting sqref="AB20">
    <cfRule type="containsBlanks" dxfId="626" priority="113">
      <formula>LEN(TRIM(AB20))=0</formula>
    </cfRule>
  </conditionalFormatting>
  <conditionalFormatting sqref="AB21">
    <cfRule type="containsBlanks" dxfId="625" priority="112">
      <formula>LEN(TRIM(AB21))=0</formula>
    </cfRule>
  </conditionalFormatting>
  <conditionalFormatting sqref="J39">
    <cfRule type="containsBlanks" dxfId="624" priority="111">
      <formula>LEN(TRIM(J39))=0</formula>
    </cfRule>
  </conditionalFormatting>
  <conditionalFormatting sqref="E39">
    <cfRule type="containsBlanks" dxfId="623" priority="109">
      <formula>LEN(TRIM(E39))=0</formula>
    </cfRule>
  </conditionalFormatting>
  <conditionalFormatting sqref="J39">
    <cfRule type="containsBlanks" dxfId="622" priority="110">
      <formula>LEN(TRIM(J39))=0</formula>
    </cfRule>
  </conditionalFormatting>
  <conditionalFormatting sqref="L39:N39">
    <cfRule type="containsBlanks" dxfId="621" priority="107">
      <formula>LEN(TRIM(L39))=0</formula>
    </cfRule>
  </conditionalFormatting>
  <conditionalFormatting sqref="L39:N39">
    <cfRule type="containsBlanks" dxfId="620" priority="106">
      <formula>LEN(TRIM(L39))=0</formula>
    </cfRule>
  </conditionalFormatting>
  <conditionalFormatting sqref="N39">
    <cfRule type="containsBlanks" dxfId="619" priority="105">
      <formula>LEN(TRIM(N39))=0</formula>
    </cfRule>
  </conditionalFormatting>
  <conditionalFormatting sqref="N39">
    <cfRule type="containsBlanks" dxfId="618" priority="104">
      <formula>LEN(TRIM(N39))=0</formula>
    </cfRule>
  </conditionalFormatting>
  <conditionalFormatting sqref="AB19">
    <cfRule type="containsBlanks" dxfId="617" priority="103">
      <formula>LEN(TRIM(AB19))=0</formula>
    </cfRule>
  </conditionalFormatting>
  <conditionalFormatting sqref="O39">
    <cfRule type="containsBlanks" dxfId="616" priority="102">
      <formula>LEN(TRIM(O39))=0</formula>
    </cfRule>
  </conditionalFormatting>
  <conditionalFormatting sqref="P39">
    <cfRule type="containsBlanks" dxfId="615" priority="101">
      <formula>LEN(TRIM(P39))=0</formula>
    </cfRule>
  </conditionalFormatting>
  <conditionalFormatting sqref="P39">
    <cfRule type="containsBlanks" dxfId="614" priority="100">
      <formula>LEN(TRIM(P39))=0</formula>
    </cfRule>
  </conditionalFormatting>
  <conditionalFormatting sqref="T39:U39">
    <cfRule type="containsBlanks" dxfId="613" priority="99">
      <formula>LEN(TRIM(T39))=0</formula>
    </cfRule>
  </conditionalFormatting>
  <conditionalFormatting sqref="T39:U39">
    <cfRule type="containsBlanks" dxfId="612" priority="98">
      <formula>LEN(TRIM(T39))=0</formula>
    </cfRule>
  </conditionalFormatting>
  <conditionalFormatting sqref="T39:U39">
    <cfRule type="containsBlanks" dxfId="611" priority="97">
      <formula>LEN(TRIM(T39))=0</formula>
    </cfRule>
  </conditionalFormatting>
  <conditionalFormatting sqref="T39:U39">
    <cfRule type="containsBlanks" dxfId="610" priority="96">
      <formula>LEN(TRIM(T39))=0</formula>
    </cfRule>
  </conditionalFormatting>
  <conditionalFormatting sqref="T39:U39">
    <cfRule type="containsBlanks" dxfId="609" priority="95">
      <formula>LEN(TRIM(T39))=0</formula>
    </cfRule>
  </conditionalFormatting>
  <conditionalFormatting sqref="T39:U39">
    <cfRule type="containsBlanks" dxfId="608" priority="94">
      <formula>LEN(TRIM(T39))=0</formula>
    </cfRule>
  </conditionalFormatting>
  <conditionalFormatting sqref="AG39">
    <cfRule type="containsBlanks" dxfId="607" priority="93">
      <formula>LEN(TRIM(AG39))=0</formula>
    </cfRule>
  </conditionalFormatting>
  <conditionalFormatting sqref="AI39">
    <cfRule type="containsBlanks" dxfId="606" priority="92">
      <formula>LEN(TRIM(AI39))=0</formula>
    </cfRule>
  </conditionalFormatting>
  <conditionalFormatting sqref="AM39">
    <cfRule type="containsBlanks" dxfId="605" priority="91">
      <formula>LEN(TRIM(AM39))=0</formula>
    </cfRule>
  </conditionalFormatting>
  <conditionalFormatting sqref="AH39">
    <cfRule type="containsBlanks" dxfId="604" priority="90">
      <formula>LEN(TRIM(AH39))=0</formula>
    </cfRule>
  </conditionalFormatting>
  <conditionalFormatting sqref="E39">
    <cfRule type="containsBlanks" dxfId="603" priority="108">
      <formula>LEN(TRIM(E39))=0</formula>
    </cfRule>
  </conditionalFormatting>
  <conditionalFormatting sqref="E40">
    <cfRule type="containsBlanks" dxfId="602" priority="89">
      <formula>LEN(TRIM(E40))=0</formula>
    </cfRule>
  </conditionalFormatting>
  <conditionalFormatting sqref="E40">
    <cfRule type="containsBlanks" dxfId="601" priority="88">
      <formula>LEN(TRIM(E40))=0</formula>
    </cfRule>
  </conditionalFormatting>
  <conditionalFormatting sqref="J40">
    <cfRule type="containsBlanks" dxfId="600" priority="87">
      <formula>LEN(TRIM(J40))=0</formula>
    </cfRule>
  </conditionalFormatting>
  <conditionalFormatting sqref="J40">
    <cfRule type="containsBlanks" dxfId="599" priority="86">
      <formula>LEN(TRIM(J40))=0</formula>
    </cfRule>
  </conditionalFormatting>
  <conditionalFormatting sqref="L40:N40">
    <cfRule type="containsBlanks" dxfId="598" priority="85">
      <formula>LEN(TRIM(L40))=0</formula>
    </cfRule>
  </conditionalFormatting>
  <conditionalFormatting sqref="L40:N40">
    <cfRule type="containsBlanks" dxfId="597" priority="84">
      <formula>LEN(TRIM(L40))=0</formula>
    </cfRule>
  </conditionalFormatting>
  <conditionalFormatting sqref="N40">
    <cfRule type="containsBlanks" dxfId="596" priority="83">
      <formula>LEN(TRIM(N40))=0</formula>
    </cfRule>
  </conditionalFormatting>
  <conditionalFormatting sqref="N40">
    <cfRule type="containsBlanks" dxfId="595" priority="82">
      <formula>LEN(TRIM(N40))=0</formula>
    </cfRule>
  </conditionalFormatting>
  <conditionalFormatting sqref="O40">
    <cfRule type="containsBlanks" dxfId="594" priority="81">
      <formula>LEN(TRIM(O40))=0</formula>
    </cfRule>
  </conditionalFormatting>
  <conditionalFormatting sqref="P40">
    <cfRule type="containsBlanks" dxfId="593" priority="80">
      <formula>LEN(TRIM(P40))=0</formula>
    </cfRule>
  </conditionalFormatting>
  <conditionalFormatting sqref="P40">
    <cfRule type="containsBlanks" dxfId="592" priority="79">
      <formula>LEN(TRIM(P40))=0</formula>
    </cfRule>
  </conditionalFormatting>
  <conditionalFormatting sqref="V40:AF40">
    <cfRule type="containsBlanks" dxfId="591" priority="78">
      <formula>LEN(TRIM(V40))=0</formula>
    </cfRule>
  </conditionalFormatting>
  <conditionalFormatting sqref="T40:U40">
    <cfRule type="containsBlanks" dxfId="590" priority="77">
      <formula>LEN(TRIM(T40))=0</formula>
    </cfRule>
  </conditionalFormatting>
  <conditionalFormatting sqref="T40:U40">
    <cfRule type="containsBlanks" dxfId="589" priority="76">
      <formula>LEN(TRIM(T40))=0</formula>
    </cfRule>
  </conditionalFormatting>
  <conditionalFormatting sqref="T40:U40">
    <cfRule type="containsBlanks" dxfId="588" priority="75">
      <formula>LEN(TRIM(T40))=0</formula>
    </cfRule>
  </conditionalFormatting>
  <conditionalFormatting sqref="T40:U40">
    <cfRule type="containsBlanks" dxfId="587" priority="74">
      <formula>LEN(TRIM(T40))=0</formula>
    </cfRule>
  </conditionalFormatting>
  <conditionalFormatting sqref="T40:U40">
    <cfRule type="containsBlanks" dxfId="586" priority="73">
      <formula>LEN(TRIM(T40))=0</formula>
    </cfRule>
  </conditionalFormatting>
  <conditionalFormatting sqref="T40:U40">
    <cfRule type="containsBlanks" dxfId="585" priority="72">
      <formula>LEN(TRIM(T40))=0</formula>
    </cfRule>
  </conditionalFormatting>
  <conditionalFormatting sqref="AJ40:AL40">
    <cfRule type="containsBlanks" dxfId="584" priority="71">
      <formula>LEN(TRIM(AJ40))=0</formula>
    </cfRule>
  </conditionalFormatting>
  <conditionalFormatting sqref="AG40">
    <cfRule type="containsBlanks" dxfId="583" priority="70">
      <formula>LEN(TRIM(AG40))=0</formula>
    </cfRule>
  </conditionalFormatting>
  <conditionalFormatting sqref="AI40">
    <cfRule type="containsBlanks" dxfId="582" priority="69">
      <formula>LEN(TRIM(AI40))=0</formula>
    </cfRule>
  </conditionalFormatting>
  <conditionalFormatting sqref="AM40">
    <cfRule type="containsBlanks" dxfId="581" priority="68">
      <formula>LEN(TRIM(AM40))=0</formula>
    </cfRule>
  </conditionalFormatting>
  <conditionalFormatting sqref="AH40">
    <cfRule type="containsBlanks" dxfId="580" priority="67">
      <formula>LEN(TRIM(AH40))=0</formula>
    </cfRule>
  </conditionalFormatting>
  <conditionalFormatting sqref="E41">
    <cfRule type="containsBlanks" dxfId="579" priority="66">
      <formula>LEN(TRIM(E41))=0</formula>
    </cfRule>
  </conditionalFormatting>
  <conditionalFormatting sqref="E41">
    <cfRule type="containsBlanks" dxfId="578" priority="65">
      <formula>LEN(TRIM(E41))=0</formula>
    </cfRule>
  </conditionalFormatting>
  <conditionalFormatting sqref="J41">
    <cfRule type="containsBlanks" dxfId="577" priority="64">
      <formula>LEN(TRIM(J41))=0</formula>
    </cfRule>
  </conditionalFormatting>
  <conditionalFormatting sqref="J41">
    <cfRule type="containsBlanks" dxfId="576" priority="63">
      <formula>LEN(TRIM(J41))=0</formula>
    </cfRule>
  </conditionalFormatting>
  <conditionalFormatting sqref="Q41:S41">
    <cfRule type="containsBlanks" dxfId="575" priority="62">
      <formula>LEN(TRIM(Q41))=0</formula>
    </cfRule>
  </conditionalFormatting>
  <conditionalFormatting sqref="N41">
    <cfRule type="containsBlanks" dxfId="574" priority="61">
      <formula>LEN(TRIM(N41))=0</formula>
    </cfRule>
  </conditionalFormatting>
  <conditionalFormatting sqref="N41">
    <cfRule type="containsBlanks" dxfId="573" priority="60">
      <formula>LEN(TRIM(N41))=0</formula>
    </cfRule>
  </conditionalFormatting>
  <conditionalFormatting sqref="N41">
    <cfRule type="containsBlanks" dxfId="572" priority="59">
      <formula>LEN(TRIM(N41))=0</formula>
    </cfRule>
  </conditionalFormatting>
  <conditionalFormatting sqref="N41">
    <cfRule type="containsBlanks" dxfId="571" priority="58">
      <formula>LEN(TRIM(N41))=0</formula>
    </cfRule>
  </conditionalFormatting>
  <conditionalFormatting sqref="O41">
    <cfRule type="containsBlanks" dxfId="570" priority="57">
      <formula>LEN(TRIM(O41))=0</formula>
    </cfRule>
  </conditionalFormatting>
  <conditionalFormatting sqref="P41">
    <cfRule type="containsBlanks" dxfId="569" priority="56">
      <formula>LEN(TRIM(P41))=0</formula>
    </cfRule>
  </conditionalFormatting>
  <conditionalFormatting sqref="P41">
    <cfRule type="containsBlanks" dxfId="568" priority="55">
      <formula>LEN(TRIM(P41))=0</formula>
    </cfRule>
  </conditionalFormatting>
  <conditionalFormatting sqref="V41:X41">
    <cfRule type="containsBlanks" dxfId="567" priority="54">
      <formula>LEN(TRIM(V41))=0</formula>
    </cfRule>
  </conditionalFormatting>
  <conditionalFormatting sqref="T41:U41">
    <cfRule type="containsBlanks" dxfId="566" priority="53">
      <formula>LEN(TRIM(T41))=0</formula>
    </cfRule>
  </conditionalFormatting>
  <conditionalFormatting sqref="T41:U41">
    <cfRule type="containsBlanks" dxfId="565" priority="52">
      <formula>LEN(TRIM(T41))=0</formula>
    </cfRule>
  </conditionalFormatting>
  <conditionalFormatting sqref="T41:U41">
    <cfRule type="containsBlanks" dxfId="564" priority="51">
      <formula>LEN(TRIM(T41))=0</formula>
    </cfRule>
  </conditionalFormatting>
  <conditionalFormatting sqref="T41:U41">
    <cfRule type="containsBlanks" dxfId="563" priority="50">
      <formula>LEN(TRIM(T41))=0</formula>
    </cfRule>
  </conditionalFormatting>
  <conditionalFormatting sqref="T41:U41">
    <cfRule type="containsBlanks" dxfId="562" priority="49">
      <formula>LEN(TRIM(T41))=0</formula>
    </cfRule>
  </conditionalFormatting>
  <conditionalFormatting sqref="T41:U41">
    <cfRule type="containsBlanks" dxfId="561" priority="48">
      <formula>LEN(TRIM(T41))=0</formula>
    </cfRule>
  </conditionalFormatting>
  <conditionalFormatting sqref="AG41">
    <cfRule type="containsBlanks" dxfId="560" priority="47">
      <formula>LEN(TRIM(AG41))=0</formula>
    </cfRule>
  </conditionalFormatting>
  <conditionalFormatting sqref="J55">
    <cfRule type="containsBlanks" dxfId="559" priority="46">
      <formula>LEN(TRIM(J55))=0</formula>
    </cfRule>
  </conditionalFormatting>
  <conditionalFormatting sqref="J55">
    <cfRule type="containsBlanks" dxfId="558" priority="45">
      <formula>LEN(TRIM(J55))=0</formula>
    </cfRule>
  </conditionalFormatting>
  <conditionalFormatting sqref="E55">
    <cfRule type="containsBlanks" dxfId="557" priority="44">
      <formula>LEN(TRIM(E55))=0</formula>
    </cfRule>
  </conditionalFormatting>
  <conditionalFormatting sqref="E55">
    <cfRule type="containsBlanks" dxfId="556" priority="43">
      <formula>LEN(TRIM(E55))=0</formula>
    </cfRule>
  </conditionalFormatting>
  <conditionalFormatting sqref="P55">
    <cfRule type="containsBlanks" dxfId="555" priority="42">
      <formula>LEN(TRIM(P55))=0</formula>
    </cfRule>
  </conditionalFormatting>
  <conditionalFormatting sqref="P55">
    <cfRule type="containsBlanks" dxfId="554" priority="41">
      <formula>LEN(TRIM(P55))=0</formula>
    </cfRule>
  </conditionalFormatting>
  <conditionalFormatting sqref="T55:U55">
    <cfRule type="containsBlanks" dxfId="553" priority="40">
      <formula>LEN(TRIM(T55))=0</formula>
    </cfRule>
  </conditionalFormatting>
  <conditionalFormatting sqref="T55:U55">
    <cfRule type="containsBlanks" dxfId="552" priority="39">
      <formula>LEN(TRIM(T55))=0</formula>
    </cfRule>
  </conditionalFormatting>
  <conditionalFormatting sqref="T55:U55">
    <cfRule type="containsBlanks" dxfId="551" priority="36">
      <formula>LEN(TRIM(T55))=0</formula>
    </cfRule>
  </conditionalFormatting>
  <conditionalFormatting sqref="T55:U55">
    <cfRule type="containsBlanks" dxfId="550" priority="35">
      <formula>LEN(TRIM(T55))=0</formula>
    </cfRule>
  </conditionalFormatting>
  <conditionalFormatting sqref="T55:U55">
    <cfRule type="containsBlanks" dxfId="549" priority="37">
      <formula>LEN(TRIM(T55))=0</formula>
    </cfRule>
  </conditionalFormatting>
  <conditionalFormatting sqref="V55">
    <cfRule type="containsBlanks" dxfId="548" priority="34">
      <formula>LEN(TRIM(V55))=0</formula>
    </cfRule>
  </conditionalFormatting>
  <conditionalFormatting sqref="T55:U55">
    <cfRule type="containsBlanks" dxfId="547" priority="38">
      <formula>LEN(TRIM(T55))=0</formula>
    </cfRule>
  </conditionalFormatting>
  <conditionalFormatting sqref="AM55">
    <cfRule type="containsBlanks" dxfId="546" priority="33">
      <formula>LEN(TRIM(AM55))=0</formula>
    </cfRule>
  </conditionalFormatting>
  <conditionalFormatting sqref="J56">
    <cfRule type="containsBlanks" dxfId="545" priority="32">
      <formula>LEN(TRIM(J56))=0</formula>
    </cfRule>
  </conditionalFormatting>
  <conditionalFormatting sqref="J56">
    <cfRule type="containsBlanks" dxfId="544" priority="31">
      <formula>LEN(TRIM(J56))=0</formula>
    </cfRule>
  </conditionalFormatting>
  <conditionalFormatting sqref="E56">
    <cfRule type="containsBlanks" dxfId="543" priority="30">
      <formula>LEN(TRIM(E56))=0</formula>
    </cfRule>
  </conditionalFormatting>
  <conditionalFormatting sqref="E56">
    <cfRule type="containsBlanks" dxfId="542" priority="29">
      <formula>LEN(TRIM(E56))=0</formula>
    </cfRule>
  </conditionalFormatting>
  <conditionalFormatting sqref="L56:O56 Q56:S56 W56">
    <cfRule type="containsBlanks" dxfId="541" priority="28">
      <formula>LEN(TRIM(L56))=0</formula>
    </cfRule>
  </conditionalFormatting>
  <conditionalFormatting sqref="P56">
    <cfRule type="containsBlanks" dxfId="540" priority="27">
      <formula>LEN(TRIM(P56))=0</formula>
    </cfRule>
  </conditionalFormatting>
  <conditionalFormatting sqref="P56">
    <cfRule type="containsBlanks" dxfId="539" priority="26">
      <formula>LEN(TRIM(P56))=0</formula>
    </cfRule>
  </conditionalFormatting>
  <conditionalFormatting sqref="T56:U56">
    <cfRule type="containsBlanks" dxfId="538" priority="25">
      <formula>LEN(TRIM(T56))=0</formula>
    </cfRule>
  </conditionalFormatting>
  <conditionalFormatting sqref="T56:U56">
    <cfRule type="containsBlanks" dxfId="537" priority="24">
      <formula>LEN(TRIM(T56))=0</formula>
    </cfRule>
  </conditionalFormatting>
  <conditionalFormatting sqref="T56:U56">
    <cfRule type="containsBlanks" dxfId="536" priority="21">
      <formula>LEN(TRIM(T56))=0</formula>
    </cfRule>
  </conditionalFormatting>
  <conditionalFormatting sqref="T56:U56">
    <cfRule type="containsBlanks" dxfId="535" priority="20">
      <formula>LEN(TRIM(T56))=0</formula>
    </cfRule>
  </conditionalFormatting>
  <conditionalFormatting sqref="T56:U56">
    <cfRule type="containsBlanks" dxfId="534" priority="22">
      <formula>LEN(TRIM(T56))=0</formula>
    </cfRule>
  </conditionalFormatting>
  <conditionalFormatting sqref="V56">
    <cfRule type="containsBlanks" dxfId="533" priority="19">
      <formula>LEN(TRIM(V56))=0</formula>
    </cfRule>
  </conditionalFormatting>
  <conditionalFormatting sqref="T56:U56">
    <cfRule type="containsBlanks" dxfId="532" priority="23">
      <formula>LEN(TRIM(T56))=0</formula>
    </cfRule>
  </conditionalFormatting>
  <conditionalFormatting sqref="AK56:AL56 AN56:AQ56">
    <cfRule type="containsBlanks" dxfId="531" priority="18">
      <formula>LEN(TRIM(AK56))=0</formula>
    </cfRule>
  </conditionalFormatting>
  <conditionalFormatting sqref="AM56">
    <cfRule type="containsBlanks" dxfId="530" priority="17">
      <formula>LEN(TRIM(AM56))=0</formula>
    </cfRule>
  </conditionalFormatting>
  <conditionalFormatting sqref="J57">
    <cfRule type="containsBlanks" dxfId="529" priority="16">
      <formula>LEN(TRIM(J57))=0</formula>
    </cfRule>
  </conditionalFormatting>
  <conditionalFormatting sqref="J57">
    <cfRule type="containsBlanks" dxfId="528" priority="15">
      <formula>LEN(TRIM(J57))=0</formula>
    </cfRule>
  </conditionalFormatting>
  <conditionalFormatting sqref="E57">
    <cfRule type="containsBlanks" dxfId="527" priority="14">
      <formula>LEN(TRIM(E57))=0</formula>
    </cfRule>
  </conditionalFormatting>
  <conditionalFormatting sqref="E57">
    <cfRule type="containsBlanks" dxfId="526" priority="13">
      <formula>LEN(TRIM(E57))=0</formula>
    </cfRule>
  </conditionalFormatting>
  <conditionalFormatting sqref="N57">
    <cfRule type="containsBlanks" dxfId="525" priority="12">
      <formula>LEN(TRIM(N57))=0</formula>
    </cfRule>
  </conditionalFormatting>
  <conditionalFormatting sqref="Q57:S57 W57">
    <cfRule type="containsBlanks" dxfId="524" priority="11">
      <formula>LEN(TRIM(Q57))=0</formula>
    </cfRule>
  </conditionalFormatting>
  <conditionalFormatting sqref="P57">
    <cfRule type="containsBlanks" dxfId="523" priority="10">
      <formula>LEN(TRIM(P57))=0</formula>
    </cfRule>
  </conditionalFormatting>
  <conditionalFormatting sqref="P57">
    <cfRule type="containsBlanks" dxfId="522" priority="9">
      <formula>LEN(TRIM(P57))=0</formula>
    </cfRule>
  </conditionalFormatting>
  <conditionalFormatting sqref="T57:U57">
    <cfRule type="containsBlanks" dxfId="521" priority="8">
      <formula>LEN(TRIM(T57))=0</formula>
    </cfRule>
  </conditionalFormatting>
  <conditionalFormatting sqref="T57:U57">
    <cfRule type="containsBlanks" dxfId="520" priority="7">
      <formula>LEN(TRIM(T57))=0</formula>
    </cfRule>
  </conditionalFormatting>
  <conditionalFormatting sqref="T57:U57">
    <cfRule type="containsBlanks" dxfId="519" priority="4">
      <formula>LEN(TRIM(T57))=0</formula>
    </cfRule>
  </conditionalFormatting>
  <conditionalFormatting sqref="T57:U57">
    <cfRule type="containsBlanks" dxfId="518" priority="3">
      <formula>LEN(TRIM(T57))=0</formula>
    </cfRule>
  </conditionalFormatting>
  <conditionalFormatting sqref="T57:U57">
    <cfRule type="containsBlanks" dxfId="517" priority="5">
      <formula>LEN(TRIM(T57))=0</formula>
    </cfRule>
  </conditionalFormatting>
  <conditionalFormatting sqref="V57">
    <cfRule type="containsBlanks" dxfId="516" priority="2">
      <formula>LEN(TRIM(V57))=0</formula>
    </cfRule>
  </conditionalFormatting>
  <conditionalFormatting sqref="T57:U57">
    <cfRule type="containsBlanks" dxfId="515" priority="6">
      <formula>LEN(TRIM(T57))=0</formula>
    </cfRule>
  </conditionalFormatting>
  <conditionalFormatting sqref="AN57:AQ57">
    <cfRule type="containsBlanks" dxfId="514" priority="1">
      <formula>LEN(TRIM(AN57))=0</formula>
    </cfRule>
  </conditionalFormatting>
  <hyperlinks>
    <hyperlink ref="AV96" r:id="rId1"/>
    <hyperlink ref="AV97" r:id="rId2"/>
    <hyperlink ref="AV91" r:id="rId3"/>
    <hyperlink ref="AV90" r:id="rId4"/>
    <hyperlink ref="AV98" r:id="rId5"/>
    <hyperlink ref="AV99" r:id="rId6"/>
    <hyperlink ref="AV100" r:id="rId7"/>
    <hyperlink ref="AV95" r:id="rId8"/>
    <hyperlink ref="AV92" r:id="rId9"/>
    <hyperlink ref="AV93" r:id="rId10"/>
    <hyperlink ref="AV94" r:id="rId11"/>
    <hyperlink ref="AV102" r:id="rId12"/>
    <hyperlink ref="AV103" r:id="rId13"/>
    <hyperlink ref="AT74" r:id="rId14"/>
    <hyperlink ref="AV101" r:id="rId15"/>
    <hyperlink ref="AV104" r:id="rId16"/>
    <hyperlink ref="AV29" r:id="rId17"/>
    <hyperlink ref="AV31" r:id="rId18" display="http://i.dell.com/sites/doccontent/shared-content/data-sheets/en/Documents/Latitude_7275.pdf"/>
    <hyperlink ref="AV32" r:id="rId19"/>
    <hyperlink ref="AV33" r:id="rId20"/>
    <hyperlink ref="AV35" r:id="rId21"/>
    <hyperlink ref="AV36" r:id="rId22"/>
    <hyperlink ref="AV37" r:id="rId23"/>
    <hyperlink ref="AV38" r:id="rId24"/>
    <hyperlink ref="AV51" r:id="rId25"/>
    <hyperlink ref="AV52" r:id="rId26"/>
    <hyperlink ref="AV53" r:id="rId27"/>
    <hyperlink ref="AV49" r:id="rId28"/>
    <hyperlink ref="AV50" r:id="rId29"/>
    <hyperlink ref="AV45" r:id="rId30"/>
    <hyperlink ref="AV47" r:id="rId31"/>
    <hyperlink ref="AV46" r:id="rId32"/>
    <hyperlink ref="AV44" r:id="rId33"/>
    <hyperlink ref="AV48" r:id="rId34"/>
    <hyperlink ref="AV54" r:id="rId35"/>
    <hyperlink ref="AV34" r:id="rId36"/>
    <hyperlink ref="AV39" r:id="rId37"/>
    <hyperlink ref="AV40" r:id="rId38"/>
    <hyperlink ref="AV41" r:id="rId39"/>
    <hyperlink ref="AV56" r:id="rId40"/>
    <hyperlink ref="AV57" r:id="rId41"/>
  </hyperlinks>
  <pageMargins left="0.75" right="0.75" top="1" bottom="1" header="0.5" footer="0.5"/>
  <pageSetup orientation="portrait" r:id="rId42"/>
  <headerFooter alignWithMargins="0"/>
</worksheet>
</file>

<file path=xl/worksheets/sheet4.xml><?xml version="1.0" encoding="utf-8"?>
<worksheet xmlns="http://schemas.openxmlformats.org/spreadsheetml/2006/main" xmlns:r="http://schemas.openxmlformats.org/officeDocument/2006/relationships">
  <sheetPr>
    <tabColor theme="7"/>
  </sheetPr>
  <dimension ref="A2:N96"/>
  <sheetViews>
    <sheetView workbookViewId="0">
      <selection activeCell="L10" sqref="L10"/>
    </sheetView>
  </sheetViews>
  <sheetFormatPr defaultRowHeight="12.75"/>
  <cols>
    <col min="1" max="1" width="10.7109375" customWidth="1"/>
    <col min="2" max="2" width="13.7109375" customWidth="1"/>
    <col min="3" max="4" width="15.28515625" customWidth="1"/>
    <col min="5" max="5" width="17.5703125" customWidth="1"/>
    <col min="6" max="6" width="14.28515625" customWidth="1"/>
    <col min="7" max="7" width="13.7109375" customWidth="1"/>
    <col min="8" max="9" width="16" customWidth="1"/>
    <col min="10" max="10" width="21.7109375" customWidth="1"/>
    <col min="11" max="11" width="15.7109375" customWidth="1"/>
  </cols>
  <sheetData>
    <row r="2" spans="1:11" ht="34.5" thickBot="1">
      <c r="A2" s="679" t="s">
        <v>5998</v>
      </c>
      <c r="B2" s="679"/>
      <c r="C2" s="679"/>
      <c r="D2" s="679"/>
      <c r="E2" s="679"/>
      <c r="F2" s="679"/>
      <c r="G2" s="679"/>
      <c r="H2" s="679"/>
      <c r="I2" s="679"/>
      <c r="J2" s="679"/>
      <c r="K2" s="679"/>
    </row>
    <row r="4" spans="1:11" ht="26.25" customHeight="1"/>
    <row r="5" spans="1:11" ht="26.25" customHeight="1"/>
    <row r="6" spans="1:11" ht="26.25" customHeight="1"/>
    <row r="7" spans="1:11" ht="26.25" customHeight="1"/>
    <row r="8" spans="1:11" ht="26.25" customHeight="1"/>
    <row r="9" spans="1:11" ht="26.25" customHeight="1"/>
    <row r="10" spans="1:11" ht="26.25" customHeight="1"/>
    <row r="11" spans="1:11" ht="26.25" customHeight="1"/>
    <row r="12" spans="1:11" ht="26.25" customHeight="1"/>
    <row r="13" spans="1:11" ht="26.25" customHeight="1"/>
    <row r="14" spans="1:11" ht="26.25" customHeight="1"/>
    <row r="15" spans="1:11" ht="26.25" customHeight="1"/>
    <row r="16" spans="1:11" ht="26.25" customHeight="1"/>
    <row r="17" spans="1:14" ht="26.25" customHeight="1"/>
    <row r="18" spans="1:14" ht="26.25" customHeight="1"/>
    <row r="19" spans="1:14" ht="26.25" customHeight="1"/>
    <row r="20" spans="1:14" ht="26.25" customHeight="1"/>
    <row r="21" spans="1:14" ht="26.25" customHeight="1"/>
    <row r="22" spans="1:14" ht="26.25" customHeight="1">
      <c r="A22" s="676" t="s">
        <v>5999</v>
      </c>
      <c r="B22" s="676"/>
      <c r="C22" s="676"/>
      <c r="D22" s="676"/>
      <c r="E22" s="676"/>
      <c r="F22" s="676"/>
      <c r="G22" s="677" t="s">
        <v>6000</v>
      </c>
      <c r="H22" s="678"/>
      <c r="I22" s="678"/>
      <c r="J22" s="678"/>
      <c r="K22" s="678"/>
      <c r="L22" s="678"/>
      <c r="M22" s="678"/>
      <c r="N22" s="678"/>
    </row>
    <row r="23" spans="1:14" ht="34.5" thickBot="1">
      <c r="A23" s="679" t="s">
        <v>5308</v>
      </c>
      <c r="B23" s="679"/>
      <c r="C23" s="679"/>
      <c r="D23" s="679"/>
      <c r="E23" s="679"/>
      <c r="F23" s="679"/>
      <c r="G23" s="679"/>
      <c r="H23" s="679"/>
      <c r="I23" s="679"/>
      <c r="J23" s="679"/>
      <c r="K23" s="679"/>
    </row>
    <row r="24" spans="1:14" ht="39" thickBot="1">
      <c r="A24" s="6" t="s">
        <v>162</v>
      </c>
      <c r="B24" s="7" t="s">
        <v>163</v>
      </c>
      <c r="C24" s="8" t="s">
        <v>1105</v>
      </c>
      <c r="D24" s="299" t="s">
        <v>2598</v>
      </c>
      <c r="E24" s="9" t="s">
        <v>164</v>
      </c>
      <c r="F24" s="9" t="s">
        <v>165</v>
      </c>
      <c r="G24" s="9" t="s">
        <v>166</v>
      </c>
      <c r="H24" s="10" t="s">
        <v>167</v>
      </c>
      <c r="I24" s="11" t="s">
        <v>237</v>
      </c>
      <c r="J24" s="12" t="s">
        <v>4462</v>
      </c>
      <c r="K24" s="13"/>
    </row>
    <row r="25" spans="1:14" ht="25.5">
      <c r="A25" s="680" t="s">
        <v>0</v>
      </c>
      <c r="B25" s="14" t="s">
        <v>5310</v>
      </c>
      <c r="C25" s="15" t="s">
        <v>5309</v>
      </c>
      <c r="D25" s="300" t="s">
        <v>2972</v>
      </c>
      <c r="E25" s="16" t="s">
        <v>5525</v>
      </c>
      <c r="F25" s="16" t="s">
        <v>5524</v>
      </c>
      <c r="G25" s="16" t="s">
        <v>5523</v>
      </c>
      <c r="H25" s="17" t="s">
        <v>5313</v>
      </c>
      <c r="I25" s="18" t="s">
        <v>5315</v>
      </c>
      <c r="J25" s="19" t="s">
        <v>4308</v>
      </c>
      <c r="K25" s="20"/>
    </row>
    <row r="26" spans="1:14" ht="25.5">
      <c r="A26" s="681"/>
      <c r="B26" s="21" t="s">
        <v>5311</v>
      </c>
      <c r="C26" s="22"/>
      <c r="D26" s="301" t="s">
        <v>5312</v>
      </c>
      <c r="E26" s="23"/>
      <c r="F26" s="23"/>
      <c r="G26" s="23"/>
      <c r="H26" s="24" t="s">
        <v>5314</v>
      </c>
      <c r="I26" s="25"/>
      <c r="J26" s="26" t="s">
        <v>5316</v>
      </c>
      <c r="K26" s="27"/>
    </row>
    <row r="27" spans="1:14" ht="40.5" customHeight="1" thickBot="1">
      <c r="A27" s="682"/>
      <c r="B27" s="28"/>
      <c r="C27" s="29"/>
      <c r="D27" s="302"/>
      <c r="E27" s="30"/>
      <c r="F27" s="30"/>
      <c r="G27" s="30"/>
      <c r="H27" s="31"/>
      <c r="I27" s="32"/>
      <c r="J27" s="33" t="s">
        <v>5317</v>
      </c>
      <c r="K27" s="34"/>
    </row>
    <row r="28" spans="1:14" ht="12.75" customHeight="1">
      <c r="A28" s="683" t="s">
        <v>53</v>
      </c>
      <c r="B28" s="212"/>
      <c r="C28" s="208" t="s">
        <v>5350</v>
      </c>
      <c r="D28" s="240" t="s">
        <v>2599</v>
      </c>
      <c r="E28" s="688" t="s">
        <v>5366</v>
      </c>
      <c r="F28" s="209" t="s">
        <v>5356</v>
      </c>
      <c r="G28" s="202"/>
      <c r="H28" s="210"/>
      <c r="I28" s="211"/>
      <c r="J28" s="196" t="s">
        <v>5357</v>
      </c>
      <c r="K28" s="35"/>
    </row>
    <row r="29" spans="1:14" ht="12.75" customHeight="1">
      <c r="A29" s="684"/>
      <c r="B29" s="198"/>
      <c r="C29" s="200"/>
      <c r="D29" s="241"/>
      <c r="E29" s="689"/>
      <c r="F29" s="202" t="s">
        <v>5352</v>
      </c>
      <c r="G29" s="202" t="s">
        <v>5354</v>
      </c>
      <c r="H29" s="204"/>
      <c r="I29" s="206"/>
      <c r="J29" s="197" t="s">
        <v>5609</v>
      </c>
      <c r="K29" s="36"/>
    </row>
    <row r="30" spans="1:14" ht="13.5" customHeight="1" thickBot="1">
      <c r="A30" s="685"/>
      <c r="B30" s="199"/>
      <c r="C30" s="201"/>
      <c r="D30" s="305" t="s">
        <v>5351</v>
      </c>
      <c r="E30" s="690"/>
      <c r="F30" s="203" t="s">
        <v>5353</v>
      </c>
      <c r="G30" s="203" t="s">
        <v>5355</v>
      </c>
      <c r="H30" s="205"/>
      <c r="I30" s="207"/>
      <c r="J30" s="37"/>
      <c r="K30" s="38"/>
    </row>
    <row r="31" spans="1:14" ht="12.75" customHeight="1">
      <c r="A31" s="683" t="s">
        <v>52</v>
      </c>
      <c r="B31" s="212"/>
      <c r="C31" s="208" t="s">
        <v>5361</v>
      </c>
      <c r="D31" s="303" t="s">
        <v>5318</v>
      </c>
      <c r="E31" s="209" t="s">
        <v>5348</v>
      </c>
      <c r="F31" s="688" t="s">
        <v>5522</v>
      </c>
      <c r="G31" s="209" t="s">
        <v>5359</v>
      </c>
      <c r="H31" s="210"/>
      <c r="I31" s="211"/>
      <c r="J31" s="196" t="s">
        <v>5614</v>
      </c>
      <c r="K31" s="35"/>
    </row>
    <row r="32" spans="1:14" ht="12.75" customHeight="1">
      <c r="A32" s="684"/>
      <c r="B32" s="198"/>
      <c r="C32" s="200" t="s">
        <v>5318</v>
      </c>
      <c r="D32" s="304"/>
      <c r="E32" s="202" t="s">
        <v>5349</v>
      </c>
      <c r="F32" s="689"/>
      <c r="G32" s="202" t="s">
        <v>5360</v>
      </c>
      <c r="H32" s="204"/>
      <c r="I32" s="206"/>
      <c r="J32" s="197" t="s">
        <v>5358</v>
      </c>
      <c r="K32" s="36"/>
    </row>
    <row r="33" spans="1:14" ht="13.5" customHeight="1" thickBot="1">
      <c r="A33" s="685"/>
      <c r="B33" s="199"/>
      <c r="C33" s="201"/>
      <c r="D33" s="305" t="s">
        <v>5347</v>
      </c>
      <c r="E33" s="203"/>
      <c r="F33" s="690"/>
      <c r="G33" s="203" t="s">
        <v>5521</v>
      </c>
      <c r="H33" s="205" t="s">
        <v>5573</v>
      </c>
      <c r="I33" s="192"/>
      <c r="J33" s="37"/>
      <c r="K33" s="39"/>
    </row>
    <row r="34" spans="1:14" ht="14.25" thickBot="1">
      <c r="A34" s="214" t="s">
        <v>182</v>
      </c>
      <c r="B34" s="215"/>
      <c r="C34" s="216"/>
      <c r="D34" s="306"/>
      <c r="E34" s="217"/>
      <c r="F34" s="217"/>
      <c r="G34" s="217"/>
      <c r="H34" s="218"/>
      <c r="I34" s="219"/>
      <c r="J34" s="220"/>
      <c r="K34" s="221"/>
    </row>
    <row r="35" spans="1:14" ht="14.25" thickBot="1">
      <c r="A35" s="522" t="s">
        <v>183</v>
      </c>
      <c r="B35" s="198"/>
      <c r="C35" s="200"/>
      <c r="D35" s="241" t="s">
        <v>5775</v>
      </c>
      <c r="E35" s="202"/>
      <c r="F35" s="202"/>
      <c r="G35" s="202"/>
      <c r="H35" s="204"/>
      <c r="I35" s="206"/>
      <c r="J35" s="197"/>
      <c r="K35" s="222"/>
    </row>
    <row r="36" spans="1:14" ht="12.75" customHeight="1">
      <c r="A36" s="683" t="s">
        <v>184</v>
      </c>
      <c r="B36" s="223"/>
      <c r="C36" s="224"/>
      <c r="D36" s="307"/>
      <c r="E36" s="225"/>
      <c r="F36" s="225"/>
      <c r="G36" s="225"/>
      <c r="H36" s="686"/>
      <c r="I36" s="226"/>
      <c r="J36" s="227"/>
      <c r="K36" s="228"/>
    </row>
    <row r="37" spans="1:14" ht="13.5" customHeight="1" thickBot="1">
      <c r="A37" s="685"/>
      <c r="B37" s="229"/>
      <c r="C37" s="230"/>
      <c r="D37" s="308"/>
      <c r="E37" s="231"/>
      <c r="F37" s="231"/>
      <c r="G37" s="231"/>
      <c r="H37" s="687"/>
      <c r="I37" s="232"/>
      <c r="J37" s="233"/>
      <c r="K37" s="234"/>
    </row>
    <row r="38" spans="1:14" ht="14.25" thickBot="1">
      <c r="A38" s="6" t="s">
        <v>185</v>
      </c>
      <c r="B38" s="40"/>
      <c r="C38" s="41"/>
      <c r="D38" s="309"/>
      <c r="E38" s="42"/>
      <c r="F38" s="42"/>
      <c r="G38" s="42"/>
      <c r="H38" s="43"/>
      <c r="I38" s="44"/>
      <c r="J38" s="45"/>
      <c r="K38" s="46"/>
    </row>
    <row r="39" spans="1:14" ht="26.25" thickBot="1">
      <c r="A39" s="6" t="s">
        <v>186</v>
      </c>
      <c r="B39" s="40" t="s">
        <v>187</v>
      </c>
      <c r="C39" s="41" t="s">
        <v>5089</v>
      </c>
      <c r="D39" s="309" t="s">
        <v>5088</v>
      </c>
      <c r="E39" s="42" t="s">
        <v>1126</v>
      </c>
      <c r="F39" s="42"/>
      <c r="G39" s="42"/>
      <c r="H39" s="43"/>
      <c r="I39" s="44"/>
      <c r="J39" s="45"/>
      <c r="K39" s="46"/>
    </row>
    <row r="41" spans="1:14" s="567" customFormat="1" ht="32.25" customHeight="1">
      <c r="A41" s="676" t="s">
        <v>5613</v>
      </c>
      <c r="B41" s="676"/>
      <c r="C41" s="676"/>
      <c r="D41" s="676"/>
      <c r="E41" s="676"/>
      <c r="F41" s="676"/>
      <c r="G41" s="677" t="s">
        <v>5612</v>
      </c>
      <c r="H41" s="678"/>
      <c r="I41" s="678"/>
      <c r="J41" s="678"/>
      <c r="K41" s="678"/>
      <c r="L41" s="678"/>
      <c r="M41" s="678"/>
      <c r="N41" s="678"/>
    </row>
    <row r="42" spans="1:14" s="566" customFormat="1" ht="13.5" customHeight="1"/>
    <row r="43" spans="1:14" ht="47.25" customHeight="1" thickBot="1">
      <c r="A43" s="679" t="s">
        <v>4460</v>
      </c>
      <c r="B43" s="679"/>
      <c r="C43" s="679"/>
      <c r="D43" s="679"/>
      <c r="E43" s="679"/>
      <c r="F43" s="679"/>
      <c r="G43" s="679"/>
      <c r="H43" s="679"/>
      <c r="I43" s="679"/>
      <c r="J43" s="679"/>
      <c r="K43" s="679"/>
    </row>
    <row r="44" spans="1:14" ht="39" thickBot="1">
      <c r="A44" s="6" t="s">
        <v>162</v>
      </c>
      <c r="B44" s="7" t="s">
        <v>163</v>
      </c>
      <c r="C44" s="8" t="s">
        <v>1105</v>
      </c>
      <c r="D44" s="299" t="s">
        <v>2598</v>
      </c>
      <c r="E44" s="9" t="s">
        <v>164</v>
      </c>
      <c r="F44" s="9" t="s">
        <v>165</v>
      </c>
      <c r="G44" s="9" t="s">
        <v>166</v>
      </c>
      <c r="H44" s="10" t="s">
        <v>167</v>
      </c>
      <c r="I44" s="11" t="s">
        <v>237</v>
      </c>
      <c r="J44" s="12" t="s">
        <v>4462</v>
      </c>
      <c r="K44" s="13"/>
    </row>
    <row r="45" spans="1:14" ht="25.5">
      <c r="A45" s="680" t="s">
        <v>0</v>
      </c>
      <c r="B45" s="14" t="s">
        <v>2688</v>
      </c>
      <c r="C45" s="15" t="s">
        <v>4461</v>
      </c>
      <c r="D45" s="300" t="s">
        <v>2972</v>
      </c>
      <c r="E45" s="16" t="s">
        <v>4595</v>
      </c>
      <c r="F45" s="16" t="s">
        <v>4464</v>
      </c>
      <c r="G45" s="16" t="s">
        <v>4465</v>
      </c>
      <c r="H45" s="17" t="s">
        <v>4440</v>
      </c>
      <c r="I45" s="18" t="s">
        <v>3333</v>
      </c>
      <c r="J45" s="19" t="s">
        <v>4308</v>
      </c>
      <c r="K45" s="20"/>
    </row>
    <row r="46" spans="1:14" ht="38.25">
      <c r="A46" s="681"/>
      <c r="B46" s="21" t="s">
        <v>4328</v>
      </c>
      <c r="C46" s="22"/>
      <c r="D46" s="301" t="s">
        <v>4425</v>
      </c>
      <c r="E46" s="23"/>
      <c r="F46" s="23"/>
      <c r="G46" s="23"/>
      <c r="H46" s="24"/>
      <c r="I46" s="25"/>
      <c r="J46" s="26" t="s">
        <v>4463</v>
      </c>
      <c r="K46" s="27"/>
    </row>
    <row r="47" spans="1:14" ht="13.5" thickBot="1">
      <c r="A47" s="682"/>
      <c r="B47" s="28"/>
      <c r="C47" s="29"/>
      <c r="D47" s="302"/>
      <c r="E47" s="30"/>
      <c r="F47" s="30"/>
      <c r="G47" s="30"/>
      <c r="H47" s="31"/>
      <c r="I47" s="32"/>
      <c r="J47" s="33"/>
      <c r="K47" s="34"/>
    </row>
    <row r="48" spans="1:14">
      <c r="A48" s="683" t="s">
        <v>53</v>
      </c>
      <c r="B48" s="212"/>
      <c r="C48" s="208" t="s">
        <v>4511</v>
      </c>
      <c r="D48" s="240"/>
      <c r="E48" s="209"/>
      <c r="F48" s="209"/>
      <c r="G48" s="202"/>
      <c r="H48" s="210"/>
      <c r="I48" s="211"/>
      <c r="J48" s="196"/>
      <c r="K48" s="35"/>
    </row>
    <row r="49" spans="1:11">
      <c r="A49" s="684"/>
      <c r="B49" s="198"/>
      <c r="C49" s="200"/>
      <c r="D49" s="241"/>
      <c r="E49" s="202" t="s">
        <v>4611</v>
      </c>
      <c r="F49" s="202" t="s">
        <v>4589</v>
      </c>
      <c r="G49" s="202" t="s">
        <v>4591</v>
      </c>
      <c r="H49" s="204"/>
      <c r="I49" s="206"/>
      <c r="J49" s="197"/>
      <c r="K49" s="36"/>
    </row>
    <row r="50" spans="1:11" ht="13.5" thickBot="1">
      <c r="A50" s="685"/>
      <c r="B50" s="199"/>
      <c r="C50" s="201"/>
      <c r="D50" s="305" t="s">
        <v>4512</v>
      </c>
      <c r="E50" s="203" t="s">
        <v>4612</v>
      </c>
      <c r="F50" s="203" t="s">
        <v>4590</v>
      </c>
      <c r="G50" s="203" t="s">
        <v>4592</v>
      </c>
      <c r="H50" s="205"/>
      <c r="I50" s="207"/>
      <c r="J50" s="37"/>
      <c r="K50" s="38"/>
    </row>
    <row r="51" spans="1:11">
      <c r="A51" s="683" t="s">
        <v>52</v>
      </c>
      <c r="B51" s="212"/>
      <c r="C51" s="208" t="s">
        <v>4498</v>
      </c>
      <c r="D51" s="303" t="s">
        <v>5165</v>
      </c>
      <c r="E51" s="209" t="s">
        <v>4499</v>
      </c>
      <c r="F51" s="209" t="s">
        <v>4501</v>
      </c>
      <c r="G51" s="209" t="s">
        <v>4567</v>
      </c>
      <c r="H51" s="210" t="s">
        <v>4741</v>
      </c>
      <c r="I51" s="211"/>
      <c r="J51" s="196"/>
      <c r="K51" s="35"/>
    </row>
    <row r="52" spans="1:11">
      <c r="A52" s="684"/>
      <c r="B52" s="198"/>
      <c r="C52" s="200"/>
      <c r="D52" s="304"/>
      <c r="E52" s="202" t="s">
        <v>4500</v>
      </c>
      <c r="F52" s="202" t="s">
        <v>4502</v>
      </c>
      <c r="G52" s="202" t="s">
        <v>4568</v>
      </c>
      <c r="H52" s="204"/>
      <c r="I52" s="206"/>
      <c r="J52" s="197"/>
      <c r="K52" s="36"/>
    </row>
    <row r="53" spans="1:11" ht="13.5" thickBot="1">
      <c r="A53" s="685"/>
      <c r="B53" s="199"/>
      <c r="C53" s="201"/>
      <c r="D53" s="305"/>
      <c r="E53" s="203"/>
      <c r="F53" s="203"/>
      <c r="G53" s="203" t="s">
        <v>4569</v>
      </c>
      <c r="H53" s="205"/>
      <c r="I53" s="192"/>
      <c r="J53" s="37"/>
      <c r="K53" s="39"/>
    </row>
    <row r="54" spans="1:11" ht="14.25" thickBot="1">
      <c r="A54" s="214" t="s">
        <v>182</v>
      </c>
      <c r="B54" s="215"/>
      <c r="C54" s="216"/>
      <c r="D54" s="306" t="s">
        <v>5175</v>
      </c>
      <c r="E54" s="217"/>
      <c r="F54" s="217"/>
      <c r="G54" s="217"/>
      <c r="H54" s="218"/>
      <c r="I54" s="219"/>
      <c r="J54" s="220"/>
      <c r="K54" s="221"/>
    </row>
    <row r="55" spans="1:11" ht="14.25" thickBot="1">
      <c r="A55" s="418" t="s">
        <v>183</v>
      </c>
      <c r="B55" s="198"/>
      <c r="C55" s="200"/>
      <c r="D55" s="241"/>
      <c r="E55" s="202"/>
      <c r="F55" s="202"/>
      <c r="G55" s="202"/>
      <c r="H55" s="204"/>
      <c r="I55" s="206"/>
      <c r="J55" s="197"/>
      <c r="K55" s="222"/>
    </row>
    <row r="56" spans="1:11">
      <c r="A56" s="683" t="s">
        <v>184</v>
      </c>
      <c r="B56" s="223"/>
      <c r="C56" s="224"/>
      <c r="D56" s="307" t="s">
        <v>5176</v>
      </c>
      <c r="E56" s="225"/>
      <c r="F56" s="225"/>
      <c r="G56" s="225"/>
      <c r="H56" s="686"/>
      <c r="I56" s="226"/>
      <c r="J56" s="227"/>
      <c r="K56" s="228"/>
    </row>
    <row r="57" spans="1:11" ht="13.5" thickBot="1">
      <c r="A57" s="685"/>
      <c r="B57" s="229"/>
      <c r="C57" s="230"/>
      <c r="D57" s="308"/>
      <c r="E57" s="231"/>
      <c r="F57" s="231"/>
      <c r="G57" s="231"/>
      <c r="H57" s="687"/>
      <c r="I57" s="232"/>
      <c r="J57" s="233"/>
      <c r="K57" s="234"/>
    </row>
    <row r="58" spans="1:11" ht="14.25" thickBot="1">
      <c r="A58" s="6" t="s">
        <v>185</v>
      </c>
      <c r="B58" s="40"/>
      <c r="C58" s="41"/>
      <c r="D58" s="309" t="s">
        <v>5177</v>
      </c>
      <c r="E58" s="42"/>
      <c r="F58" s="42"/>
      <c r="G58" s="42"/>
      <c r="H58" s="43"/>
      <c r="I58" s="44"/>
      <c r="J58" s="45"/>
      <c r="K58" s="46"/>
    </row>
    <row r="59" spans="1:11" ht="26.25" thickBot="1">
      <c r="A59" s="6" t="s">
        <v>186</v>
      </c>
      <c r="B59" s="40" t="s">
        <v>187</v>
      </c>
      <c r="C59" s="41" t="s">
        <v>5089</v>
      </c>
      <c r="D59" s="309" t="s">
        <v>5088</v>
      </c>
      <c r="E59" s="42" t="s">
        <v>1126</v>
      </c>
      <c r="F59" s="42"/>
      <c r="G59" s="42"/>
      <c r="H59" s="43"/>
      <c r="I59" s="44"/>
      <c r="J59" s="45"/>
      <c r="K59" s="46"/>
    </row>
    <row r="61" spans="1:11">
      <c r="B61" s="692" t="s">
        <v>4632</v>
      </c>
      <c r="C61" s="692"/>
      <c r="D61" s="692"/>
      <c r="E61" s="692"/>
      <c r="F61" s="692"/>
      <c r="G61" s="691" t="s">
        <v>4633</v>
      </c>
      <c r="H61" s="692"/>
      <c r="I61" s="692"/>
      <c r="J61" s="692"/>
      <c r="K61" s="692"/>
    </row>
    <row r="62" spans="1:11" ht="47.25" customHeight="1" thickBot="1">
      <c r="A62" s="679" t="s">
        <v>3887</v>
      </c>
      <c r="B62" s="679"/>
      <c r="C62" s="679"/>
      <c r="D62" s="679"/>
      <c r="E62" s="679"/>
      <c r="F62" s="679"/>
      <c r="G62" s="679"/>
      <c r="H62" s="679"/>
      <c r="I62" s="679"/>
      <c r="J62" s="679"/>
      <c r="K62" s="679"/>
    </row>
    <row r="63" spans="1:11" ht="39" thickBot="1">
      <c r="A63" s="6" t="s">
        <v>162</v>
      </c>
      <c r="B63" s="7" t="s">
        <v>163</v>
      </c>
      <c r="C63" s="8" t="s">
        <v>1105</v>
      </c>
      <c r="D63" s="299" t="s">
        <v>2598</v>
      </c>
      <c r="E63" s="9" t="s">
        <v>164</v>
      </c>
      <c r="F63" s="9" t="s">
        <v>165</v>
      </c>
      <c r="G63" s="9" t="s">
        <v>166</v>
      </c>
      <c r="H63" s="10" t="s">
        <v>167</v>
      </c>
      <c r="I63" s="11" t="s">
        <v>168</v>
      </c>
      <c r="J63" s="12" t="s">
        <v>169</v>
      </c>
      <c r="K63" s="13" t="s">
        <v>2517</v>
      </c>
    </row>
    <row r="64" spans="1:11" ht="38.25">
      <c r="A64" s="680" t="s">
        <v>0</v>
      </c>
      <c r="B64" s="14" t="s">
        <v>2688</v>
      </c>
      <c r="C64" s="15" t="s">
        <v>2689</v>
      </c>
      <c r="D64" s="300" t="s">
        <v>940</v>
      </c>
      <c r="E64" s="16" t="s">
        <v>3003</v>
      </c>
      <c r="F64" s="16" t="s">
        <v>3004</v>
      </c>
      <c r="G64" s="16" t="s">
        <v>3005</v>
      </c>
      <c r="H64" s="17" t="s">
        <v>2687</v>
      </c>
      <c r="I64" s="18" t="s">
        <v>3006</v>
      </c>
      <c r="J64" s="19"/>
      <c r="K64" s="20"/>
    </row>
    <row r="65" spans="1:11" ht="38.25">
      <c r="A65" s="681"/>
      <c r="B65" s="21" t="s">
        <v>4328</v>
      </c>
      <c r="C65" s="22"/>
      <c r="D65" s="301" t="s">
        <v>4396</v>
      </c>
      <c r="E65" s="23" t="s">
        <v>2656</v>
      </c>
      <c r="F65" s="23"/>
      <c r="G65" s="23"/>
      <c r="H65" s="24"/>
      <c r="I65" s="25"/>
      <c r="J65" s="26"/>
      <c r="K65" s="27"/>
    </row>
    <row r="66" spans="1:11" ht="13.5" thickBot="1">
      <c r="A66" s="682"/>
      <c r="B66" s="28"/>
      <c r="C66" s="29"/>
      <c r="D66" s="302"/>
      <c r="E66" s="30"/>
      <c r="F66" s="30"/>
      <c r="G66" s="30"/>
      <c r="H66" s="31"/>
      <c r="I66" s="32" t="s">
        <v>1110</v>
      </c>
      <c r="J66" s="33"/>
      <c r="K66" s="34"/>
    </row>
    <row r="67" spans="1:11" ht="25.5">
      <c r="A67" s="683" t="s">
        <v>53</v>
      </c>
      <c r="B67" s="212"/>
      <c r="C67" s="208" t="s">
        <v>3236</v>
      </c>
      <c r="D67" s="240" t="s">
        <v>2599</v>
      </c>
      <c r="E67" s="209" t="s">
        <v>3237</v>
      </c>
      <c r="F67" s="209" t="s">
        <v>3239</v>
      </c>
      <c r="G67" s="202" t="s">
        <v>3612</v>
      </c>
      <c r="H67" s="210" t="s">
        <v>4271</v>
      </c>
      <c r="I67" s="211"/>
      <c r="J67" s="196"/>
      <c r="K67" s="35"/>
    </row>
    <row r="68" spans="1:11" ht="25.5">
      <c r="A68" s="684"/>
      <c r="B68" s="198"/>
      <c r="C68" s="200" t="s">
        <v>3240</v>
      </c>
      <c r="D68" s="241" t="s">
        <v>3886</v>
      </c>
      <c r="E68" s="202" t="s">
        <v>3238</v>
      </c>
      <c r="F68" s="202"/>
      <c r="G68" s="202"/>
      <c r="H68" s="204" t="s">
        <v>4272</v>
      </c>
      <c r="I68" s="206"/>
      <c r="J68" s="197"/>
      <c r="K68" s="36"/>
    </row>
    <row r="69" spans="1:11" ht="13.5" thickBot="1">
      <c r="A69" s="685"/>
      <c r="B69" s="199"/>
      <c r="C69" s="201"/>
      <c r="D69" s="305"/>
      <c r="E69" s="203"/>
      <c r="F69" s="203"/>
      <c r="G69" s="203"/>
      <c r="H69" s="205"/>
      <c r="I69" s="207"/>
      <c r="J69" s="37"/>
      <c r="K69" s="38"/>
    </row>
    <row r="70" spans="1:11" ht="25.5">
      <c r="A70" s="683" t="s">
        <v>52</v>
      </c>
      <c r="B70" s="212" t="s">
        <v>3007</v>
      </c>
      <c r="C70" s="208" t="s">
        <v>3008</v>
      </c>
      <c r="D70" s="303" t="s">
        <v>3015</v>
      </c>
      <c r="E70" s="209" t="s">
        <v>3009</v>
      </c>
      <c r="F70" s="209" t="s">
        <v>3010</v>
      </c>
      <c r="G70" s="209" t="s">
        <v>3011</v>
      </c>
      <c r="H70" s="210" t="s">
        <v>3012</v>
      </c>
      <c r="I70" s="211" t="s">
        <v>4410</v>
      </c>
      <c r="J70" s="196"/>
      <c r="K70" s="35"/>
    </row>
    <row r="71" spans="1:11" ht="38.25">
      <c r="A71" s="684"/>
      <c r="B71" s="198" t="s">
        <v>3013</v>
      </c>
      <c r="C71" s="200" t="s">
        <v>3014</v>
      </c>
      <c r="D71" s="304" t="s">
        <v>2628</v>
      </c>
      <c r="E71" s="202"/>
      <c r="F71" s="202"/>
      <c r="G71" s="202" t="s">
        <v>3016</v>
      </c>
      <c r="H71" s="204" t="s">
        <v>3017</v>
      </c>
      <c r="I71" s="206"/>
      <c r="J71" s="197"/>
      <c r="K71" s="36" t="s">
        <v>3018</v>
      </c>
    </row>
    <row r="72" spans="1:11" ht="26.25" thickBot="1">
      <c r="A72" s="685"/>
      <c r="B72" s="199" t="s">
        <v>4333</v>
      </c>
      <c r="C72" s="201" t="s">
        <v>1502</v>
      </c>
      <c r="D72" s="305"/>
      <c r="E72" s="203"/>
      <c r="F72" s="203"/>
      <c r="G72" s="203"/>
      <c r="H72" s="205" t="s">
        <v>3019</v>
      </c>
      <c r="I72" s="192"/>
      <c r="J72" s="37"/>
      <c r="K72" s="39"/>
    </row>
    <row r="73" spans="1:11" ht="14.25" thickBot="1">
      <c r="A73" s="214" t="s">
        <v>182</v>
      </c>
      <c r="B73" s="215"/>
      <c r="C73" s="216"/>
      <c r="D73" s="306"/>
      <c r="E73" s="217"/>
      <c r="F73" s="217"/>
      <c r="G73" s="217"/>
      <c r="H73" s="218"/>
      <c r="I73" s="219"/>
      <c r="J73" s="220"/>
      <c r="K73" s="221"/>
    </row>
    <row r="74" spans="1:11" ht="14.25" thickBot="1">
      <c r="A74" s="387" t="s">
        <v>183</v>
      </c>
      <c r="B74" s="198"/>
      <c r="C74" s="200"/>
      <c r="D74" s="241" t="s">
        <v>3613</v>
      </c>
      <c r="E74" s="202"/>
      <c r="F74" s="202"/>
      <c r="G74" s="202"/>
      <c r="H74" s="204"/>
      <c r="I74" s="206"/>
      <c r="J74" s="197"/>
      <c r="K74" s="222"/>
    </row>
    <row r="75" spans="1:11">
      <c r="A75" s="683" t="s">
        <v>184</v>
      </c>
      <c r="B75" s="223"/>
      <c r="C75" s="224"/>
      <c r="D75" s="307" t="s">
        <v>3885</v>
      </c>
      <c r="E75" s="225"/>
      <c r="F75" s="225"/>
      <c r="G75" s="225"/>
      <c r="H75" s="686"/>
      <c r="I75" s="226"/>
      <c r="J75" s="227"/>
      <c r="K75" s="228"/>
    </row>
    <row r="76" spans="1:11" ht="13.5" thickBot="1">
      <c r="A76" s="685"/>
      <c r="B76" s="229"/>
      <c r="C76" s="230"/>
      <c r="D76" s="308"/>
      <c r="E76" s="231"/>
      <c r="F76" s="231"/>
      <c r="G76" s="231"/>
      <c r="H76" s="687"/>
      <c r="I76" s="232"/>
      <c r="J76" s="233"/>
      <c r="K76" s="234"/>
    </row>
    <row r="77" spans="1:11" ht="26.25" thickBot="1">
      <c r="A77" s="6" t="s">
        <v>185</v>
      </c>
      <c r="B77" s="40"/>
      <c r="C77" s="41"/>
      <c r="D77" s="309" t="s">
        <v>2554</v>
      </c>
      <c r="E77" s="42" t="s">
        <v>2555</v>
      </c>
      <c r="F77" s="42" t="s">
        <v>2556</v>
      </c>
      <c r="G77" s="42" t="s">
        <v>4040</v>
      </c>
      <c r="H77" s="43"/>
      <c r="I77" s="44"/>
      <c r="J77" s="45" t="s">
        <v>2558</v>
      </c>
      <c r="K77" s="46"/>
    </row>
    <row r="78" spans="1:11" ht="14.25" thickBot="1">
      <c r="A78" s="6" t="s">
        <v>186</v>
      </c>
      <c r="B78" s="40" t="s">
        <v>187</v>
      </c>
      <c r="C78" s="41" t="s">
        <v>188</v>
      </c>
      <c r="D78" s="309" t="s">
        <v>188</v>
      </c>
      <c r="E78" s="42" t="s">
        <v>1126</v>
      </c>
      <c r="F78" s="42" t="s">
        <v>189</v>
      </c>
      <c r="G78" s="42" t="s">
        <v>190</v>
      </c>
      <c r="H78" s="43"/>
      <c r="I78" s="44"/>
      <c r="J78" s="45" t="s">
        <v>191</v>
      </c>
      <c r="K78" s="46" t="s">
        <v>192</v>
      </c>
    </row>
    <row r="80" spans="1:11" ht="46.5" customHeight="1" thickBot="1">
      <c r="A80" s="679" t="s">
        <v>3020</v>
      </c>
      <c r="B80" s="679"/>
      <c r="C80" s="679"/>
      <c r="D80" s="679"/>
      <c r="E80" s="679"/>
      <c r="F80" s="679"/>
      <c r="G80" s="679"/>
      <c r="H80" s="679"/>
      <c r="I80" s="679"/>
      <c r="J80" s="679"/>
      <c r="K80" s="679"/>
    </row>
    <row r="81" spans="1:11" ht="39" thickBot="1">
      <c r="A81" s="6" t="s">
        <v>162</v>
      </c>
      <c r="B81" s="7" t="s">
        <v>163</v>
      </c>
      <c r="C81" s="8" t="s">
        <v>1105</v>
      </c>
      <c r="D81" s="236" t="s">
        <v>2598</v>
      </c>
      <c r="E81" s="9" t="s">
        <v>164</v>
      </c>
      <c r="F81" s="9" t="s">
        <v>165</v>
      </c>
      <c r="G81" s="9" t="s">
        <v>166</v>
      </c>
      <c r="H81" s="10" t="s">
        <v>167</v>
      </c>
      <c r="I81" s="11" t="s">
        <v>168</v>
      </c>
      <c r="J81" s="12" t="s">
        <v>169</v>
      </c>
      <c r="K81" s="13" t="s">
        <v>2517</v>
      </c>
    </row>
    <row r="82" spans="1:11" ht="51">
      <c r="A82" s="680" t="s">
        <v>0</v>
      </c>
      <c r="B82" s="14" t="s">
        <v>2453</v>
      </c>
      <c r="C82" s="15" t="s">
        <v>2518</v>
      </c>
      <c r="D82" s="237" t="s">
        <v>2629</v>
      </c>
      <c r="E82" s="16" t="s">
        <v>1106</v>
      </c>
      <c r="F82" s="16" t="s">
        <v>1111</v>
      </c>
      <c r="G82" s="16" t="s">
        <v>2519</v>
      </c>
      <c r="H82" s="17" t="s">
        <v>1108</v>
      </c>
      <c r="I82" s="18" t="s">
        <v>1109</v>
      </c>
      <c r="J82" s="19"/>
      <c r="K82" s="20"/>
    </row>
    <row r="83" spans="1:11" ht="25.5">
      <c r="A83" s="681"/>
      <c r="B83" s="21"/>
      <c r="C83" s="22" t="s">
        <v>2520</v>
      </c>
      <c r="D83" s="238"/>
      <c r="E83" s="23" t="s">
        <v>1107</v>
      </c>
      <c r="F83" s="23" t="s">
        <v>1112</v>
      </c>
      <c r="G83" s="23"/>
      <c r="H83" s="24"/>
      <c r="I83" s="25"/>
      <c r="J83" s="26"/>
      <c r="K83" s="27"/>
    </row>
    <row r="84" spans="1:11" ht="39" thickBot="1">
      <c r="A84" s="682"/>
      <c r="B84" s="28"/>
      <c r="C84" s="29" t="s">
        <v>171</v>
      </c>
      <c r="D84" s="239"/>
      <c r="E84" s="30"/>
      <c r="F84" s="30" t="s">
        <v>172</v>
      </c>
      <c r="G84" s="30" t="s">
        <v>173</v>
      </c>
      <c r="H84" s="31"/>
      <c r="I84" s="32" t="s">
        <v>1110</v>
      </c>
      <c r="J84" s="33"/>
      <c r="K84" s="34"/>
    </row>
    <row r="85" spans="1:11" ht="25.5">
      <c r="A85" s="683" t="s">
        <v>53</v>
      </c>
      <c r="B85" s="212" t="s">
        <v>2316</v>
      </c>
      <c r="C85" s="208" t="s">
        <v>1113</v>
      </c>
      <c r="D85" s="240" t="s">
        <v>2599</v>
      </c>
      <c r="E85" s="209" t="s">
        <v>1115</v>
      </c>
      <c r="F85" s="209" t="s">
        <v>1116</v>
      </c>
      <c r="G85" s="209" t="s">
        <v>2315</v>
      </c>
      <c r="H85" s="210" t="s">
        <v>2318</v>
      </c>
      <c r="I85" s="211" t="s">
        <v>1117</v>
      </c>
      <c r="J85" s="196" t="s">
        <v>2521</v>
      </c>
      <c r="K85" s="35" t="s">
        <v>2522</v>
      </c>
    </row>
    <row r="86" spans="1:11" ht="25.5">
      <c r="A86" s="684"/>
      <c r="B86" s="198"/>
      <c r="C86" s="200" t="s">
        <v>1114</v>
      </c>
      <c r="D86" s="241"/>
      <c r="E86" s="202"/>
      <c r="F86" s="202"/>
      <c r="G86" s="202" t="s">
        <v>2317</v>
      </c>
      <c r="H86" s="204" t="s">
        <v>2319</v>
      </c>
      <c r="I86" s="206" t="s">
        <v>2523</v>
      </c>
      <c r="J86" s="197" t="s">
        <v>174</v>
      </c>
      <c r="K86" s="36" t="s">
        <v>175</v>
      </c>
    </row>
    <row r="87" spans="1:11" ht="13.5" thickBot="1">
      <c r="A87" s="685"/>
      <c r="B87" s="199"/>
      <c r="C87" s="201"/>
      <c r="D87" s="242"/>
      <c r="E87" s="203"/>
      <c r="F87" s="203"/>
      <c r="G87" s="203" t="s">
        <v>176</v>
      </c>
      <c r="H87" s="205"/>
      <c r="I87" s="207" t="s">
        <v>1127</v>
      </c>
      <c r="J87" s="37" t="s">
        <v>2524</v>
      </c>
      <c r="K87" s="38" t="s">
        <v>177</v>
      </c>
    </row>
    <row r="88" spans="1:11" ht="51">
      <c r="A88" s="683" t="s">
        <v>52</v>
      </c>
      <c r="B88" s="212" t="s">
        <v>2471</v>
      </c>
      <c r="C88" s="208" t="s">
        <v>1118</v>
      </c>
      <c r="D88" s="240" t="s">
        <v>2628</v>
      </c>
      <c r="E88" s="209" t="s">
        <v>1120</v>
      </c>
      <c r="F88" s="209" t="s">
        <v>2473</v>
      </c>
      <c r="G88" s="209" t="s">
        <v>1119</v>
      </c>
      <c r="H88" s="210" t="s">
        <v>1122</v>
      </c>
      <c r="I88" s="211" t="s">
        <v>1124</v>
      </c>
      <c r="J88" s="196" t="s">
        <v>178</v>
      </c>
      <c r="K88" s="35" t="s">
        <v>179</v>
      </c>
    </row>
    <row r="89" spans="1:11" ht="25.5">
      <c r="A89" s="684"/>
      <c r="B89" s="198" t="s">
        <v>2454</v>
      </c>
      <c r="C89" s="200" t="s">
        <v>2472</v>
      </c>
      <c r="D89" s="241"/>
      <c r="E89" s="202"/>
      <c r="F89" s="202"/>
      <c r="G89" s="202"/>
      <c r="H89" s="204" t="s">
        <v>1121</v>
      </c>
      <c r="I89" s="206"/>
      <c r="J89" s="197" t="s">
        <v>180</v>
      </c>
      <c r="K89" s="36" t="s">
        <v>2474</v>
      </c>
    </row>
    <row r="90" spans="1:11" ht="13.5" thickBot="1">
      <c r="A90" s="685"/>
      <c r="B90" s="199"/>
      <c r="C90" s="201" t="s">
        <v>1502</v>
      </c>
      <c r="D90" s="242"/>
      <c r="E90" s="203"/>
      <c r="F90" s="203"/>
      <c r="G90" s="203"/>
      <c r="H90" s="205" t="s">
        <v>1123</v>
      </c>
      <c r="I90" s="192" t="s">
        <v>1125</v>
      </c>
      <c r="J90" s="37" t="s">
        <v>181</v>
      </c>
      <c r="K90" s="39"/>
    </row>
    <row r="91" spans="1:11" ht="39" thickBot="1">
      <c r="A91" s="214" t="s">
        <v>182</v>
      </c>
      <c r="B91" s="215" t="s">
        <v>2525</v>
      </c>
      <c r="C91" s="216" t="s">
        <v>2526</v>
      </c>
      <c r="D91" s="243"/>
      <c r="E91" s="217" t="s">
        <v>2527</v>
      </c>
      <c r="F91" s="217" t="s">
        <v>2528</v>
      </c>
      <c r="G91" s="217" t="s">
        <v>2529</v>
      </c>
      <c r="H91" s="218"/>
      <c r="I91" s="219" t="s">
        <v>2530</v>
      </c>
      <c r="J91" s="220" t="s">
        <v>2531</v>
      </c>
      <c r="K91" s="221" t="s">
        <v>2532</v>
      </c>
    </row>
    <row r="92" spans="1:11" ht="39" thickBot="1">
      <c r="A92" s="213" t="s">
        <v>183</v>
      </c>
      <c r="B92" s="198" t="s">
        <v>2533</v>
      </c>
      <c r="C92" s="200" t="s">
        <v>2534</v>
      </c>
      <c r="D92" s="241" t="s">
        <v>2569</v>
      </c>
      <c r="E92" s="202" t="s">
        <v>2535</v>
      </c>
      <c r="F92" s="202"/>
      <c r="G92" s="202" t="s">
        <v>2536</v>
      </c>
      <c r="H92" s="204" t="s">
        <v>2537</v>
      </c>
      <c r="I92" s="206" t="s">
        <v>2538</v>
      </c>
      <c r="J92" s="197" t="s">
        <v>2539</v>
      </c>
      <c r="K92" s="222" t="s">
        <v>2540</v>
      </c>
    </row>
    <row r="93" spans="1:11" ht="25.5">
      <c r="A93" s="683" t="s">
        <v>184</v>
      </c>
      <c r="B93" s="223" t="s">
        <v>2541</v>
      </c>
      <c r="C93" s="224" t="s">
        <v>2542</v>
      </c>
      <c r="D93" s="244"/>
      <c r="E93" s="225" t="s">
        <v>2543</v>
      </c>
      <c r="F93" s="225" t="s">
        <v>2544</v>
      </c>
      <c r="G93" s="225" t="s">
        <v>2545</v>
      </c>
      <c r="H93" s="686" t="s">
        <v>2546</v>
      </c>
      <c r="I93" s="226" t="s">
        <v>2547</v>
      </c>
      <c r="J93" s="227" t="s">
        <v>2548</v>
      </c>
      <c r="K93" s="228" t="s">
        <v>2549</v>
      </c>
    </row>
    <row r="94" spans="1:11" ht="13.5" thickBot="1">
      <c r="A94" s="685"/>
      <c r="B94" s="229"/>
      <c r="C94" s="230"/>
      <c r="D94" s="245"/>
      <c r="E94" s="231" t="s">
        <v>2550</v>
      </c>
      <c r="F94" s="231" t="s">
        <v>2551</v>
      </c>
      <c r="G94" s="231"/>
      <c r="H94" s="687"/>
      <c r="I94" s="232" t="s">
        <v>2552</v>
      </c>
      <c r="J94" s="233"/>
      <c r="K94" s="234"/>
    </row>
    <row r="95" spans="1:11" ht="39" thickBot="1">
      <c r="A95" s="6" t="s">
        <v>185</v>
      </c>
      <c r="B95" s="40" t="s">
        <v>2553</v>
      </c>
      <c r="C95" s="41" t="s">
        <v>2554</v>
      </c>
      <c r="D95" s="246"/>
      <c r="E95" s="42" t="s">
        <v>2555</v>
      </c>
      <c r="F95" s="42" t="s">
        <v>2556</v>
      </c>
      <c r="G95" s="42" t="s">
        <v>2557</v>
      </c>
      <c r="H95" s="43"/>
      <c r="I95" s="44"/>
      <c r="J95" s="45" t="s">
        <v>2558</v>
      </c>
      <c r="K95" s="46"/>
    </row>
    <row r="96" spans="1:11" ht="14.25" thickBot="1">
      <c r="A96" s="6" t="s">
        <v>186</v>
      </c>
      <c r="B96" s="40" t="s">
        <v>187</v>
      </c>
      <c r="C96" s="41" t="s">
        <v>188</v>
      </c>
      <c r="D96" s="246" t="s">
        <v>188</v>
      </c>
      <c r="E96" s="42" t="s">
        <v>1126</v>
      </c>
      <c r="F96" s="42" t="s">
        <v>189</v>
      </c>
      <c r="G96" s="42" t="s">
        <v>190</v>
      </c>
      <c r="H96" s="43"/>
      <c r="I96" s="44"/>
      <c r="J96" s="45" t="s">
        <v>191</v>
      </c>
      <c r="K96" s="46" t="s">
        <v>192</v>
      </c>
    </row>
  </sheetData>
  <sheetProtection password="B48E" sheet="1" objects="1" scenarios="1"/>
  <mergeCells count="33">
    <mergeCell ref="A2:K2"/>
    <mergeCell ref="A22:F22"/>
    <mergeCell ref="G22:N22"/>
    <mergeCell ref="A80:K80"/>
    <mergeCell ref="H93:H94"/>
    <mergeCell ref="A82:A84"/>
    <mergeCell ref="A85:A87"/>
    <mergeCell ref="A88:A90"/>
    <mergeCell ref="A93:A94"/>
    <mergeCell ref="A62:K62"/>
    <mergeCell ref="A64:A66"/>
    <mergeCell ref="A67:A69"/>
    <mergeCell ref="A70:A72"/>
    <mergeCell ref="A75:A76"/>
    <mergeCell ref="H75:H76"/>
    <mergeCell ref="B61:F61"/>
    <mergeCell ref="G61:K61"/>
    <mergeCell ref="A43:K43"/>
    <mergeCell ref="A45:A47"/>
    <mergeCell ref="A48:A50"/>
    <mergeCell ref="A51:A53"/>
    <mergeCell ref="A56:A57"/>
    <mergeCell ref="H56:H57"/>
    <mergeCell ref="A41:F41"/>
    <mergeCell ref="G41:N41"/>
    <mergeCell ref="A23:K23"/>
    <mergeCell ref="A25:A27"/>
    <mergeCell ref="A28:A30"/>
    <mergeCell ref="A31:A33"/>
    <mergeCell ref="A36:A37"/>
    <mergeCell ref="H36:H37"/>
    <mergeCell ref="E28:E30"/>
    <mergeCell ref="F31:F33"/>
  </mergeCells>
  <hyperlinks>
    <hyperlink ref="G61" r:id="rId1"/>
    <hyperlink ref="G41" r:id="rId2"/>
    <hyperlink ref="G22" r:id="rId3"/>
  </hyperlinks>
  <pageMargins left="0.7" right="0.7" top="0.75" bottom="0.75" header="0.3" footer="0.3"/>
  <pageSetup orientation="portrait" horizontalDpi="1200" verticalDpi="1200" r:id="rId4"/>
  <drawing r:id="rId5"/>
</worksheet>
</file>

<file path=xl/worksheets/sheet5.xml><?xml version="1.0" encoding="utf-8"?>
<worksheet xmlns="http://schemas.openxmlformats.org/spreadsheetml/2006/main" xmlns:r="http://schemas.openxmlformats.org/officeDocument/2006/relationships">
  <sheetPr>
    <tabColor theme="6"/>
    <pageSetUpPr fitToPage="1"/>
  </sheetPr>
  <dimension ref="A1:I454"/>
  <sheetViews>
    <sheetView zoomScale="90" zoomScaleNormal="90" workbookViewId="0">
      <selection activeCell="D11" sqref="D11"/>
    </sheetView>
  </sheetViews>
  <sheetFormatPr defaultColWidth="9.28515625" defaultRowHeight="12.75"/>
  <cols>
    <col min="1" max="1" width="1.7109375" style="53" customWidth="1"/>
    <col min="2" max="2" width="8.28515625" style="53" customWidth="1"/>
    <col min="3" max="3" width="36.28515625" style="90" bestFit="1" customWidth="1"/>
    <col min="4" max="7" width="36.7109375" style="90" customWidth="1"/>
    <col min="8" max="8" width="13.5703125" style="53" customWidth="1"/>
    <col min="9" max="16384" width="9.28515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3"/>
      <c r="D8" s="333"/>
      <c r="E8" s="333"/>
      <c r="F8" s="334"/>
      <c r="G8" s="333"/>
    </row>
    <row r="9" spans="1:9" ht="23.25">
      <c r="B9" s="62"/>
      <c r="C9" s="335"/>
      <c r="D9" s="336"/>
      <c r="E9" s="334" t="s">
        <v>436</v>
      </c>
      <c r="F9" s="337"/>
      <c r="G9" s="338" t="s">
        <v>6001</v>
      </c>
    </row>
    <row r="10" spans="1:9" ht="18.75">
      <c r="A10" s="58">
        <v>1</v>
      </c>
      <c r="B10" s="59"/>
      <c r="C10" s="339" t="s">
        <v>124</v>
      </c>
      <c r="D10" s="340" t="str">
        <f>VLOOKUP(D11,'Desktop DataBase'!$A:$B,2,0)</f>
        <v>Lenovo</v>
      </c>
      <c r="E10" s="340" t="str">
        <f>VLOOKUP(E11,'Desktop DataBase'!$A:$B,2,0)</f>
        <v>Lenovo</v>
      </c>
      <c r="F10" s="340" t="str">
        <f>VLOOKUP(F11,'Desktop DataBase'!$A:$B,2,0)</f>
        <v>Dell</v>
      </c>
      <c r="G10" s="340" t="str">
        <f>VLOOKUP(G11,'Desktop DataBase'!$A:$B,2,0)</f>
        <v>HP</v>
      </c>
      <c r="H10" s="61"/>
    </row>
    <row r="11" spans="1:9" ht="32.25" customHeight="1">
      <c r="A11" s="58">
        <v>2</v>
      </c>
      <c r="B11" s="59"/>
      <c r="C11" s="339" t="s">
        <v>424</v>
      </c>
      <c r="D11" s="91" t="s">
        <v>6399</v>
      </c>
      <c r="E11" s="91" t="s">
        <v>6405</v>
      </c>
      <c r="F11" s="91" t="s">
        <v>6630</v>
      </c>
      <c r="G11" s="91" t="s">
        <v>6545</v>
      </c>
      <c r="I11" s="90" t="s">
        <v>82</v>
      </c>
    </row>
    <row r="12" spans="1:9">
      <c r="A12" s="58">
        <v>3</v>
      </c>
      <c r="B12" s="59"/>
      <c r="C12" s="339" t="s">
        <v>150</v>
      </c>
      <c r="D12" s="92" t="str">
        <f>VLOOKUP($D$11,'Desktop DataBase'!$A:$GI,$A12,0)</f>
        <v>N/A</v>
      </c>
      <c r="E12" s="92" t="str">
        <f>VLOOKUP($E$11,'Desktop DataBase'!$A:$GI,$A12,0)</f>
        <v>N/A</v>
      </c>
      <c r="F12" s="92" t="str">
        <f>VLOOKUP($F$11,'Desktop DataBase'!$A:$GI,$A12,0)</f>
        <v>M900</v>
      </c>
      <c r="G12" s="92" t="str">
        <f>VLOOKUP($G$11,'Desktop DataBase'!$A:$GI,$A12,0)</f>
        <v>M900 Tiny</v>
      </c>
    </row>
    <row r="13" spans="1:9">
      <c r="A13" s="58">
        <v>4</v>
      </c>
      <c r="B13" s="59"/>
      <c r="C13" s="339" t="s">
        <v>433</v>
      </c>
      <c r="D13" s="60" t="str">
        <f>VLOOKUP($D$11,'Desktop DataBase'!$A:$GI,$A13,0)</f>
        <v>LE</v>
      </c>
      <c r="E13" s="60" t="str">
        <f>VLOOKUP($E$11,'Desktop DataBase'!$A:$GI,$A13,0)</f>
        <v>LE</v>
      </c>
      <c r="F13" s="60" t="str">
        <f>VLOOKUP($F$11,'Desktop DataBase'!$A:$GI,$A13,0)</f>
        <v>LE</v>
      </c>
      <c r="G13" s="60" t="str">
        <f>VLOOKUP($G$11,'Desktop DataBase'!$A:$GI,$A13,0)</f>
        <v>LE</v>
      </c>
    </row>
    <row r="14" spans="1:9">
      <c r="A14" s="58">
        <v>5</v>
      </c>
      <c r="B14" s="59"/>
      <c r="C14" s="339" t="s">
        <v>432</v>
      </c>
      <c r="D14" s="56" t="str">
        <f>VLOOKUP($D$11,'Desktop DataBase'!$A:$GI,$A14,0)</f>
        <v>WW</v>
      </c>
      <c r="E14" s="56" t="str">
        <f>VLOOKUP($E$11,'Desktop DataBase'!$A:$GI,$A14,0)</f>
        <v>WW</v>
      </c>
      <c r="F14" s="56" t="str">
        <f>VLOOKUP($F$11,'Desktop DataBase'!$A:$GI,$A14,0)</f>
        <v>WW</v>
      </c>
      <c r="G14" s="56" t="str">
        <f>VLOOKUP($G$11,'Desktop DataBase'!$A:$GI,$A14,0)</f>
        <v>WW</v>
      </c>
    </row>
    <row r="15" spans="1:9">
      <c r="A15" s="58">
        <v>6</v>
      </c>
      <c r="B15" s="693" t="s">
        <v>154</v>
      </c>
      <c r="C15" s="339" t="s">
        <v>1</v>
      </c>
      <c r="D15" s="56" t="str">
        <f>VLOOKUP($D$11,'Desktop DataBase'!$A:$GI,$A15,0)</f>
        <v>Intel Q170</v>
      </c>
      <c r="E15" s="56" t="str">
        <f>VLOOKUP($E$11,'Desktop DataBase'!$A:$GI,$A15,0)</f>
        <v>Intel Q170</v>
      </c>
      <c r="F15" s="56" t="str">
        <f>VLOOKUP($F$11,'Desktop DataBase'!$A:$GI,$A15,0)</f>
        <v>Intel® Q170 Chipset</v>
      </c>
      <c r="G15" s="56" t="str">
        <f>VLOOKUP($G$11,'Desktop DataBase'!$A:$GI,$A15,0)</f>
        <v>Intel Q170</v>
      </c>
    </row>
    <row r="16" spans="1:9">
      <c r="A16" s="58">
        <v>7</v>
      </c>
      <c r="B16" s="694"/>
      <c r="C16" s="339" t="s">
        <v>2</v>
      </c>
      <c r="D16" s="56" t="str">
        <f>VLOOKUP($D$11,'Desktop DataBase'!$A:$GI,$A16,0)</f>
        <v>Small Form factor (9.6l)</v>
      </c>
      <c r="E16" s="56" t="str">
        <f>VLOOKUP($E$11,'Desktop DataBase'!$A:$GI,$A16,0)</f>
        <v>1L Tiny (1l)</v>
      </c>
      <c r="F16" s="56" t="str">
        <f>VLOOKUP($F$11,'Desktop DataBase'!$A:$GI,$A16,0)</f>
        <v>Tiny</v>
      </c>
      <c r="G16" s="56" t="str">
        <f>VLOOKUP($G$11,'Desktop DataBase'!$A:$GI,$A16,0)</f>
        <v>Tiny</v>
      </c>
    </row>
    <row r="17" spans="1:7" ht="63" customHeight="1">
      <c r="A17" s="58">
        <v>8</v>
      </c>
      <c r="B17" s="694"/>
      <c r="C17" s="339" t="s">
        <v>1164</v>
      </c>
      <c r="D17" s="56" t="str">
        <f>VLOOKUP($D$11,'Desktop DataBase'!$A:$GI,$A17,0)</f>
        <v xml:space="preserve">88mm X 338mm X 357mm
3.46" X 13.31" X 14.05" </v>
      </c>
      <c r="E17" s="56" t="str">
        <f>VLOOKUP($E$11,'Desktop DataBase'!$A:$GI,$A17,0)</f>
        <v>34.5mm H x 179mm W X 182.9mm
1.36" H X 7.05" W X 7.20" D</v>
      </c>
      <c r="F17" s="56" t="str">
        <f>VLOOKUP($F$11,'Desktop DataBase'!$A:$GI,$A17,0)</f>
        <v>182 x 178 x 36 mm
7.2 x 7.0 x 1.4 in</v>
      </c>
      <c r="G17" s="56" t="str">
        <f>VLOOKUP($G$11,'Desktop DataBase'!$A:$GI,$A17,0)</f>
        <v>175 x 34 x 177 mm
6.9 x 1.3 x 7.0 in</v>
      </c>
    </row>
    <row r="18" spans="1:7">
      <c r="A18" s="58">
        <v>9</v>
      </c>
      <c r="B18" s="694"/>
      <c r="C18" s="339" t="s">
        <v>126</v>
      </c>
      <c r="D18" s="56" t="str">
        <f>VLOOKUP($D$11,'Desktop DataBase'!$A:$GI,$A18,0)</f>
        <v>5.6 kg / 12.3 lb</v>
      </c>
      <c r="E18" s="56" t="str">
        <f>VLOOKUP($E$11,'Desktop DataBase'!$A:$GI,$A18,0)</f>
        <v>1.6 kg / 3.53 lb</v>
      </c>
      <c r="F18" s="56" t="str">
        <f>VLOOKUP($F$11,'Desktop DataBase'!$A:$GI,$A18,0)</f>
        <v>1.41 kg / 3.12 lb min</v>
      </c>
      <c r="G18" s="56" t="str">
        <f>VLOOKUP($G$11,'Desktop DataBase'!$A:$GI,$A18,0)</f>
        <v>1.3 kg / 2.9 lb min.</v>
      </c>
    </row>
    <row r="19" spans="1:7" ht="70.5" customHeight="1">
      <c r="A19" s="58">
        <v>10</v>
      </c>
      <c r="B19" s="694"/>
      <c r="C19" s="339" t="s">
        <v>431</v>
      </c>
      <c r="D19" s="56" t="str">
        <f>VLOOKUP($D$11,'Desktop DataBase'!$A:$GI,$A19,0)</f>
        <v>210 watts, autosensing, 85% PSU</v>
      </c>
      <c r="E19" s="56" t="str">
        <f>VLOOKUP($E$11,'Desktop DataBase'!$A:$GI,$A19,0)</f>
        <v>65 watts AC/DC adapter, autosensing, 88% PSU (not included for TIO models)
90 watts AC/DC adapter, autosensing, 88% PSU (only for models with I/O box)</v>
      </c>
      <c r="F19" s="56" t="str">
        <f>VLOOKUP($F$11,'Desktop DataBase'!$A:$GI,$A19,0)</f>
        <v>65W external adapter, 87% minimum average efficiency</v>
      </c>
      <c r="G19" s="56" t="str">
        <f>VLOOKUP($G$11,'Desktop DataBase'!$A:$GI,$A19,0)</f>
        <v>65 W 89% efficient (external)</v>
      </c>
    </row>
    <row r="20" spans="1:7" ht="33.75" customHeight="1">
      <c r="A20" s="58">
        <v>11</v>
      </c>
      <c r="B20" s="694"/>
      <c r="C20" s="339" t="s">
        <v>429</v>
      </c>
      <c r="D20" s="56" t="str">
        <f>VLOOKUP($D$11,'Desktop DataBase'!$A:$GI,$A20,0)</f>
        <v>Intel Celeron, Pentium, 6th Gen. Core i3/i5/i7</v>
      </c>
      <c r="E20" s="56" t="str">
        <f>VLOOKUP($E$11,'Desktop DataBase'!$A:$GI,$A20,0)</f>
        <v>Intel Celeron, Pentium, 6th Gen. Core i3/i5/i7</v>
      </c>
      <c r="F20" s="56" t="str">
        <f>VLOOKUP($F$11,'Desktop DataBase'!$A:$GI,$A20,0)</f>
        <v>Intel Pentium, Intel Core i3 / i5 / i7 (35W)</v>
      </c>
      <c r="G20" s="56" t="str">
        <f>VLOOKUP($G$11,'Desktop DataBase'!$A:$GI,$A20,0)</f>
        <v>Intel Pentium, Intel Core i3 / i5 / i7</v>
      </c>
    </row>
    <row r="21" spans="1:7">
      <c r="A21" s="58">
        <v>12</v>
      </c>
      <c r="B21" s="694"/>
      <c r="C21" s="339" t="s">
        <v>428</v>
      </c>
      <c r="D21" s="56">
        <f>VLOOKUP($D$11,'Desktop DataBase'!$A:$GI,$A21,0)</f>
        <v>4</v>
      </c>
      <c r="E21" s="56">
        <f>VLOOKUP($E$11,'Desktop DataBase'!$A:$GI,$A21,0)</f>
        <v>2</v>
      </c>
      <c r="F21" s="56">
        <f>VLOOKUP($F$11,'Desktop DataBase'!$A:$GI,$A21,0)</f>
        <v>2</v>
      </c>
      <c r="G21" s="56">
        <f>VLOOKUP($G$11,'Desktop DataBase'!$A:$GI,$A21,0)</f>
        <v>2</v>
      </c>
    </row>
    <row r="22" spans="1:7">
      <c r="A22" s="58">
        <v>13</v>
      </c>
      <c r="B22" s="694"/>
      <c r="C22" s="339" t="s">
        <v>427</v>
      </c>
      <c r="D22" s="56" t="str">
        <f>VLOOKUP($D$11,'Desktop DataBase'!$A:$GI,$A22,0)</f>
        <v>64GB</v>
      </c>
      <c r="E22" s="56" t="str">
        <f>VLOOKUP($E$11,'Desktop DataBase'!$A:$GI,$A22,0)</f>
        <v>32GB</v>
      </c>
      <c r="F22" s="56" t="str">
        <f>VLOOKUP($F$11,'Desktop DataBase'!$A:$GI,$A22,0)</f>
        <v>16GB</v>
      </c>
      <c r="G22" s="56" t="str">
        <f>VLOOKUP($G$11,'Desktop DataBase'!$A:$GI,$A22,0)</f>
        <v>32GB</v>
      </c>
    </row>
    <row r="23" spans="1:7">
      <c r="A23" s="58">
        <v>14</v>
      </c>
      <c r="B23" s="694"/>
      <c r="C23" s="339" t="s">
        <v>426</v>
      </c>
      <c r="D23" s="56" t="str">
        <f>VLOOKUP($D$11,'Desktop DataBase'!$A:$GI,$A23,0)</f>
        <v>DDR4-2133</v>
      </c>
      <c r="E23" s="56" t="str">
        <f>VLOOKUP($E$11,'Desktop DataBase'!$A:$GI,$A23,0)</f>
        <v>DDR4-2133</v>
      </c>
      <c r="F23" s="56" t="str">
        <f>VLOOKUP($F$11,'Desktop DataBase'!$A:$GI,$A23,0)</f>
        <v>DDR4-2133</v>
      </c>
      <c r="G23" s="56" t="str">
        <f>VLOOKUP($G$11,'Desktop DataBase'!$A:$GI,$A23,0)</f>
        <v>DDR4-2133</v>
      </c>
    </row>
    <row r="24" spans="1:7">
      <c r="A24" s="58">
        <v>15</v>
      </c>
      <c r="B24" s="694"/>
      <c r="C24" s="339" t="s">
        <v>871</v>
      </c>
      <c r="D24" s="56" t="str">
        <f>VLOOKUP($D$11,'Desktop DataBase'!$A:$GI,$A24,0)</f>
        <v xml:space="preserve">SATA III 6Gb/s </v>
      </c>
      <c r="E24" s="56" t="str">
        <f>VLOOKUP($E$11,'Desktop DataBase'!$A:$GI,$A24,0)</f>
        <v xml:space="preserve">SATA III 6Gb/s </v>
      </c>
      <c r="F24" s="56" t="str">
        <f>VLOOKUP($F$11,'Desktop DataBase'!$A:$GI,$A24,0)</f>
        <v xml:space="preserve">SATA III 6Gb/s </v>
      </c>
      <c r="G24" s="56" t="str">
        <f>VLOOKUP($G$11,'Desktop DataBase'!$A:$GI,$A24,0)</f>
        <v xml:space="preserve">SATA III 6Gb/s </v>
      </c>
    </row>
    <row r="25" spans="1:7" ht="25.5">
      <c r="A25" s="58">
        <v>16</v>
      </c>
      <c r="B25" s="694"/>
      <c r="C25" s="339" t="s">
        <v>5</v>
      </c>
      <c r="D25" s="56" t="str">
        <f>VLOOKUP($D$11,'Desktop DataBase'!$A:$GI,$A25,0)</f>
        <v>Integrated 10M/100M/1000M Gigabit Ethernet</v>
      </c>
      <c r="E25" s="56" t="str">
        <f>VLOOKUP($E$11,'Desktop DataBase'!$A:$GI,$A25,0)</f>
        <v>Integrated 10M/100M/1000M Gigabit Ethernet</v>
      </c>
      <c r="F25" s="56" t="str">
        <f>VLOOKUP($F$11,'Desktop DataBase'!$A:$GI,$A25,0)</f>
        <v>Integrated 10M/100M/1000M Gigabit Ethernet</v>
      </c>
      <c r="G25" s="56" t="str">
        <f>VLOOKUP($G$11,'Desktop DataBase'!$A:$GI,$A25,0)</f>
        <v>Integrated 10M/100M/1000M Gigabit Ethernet</v>
      </c>
    </row>
    <row r="26" spans="1:7">
      <c r="A26" s="58">
        <v>17</v>
      </c>
      <c r="B26" s="694"/>
      <c r="C26" s="339" t="s">
        <v>86</v>
      </c>
      <c r="D26" s="56" t="str">
        <f>VLOOKUP($D$11,'Desktop DataBase'!$A:$GI,$A26,0)</f>
        <v>4x3</v>
      </c>
      <c r="E26" s="56" t="str">
        <f>VLOOKUP($E$11,'Desktop DataBase'!$A:$GI,$A26,0)</f>
        <v>0x1</v>
      </c>
      <c r="F26" s="56" t="str">
        <f>VLOOKUP($F$11,'Desktop DataBase'!$A:$GI,$A26,0)</f>
        <v>1 x 2 (M.2)</v>
      </c>
      <c r="G26" s="56" t="str">
        <f>VLOOKUP($G$11,'Desktop DataBase'!$A:$GI,$A26,0)</f>
        <v>1x0</v>
      </c>
    </row>
    <row r="27" spans="1:7">
      <c r="A27" s="58">
        <v>18</v>
      </c>
      <c r="B27" s="694"/>
      <c r="C27" s="339" t="s">
        <v>7</v>
      </c>
      <c r="D27" s="56" t="str">
        <f>VLOOKUP($D$11,'Desktop DataBase'!$A:$GI,$A27,0)</f>
        <v>Yes</v>
      </c>
      <c r="E27" s="56" t="str">
        <f>VLOOKUP($E$11,'Desktop DataBase'!$A:$GI,$A27,0)</f>
        <v>Yes</v>
      </c>
      <c r="F27" s="56" t="str">
        <f>VLOOKUP($F$11,'Desktop DataBase'!$A:$GI,$A27,0)</f>
        <v>Yes</v>
      </c>
      <c r="G27" s="56" t="str">
        <f>VLOOKUP($G$11,'Desktop DataBase'!$A:$GI,$A27,0)</f>
        <v>Yes</v>
      </c>
    </row>
    <row r="28" spans="1:7">
      <c r="A28" s="58">
        <v>19</v>
      </c>
      <c r="B28" s="694"/>
      <c r="C28" s="339" t="s">
        <v>78</v>
      </c>
      <c r="D28" s="56" t="str">
        <f>VLOOKUP($D$11,'Desktop DataBase'!$A:$GI,$A28,0)</f>
        <v>Intel HD</v>
      </c>
      <c r="E28" s="56" t="str">
        <f>VLOOKUP($E$11,'Desktop DataBase'!$A:$GI,$A28,0)</f>
        <v>Intel HD</v>
      </c>
      <c r="F28" s="56" t="str">
        <f>VLOOKUP($F$11,'Desktop DataBase'!$A:$GI,$A28,0)</f>
        <v>Intel HD</v>
      </c>
      <c r="G28" s="56" t="str">
        <f>VLOOKUP($G$11,'Desktop DataBase'!$A:$GI,$A28,0)</f>
        <v>Intel HD</v>
      </c>
    </row>
    <row r="29" spans="1:7">
      <c r="A29" s="58">
        <v>20</v>
      </c>
      <c r="B29" s="695"/>
      <c r="C29" s="339" t="s">
        <v>916</v>
      </c>
      <c r="D29" s="56" t="str">
        <f>VLOOKUP($D$11,'Desktop DataBase'!$A:$GI,$A29,0)</f>
        <v>Yes (optional)</v>
      </c>
      <c r="E29" s="56" t="str">
        <f>VLOOKUP($E$11,'Desktop DataBase'!$A:$GI,$A29,0)</f>
        <v>Yes (optional)</v>
      </c>
      <c r="F29" s="56" t="str">
        <f>VLOOKUP($F$11,'Desktop DataBase'!$A:$GI,$A29,0)</f>
        <v>No</v>
      </c>
      <c r="G29" s="56" t="str">
        <f>VLOOKUP($G$11,'Desktop DataBase'!$A:$GI,$A29,0)</f>
        <v>No</v>
      </c>
    </row>
    <row r="30" spans="1:7">
      <c r="A30" s="58">
        <v>21</v>
      </c>
      <c r="B30" s="697" t="s">
        <v>89</v>
      </c>
      <c r="C30" s="339" t="s">
        <v>917</v>
      </c>
      <c r="D30" s="56">
        <f>VLOOKUP($D$11,'Desktop DataBase'!$A:$GI,$A30,0)</f>
        <v>1</v>
      </c>
      <c r="E30" s="56" t="str">
        <f>VLOOKUP($E$11,'Desktop DataBase'!$A:$GI,$A30,0)</f>
        <v>No</v>
      </c>
      <c r="F30" s="56" t="str">
        <f>VLOOKUP($F$11,'Desktop DataBase'!$A:$GI,$A30,0)</f>
        <v>No</v>
      </c>
      <c r="G30" s="56" t="str">
        <f>VLOOKUP($G$11,'Desktop DataBase'!$A:$GI,$A30,0)</f>
        <v>No</v>
      </c>
    </row>
    <row r="31" spans="1:7">
      <c r="A31" s="58">
        <v>22</v>
      </c>
      <c r="B31" s="696"/>
      <c r="C31" s="339" t="s">
        <v>9</v>
      </c>
      <c r="D31" s="56">
        <f>VLOOKUP($D$11,'Desktop DataBase'!$A:$GI,$A31,0)</f>
        <v>2</v>
      </c>
      <c r="E31" s="56" t="str">
        <f>VLOOKUP($E$11,'Desktop DataBase'!$A:$GI,$A31,0)</f>
        <v>1 (2.5")</v>
      </c>
      <c r="F31" s="56" t="str">
        <f>VLOOKUP($F$11,'Desktop DataBase'!$A:$GI,$A31,0)</f>
        <v>1 (2.5")</v>
      </c>
      <c r="G31" s="56" t="str">
        <f>VLOOKUP($G$11,'Desktop DataBase'!$A:$GI,$A31,0)</f>
        <v>2 (2.5", m.2)</v>
      </c>
    </row>
    <row r="32" spans="1:7">
      <c r="A32" s="58">
        <v>23</v>
      </c>
      <c r="B32" s="696"/>
      <c r="C32" s="339" t="s">
        <v>90</v>
      </c>
      <c r="D32" s="56" t="str">
        <f>VLOOKUP($D$11,'Desktop DataBase'!$A:$GI,$A32,0)</f>
        <v>Yes (7-1 optional)</v>
      </c>
      <c r="E32" s="56" t="str">
        <f>VLOOKUP($E$11,'Desktop DataBase'!$A:$GI,$A32,0)</f>
        <v>No</v>
      </c>
      <c r="F32" s="56" t="str">
        <f>VLOOKUP($F$11,'Desktop DataBase'!$A:$GI,$A32,0)</f>
        <v>No</v>
      </c>
      <c r="G32" s="56" t="str">
        <f>VLOOKUP($G$11,'Desktop DataBase'!$A:$GI,$A32,0)</f>
        <v>No</v>
      </c>
    </row>
    <row r="33" spans="1:7">
      <c r="A33" s="58">
        <v>24</v>
      </c>
      <c r="B33" s="693" t="s">
        <v>12</v>
      </c>
      <c r="C33" s="339" t="s">
        <v>910</v>
      </c>
      <c r="D33" s="56">
        <f>VLOOKUP($D$11,'Desktop DataBase'!$A:$GI,$A33,0)</f>
        <v>1</v>
      </c>
      <c r="E33" s="56">
        <f>VLOOKUP($E$11,'Desktop DataBase'!$A:$GI,$A33,0)</f>
        <v>0</v>
      </c>
      <c r="F33" s="56" t="str">
        <f>VLOOKUP($F$11,'Desktop DataBase'!$A:$GI,$A33,0)</f>
        <v>No</v>
      </c>
      <c r="G33" s="56" t="str">
        <f>VLOOKUP($G$11,'Desktop DataBase'!$A:$GI,$A33,0)</f>
        <v>None</v>
      </c>
    </row>
    <row r="34" spans="1:7">
      <c r="A34" s="58">
        <v>25</v>
      </c>
      <c r="B34" s="694"/>
      <c r="C34" s="339" t="s">
        <v>911</v>
      </c>
      <c r="D34" s="56">
        <f>VLOOKUP($D$11,'Desktop DataBase'!$A:$GI,$A34,0)</f>
        <v>1</v>
      </c>
      <c r="E34" s="56">
        <f>VLOOKUP($E$11,'Desktop DataBase'!$A:$GI,$A34,0)</f>
        <v>0</v>
      </c>
      <c r="F34" s="56" t="str">
        <f>VLOOKUP($F$11,'Desktop DataBase'!$A:$GI,$A34,0)</f>
        <v>No</v>
      </c>
      <c r="G34" s="56" t="str">
        <f>VLOOKUP($G$11,'Desktop DataBase'!$A:$GI,$A34,0)</f>
        <v>None</v>
      </c>
    </row>
    <row r="35" spans="1:7">
      <c r="A35" s="58">
        <v>26</v>
      </c>
      <c r="B35" s="695"/>
      <c r="C35" s="339" t="s">
        <v>912</v>
      </c>
      <c r="D35" s="56">
        <f>VLOOKUP($D$11,'Desktop DataBase'!$A:$GI,$A35,0)</f>
        <v>2</v>
      </c>
      <c r="E35" s="56">
        <f>VLOOKUP($E$11,'Desktop DataBase'!$A:$GI,$A35,0)</f>
        <v>0</v>
      </c>
      <c r="F35" s="56" t="str">
        <f>VLOOKUP($F$11,'Desktop DataBase'!$A:$GI,$A35,0)</f>
        <v>No</v>
      </c>
      <c r="G35" s="56" t="str">
        <f>VLOOKUP($G$11,'Desktop DataBase'!$A:$GI,$A35,0)</f>
        <v>None</v>
      </c>
    </row>
    <row r="36" spans="1:7">
      <c r="A36" s="58">
        <v>27</v>
      </c>
      <c r="B36" s="696" t="s">
        <v>87</v>
      </c>
      <c r="C36" s="339" t="s">
        <v>13</v>
      </c>
      <c r="D36" s="56" t="str">
        <f>VLOOKUP($D$11,'Desktop DataBase'!$A:$GI,$A36,0)</f>
        <v>1 (2 optional)</v>
      </c>
      <c r="E36" s="56" t="str">
        <f>VLOOKUP($E$11,'Desktop DataBase'!$A:$GI,$A36,0)</f>
        <v>1 (2 optional) ?</v>
      </c>
      <c r="F36" s="56" t="str">
        <f>VLOOKUP($F$11,'Desktop DataBase'!$A:$GI,$A36,0)</f>
        <v>1 optional</v>
      </c>
      <c r="G36" s="56" t="str">
        <f>VLOOKUP($G$11,'Desktop DataBase'!$A:$GI,$A36,0)</f>
        <v>1 optional</v>
      </c>
    </row>
    <row r="37" spans="1:7">
      <c r="A37" s="58">
        <v>28</v>
      </c>
      <c r="B37" s="696"/>
      <c r="C37" s="339" t="s">
        <v>913</v>
      </c>
      <c r="D37" s="56" t="str">
        <f>VLOOKUP($D$11,'Desktop DataBase'!$A:$GI,$A37,0)</f>
        <v>Optional</v>
      </c>
      <c r="E37" s="56" t="str">
        <f>VLOOKUP($E$11,'Desktop DataBase'!$A:$GI,$A37,0)</f>
        <v>No</v>
      </c>
      <c r="F37" s="56" t="str">
        <f>VLOOKUP($F$11,'Desktop DataBase'!$A:$GI,$A37,0)</f>
        <v>No</v>
      </c>
      <c r="G37" s="56" t="str">
        <f>VLOOKUP($G$11,'Desktop DataBase'!$A:$GI,$A37,0)</f>
        <v>No</v>
      </c>
    </row>
    <row r="38" spans="1:7">
      <c r="A38" s="58">
        <v>29</v>
      </c>
      <c r="B38" s="696"/>
      <c r="C38" s="339" t="s">
        <v>14</v>
      </c>
      <c r="D38" s="56" t="str">
        <f>VLOOKUP($D$11,'Desktop DataBase'!$A:$GI,$A38,0)</f>
        <v>Optional</v>
      </c>
      <c r="E38" s="56" t="str">
        <f>VLOOKUP($E$11,'Desktop DataBase'!$A:$GI,$A38,0)</f>
        <v>Optional (via I/O Box accessory)</v>
      </c>
      <c r="F38" s="56" t="str">
        <f>VLOOKUP($F$11,'Desktop DataBase'!$A:$GI,$A38,0)</f>
        <v>2 optional</v>
      </c>
      <c r="G38" s="56" t="str">
        <f>VLOOKUP($G$11,'Desktop DataBase'!$A:$GI,$A38,0)</f>
        <v>No</v>
      </c>
    </row>
    <row r="39" spans="1:7">
      <c r="A39" s="58">
        <v>30</v>
      </c>
      <c r="B39" s="696"/>
      <c r="C39" s="339" t="s">
        <v>914</v>
      </c>
      <c r="D39" s="56" t="str">
        <f>VLOOKUP($D$11,'Desktop DataBase'!$A:$GI,$A39,0)</f>
        <v>Yes</v>
      </c>
      <c r="E39" s="56" t="str">
        <f>VLOOKUP($E$11,'Desktop DataBase'!$A:$GI,$A39,0)</f>
        <v>Yes</v>
      </c>
      <c r="F39" s="56" t="str">
        <f>VLOOKUP($F$11,'Desktop DataBase'!$A:$GI,$A39,0)</f>
        <v>Yes</v>
      </c>
      <c r="G39" s="56" t="str">
        <f>VLOOKUP($G$11,'Desktop DataBase'!$A:$GI,$A39,0)</f>
        <v>Yes</v>
      </c>
    </row>
    <row r="40" spans="1:7" ht="52.5" customHeight="1">
      <c r="A40" s="58">
        <v>31</v>
      </c>
      <c r="B40" s="696"/>
      <c r="C40" s="339" t="s">
        <v>430</v>
      </c>
      <c r="D40" s="56" t="str">
        <f>VLOOKUP($D$11,'Desktop DataBase'!$A:$GI,$A40,0)</f>
        <v>2 front / 6 rear USB 3.0
2 front / 2 rear USB 2.0 (optional)</v>
      </c>
      <c r="E40" s="56" t="str">
        <f>VLOOKUP($E$11,'Desktop DataBase'!$A:$GI,$A40,0)</f>
        <v>2 front / 4 rear USB 3.0</v>
      </c>
      <c r="F40" s="56" t="str">
        <f>VLOOKUP($F$11,'Desktop DataBase'!$A:$GI,$A40,0)</f>
        <v>2 front / 4 rear USB 3.0</v>
      </c>
      <c r="G40" s="56" t="str">
        <f>VLOOKUP($G$11,'Desktop DataBase'!$A:$GI,$A40,0)</f>
        <v>1 front USB C
2 front / 4 rear USB 3.0</v>
      </c>
    </row>
    <row r="41" spans="1:7">
      <c r="A41" s="58">
        <v>32</v>
      </c>
      <c r="B41" s="696"/>
      <c r="C41" s="339" t="s">
        <v>15</v>
      </c>
      <c r="D41" s="56" t="str">
        <f>VLOOKUP($D$11,'Desktop DataBase'!$A:$GI,$A41,0)</f>
        <v>Optional</v>
      </c>
      <c r="E41" s="56" t="str">
        <f>VLOOKUP($E$11,'Desktop DataBase'!$A:$GI,$A41,0)</f>
        <v>No</v>
      </c>
      <c r="F41" s="56" t="str">
        <f>VLOOKUP($F$11,'Desktop DataBase'!$A:$GI,$A41,0)</f>
        <v>Not listed</v>
      </c>
      <c r="G41" s="56" t="str">
        <f>VLOOKUP($G$11,'Desktop DataBase'!$A:$GI,$A41,0)</f>
        <v>Not listed</v>
      </c>
    </row>
    <row r="42" spans="1:7">
      <c r="A42" s="58">
        <v>33</v>
      </c>
      <c r="B42" s="696"/>
      <c r="C42" s="339" t="s">
        <v>16</v>
      </c>
      <c r="D42" s="56" t="str">
        <f>VLOOKUP($D$11,'Desktop DataBase'!$A:$GI,$A42,0)</f>
        <v>Yes</v>
      </c>
      <c r="E42" s="56" t="str">
        <f>VLOOKUP($E$11,'Desktop DataBase'!$A:$GI,$A42,0)</f>
        <v>Yes</v>
      </c>
      <c r="F42" s="56" t="str">
        <f>VLOOKUP($F$11,'Desktop DataBase'!$A:$GI,$A42,0)</f>
        <v>Optional</v>
      </c>
      <c r="G42" s="56" t="str">
        <f>VLOOKUP($G$11,'Desktop DataBase'!$A:$GI,$A42,0)</f>
        <v>Yes</v>
      </c>
    </row>
    <row r="43" spans="1:7">
      <c r="A43" s="58">
        <v>34</v>
      </c>
      <c r="B43" s="696"/>
      <c r="C43" s="339" t="s">
        <v>17</v>
      </c>
      <c r="D43" s="56" t="str">
        <f>VLOOKUP($D$11,'Desktop DataBase'!$A:$GI,$A43,0)</f>
        <v>Optional</v>
      </c>
      <c r="E43" s="56" t="str">
        <f>VLOOKUP($E$11,'Desktop DataBase'!$A:$GI,$A43,0)</f>
        <v>No</v>
      </c>
      <c r="F43" s="56" t="str">
        <f>VLOOKUP($F$11,'Desktop DataBase'!$A:$GI,$A43,0)</f>
        <v>No</v>
      </c>
      <c r="G43" s="56" t="str">
        <f>VLOOKUP($G$11,'Desktop DataBase'!$A:$GI,$A43,0)</f>
        <v>No</v>
      </c>
    </row>
    <row r="44" spans="1:7">
      <c r="A44" s="58">
        <v>35</v>
      </c>
      <c r="B44" s="696"/>
      <c r="C44" s="339" t="s">
        <v>18</v>
      </c>
      <c r="D44" s="56">
        <f>VLOOKUP($D$11,'Desktop DataBase'!$A:$GI,$A44,0)</f>
        <v>2</v>
      </c>
      <c r="E44" s="56">
        <f>VLOOKUP($E$11,'Desktop DataBase'!$A:$GI,$A44,0)</f>
        <v>2</v>
      </c>
      <c r="F44" s="56" t="str">
        <f>VLOOKUP($F$11,'Desktop DataBase'!$A:$GI,$A44,0)</f>
        <v>1 (2nd optional)</v>
      </c>
      <c r="G44" s="56">
        <f>VLOOKUP($G$11,'Desktop DataBase'!$A:$GI,$A44,0)</f>
        <v>2</v>
      </c>
    </row>
    <row r="45" spans="1:7">
      <c r="A45" s="58">
        <v>36</v>
      </c>
      <c r="B45" s="696"/>
      <c r="C45" s="339" t="s">
        <v>95</v>
      </c>
      <c r="D45" s="56" t="str">
        <f>VLOOKUP($D$11,'Desktop DataBase'!$A:$GI,$A45,0)</f>
        <v>Optional</v>
      </c>
      <c r="E45" s="56" t="str">
        <f>VLOOKUP($E$11,'Desktop DataBase'!$A:$GI,$A45,0)</f>
        <v>Optional</v>
      </c>
      <c r="F45" s="56">
        <f>VLOOKUP($F$11,'Desktop DataBase'!$A:$GI,$A45,0)</f>
        <v>1</v>
      </c>
      <c r="G45" s="56" t="str">
        <f>VLOOKUP($G$11,'Desktop DataBase'!$A:$GI,$A45,0)</f>
        <v>Optional</v>
      </c>
    </row>
    <row r="46" spans="1:7">
      <c r="A46" s="58">
        <v>37</v>
      </c>
      <c r="B46" s="696" t="s">
        <v>91</v>
      </c>
      <c r="C46" s="339" t="s">
        <v>92</v>
      </c>
      <c r="D46" s="56" t="str">
        <f>VLOOKUP($D$11,'Desktop DataBase'!$A:$GI,$A46,0)</f>
        <v>Yes</v>
      </c>
      <c r="E46" s="56" t="str">
        <f>VLOOKUP($E$11,'Desktop DataBase'!$A:$GI,$A46,0)</f>
        <v>Yes</v>
      </c>
      <c r="F46" s="56" t="str">
        <f>VLOOKUP($F$11,'Desktop DataBase'!$A:$GI,$A46,0)</f>
        <v>Yes</v>
      </c>
      <c r="G46" s="56" t="str">
        <f>VLOOKUP($G$11,'Desktop DataBase'!$A:$GI,$A46,0)</f>
        <v>Tes</v>
      </c>
    </row>
    <row r="47" spans="1:7">
      <c r="A47" s="58">
        <v>38</v>
      </c>
      <c r="B47" s="696"/>
      <c r="C47" s="339" t="s">
        <v>93</v>
      </c>
      <c r="D47" s="56" t="str">
        <f>VLOOKUP($D$11,'Desktop DataBase'!$A:$GI,$A47,0)</f>
        <v>Yes</v>
      </c>
      <c r="E47" s="56" t="str">
        <f>VLOOKUP($E$11,'Desktop DataBase'!$A:$GI,$A47,0)</f>
        <v>Yes</v>
      </c>
      <c r="F47" s="56" t="str">
        <f>VLOOKUP($F$11,'Desktop DataBase'!$A:$GI,$A47,0)</f>
        <v>Yes</v>
      </c>
      <c r="G47" s="56" t="str">
        <f>VLOOKUP($G$11,'Desktop DataBase'!$A:$GI,$A47,0)</f>
        <v>Yes</v>
      </c>
    </row>
    <row r="48" spans="1:7">
      <c r="A48" s="58">
        <v>39</v>
      </c>
      <c r="B48" s="696"/>
      <c r="C48" s="339" t="s">
        <v>94</v>
      </c>
      <c r="D48" s="56" t="str">
        <f>VLOOKUP($D$11,'Desktop DataBase'!$A:$GI,$A48,0)</f>
        <v>Yes</v>
      </c>
      <c r="E48" s="56" t="str">
        <f>VLOOKUP($E$11,'Desktop DataBase'!$A:$GI,$A48,0)</f>
        <v>Yes</v>
      </c>
      <c r="F48" s="56" t="str">
        <f>VLOOKUP($F$11,'Desktop DataBase'!$A:$GI,$A48,0)</f>
        <v>No</v>
      </c>
      <c r="G48" s="56" t="str">
        <f>VLOOKUP($G$11,'Desktop DataBase'!$A:$GI,$A48,0)</f>
        <v>No</v>
      </c>
    </row>
    <row r="49" spans="1:7">
      <c r="A49" s="58">
        <v>40</v>
      </c>
      <c r="B49" s="696"/>
      <c r="C49" s="339" t="s">
        <v>96</v>
      </c>
      <c r="D49" s="56" t="str">
        <f>VLOOKUP($D$11,'Desktop DataBase'!$A:$GI,$A49,0)</f>
        <v>TBD</v>
      </c>
      <c r="E49" s="56" t="str">
        <f>VLOOKUP($E$11,'Desktop DataBase'!$A:$GI,$A49,0)</f>
        <v>TBD</v>
      </c>
      <c r="F49" s="56" t="str">
        <f>VLOOKUP($F$11,'Desktop DataBase'!$A:$GI,$A49,0)</f>
        <v>Yes</v>
      </c>
      <c r="G49" s="56" t="str">
        <f>VLOOKUP($G$11,'Desktop DataBase'!$A:$GI,$A49,0)</f>
        <v>Yes</v>
      </c>
    </row>
    <row r="50" spans="1:7" s="55" customFormat="1">
      <c r="A50" s="58">
        <v>41</v>
      </c>
      <c r="B50" s="696"/>
      <c r="C50" s="339" t="s">
        <v>6</v>
      </c>
      <c r="D50" s="56" t="str">
        <f>VLOOKUP($D$11,'Desktop DataBase'!$A:$GI,$A50,0)</f>
        <v>TPM 1.2</v>
      </c>
      <c r="E50" s="56" t="str">
        <f>VLOOKUP($E$11,'Desktop DataBase'!$A:$GI,$A50,0)</f>
        <v>TPM 1.2</v>
      </c>
      <c r="F50" s="56" t="str">
        <f>VLOOKUP($F$11,'Desktop DataBase'!$A:$GI,$A50,0)</f>
        <v>TPM 1.2</v>
      </c>
      <c r="G50" s="56" t="str">
        <f>VLOOKUP($G$11,'Desktop DataBase'!$A:$GI,$A50,0)</f>
        <v>TPM 1.2</v>
      </c>
    </row>
    <row r="51" spans="1:7" s="55" customFormat="1">
      <c r="A51" s="58">
        <v>42</v>
      </c>
      <c r="B51" s="696"/>
      <c r="C51" s="339" t="s">
        <v>98</v>
      </c>
      <c r="D51" s="56" t="str">
        <f>VLOOKUP($D$11,'Desktop DataBase'!$A:$GI,$A51,0)</f>
        <v>TBD</v>
      </c>
      <c r="E51" s="56" t="str">
        <f>VLOOKUP($E$11,'Desktop DataBase'!$A:$GI,$A51,0)</f>
        <v>TBD</v>
      </c>
      <c r="F51" s="56" t="str">
        <f>VLOOKUP($F$11,'Desktop DataBase'!$A:$GI,$A51,0)</f>
        <v>Yes</v>
      </c>
      <c r="G51" s="56" t="str">
        <f>VLOOKUP($G$11,'Desktop DataBase'!$A:$GI,$A51,0)</f>
        <v>Yes</v>
      </c>
    </row>
    <row r="52" spans="1:7">
      <c r="A52" s="58">
        <v>43</v>
      </c>
      <c r="B52" s="698" t="s">
        <v>103</v>
      </c>
      <c r="C52" s="339" t="s">
        <v>97</v>
      </c>
      <c r="D52" s="56" t="str">
        <f>VLOOKUP($D$11,'Desktop DataBase'!$A:$GI,$A52,0)</f>
        <v>Yes</v>
      </c>
      <c r="E52" s="56" t="str">
        <f>VLOOKUP($E$11,'Desktop DataBase'!$A:$GI,$A52,0)</f>
        <v>Yes</v>
      </c>
      <c r="F52" s="56" t="str">
        <f>VLOOKUP($F$11,'Desktop DataBase'!$A:$GI,$A52,0)</f>
        <v>Yes</v>
      </c>
      <c r="G52" s="56" t="str">
        <f>VLOOKUP($G$11,'Desktop DataBase'!$A:$GI,$A52,0)</f>
        <v>Yes</v>
      </c>
    </row>
    <row r="53" spans="1:7" ht="255" customHeight="1">
      <c r="A53" s="58">
        <v>44</v>
      </c>
      <c r="B53" s="699"/>
      <c r="C53" s="339" t="s">
        <v>99</v>
      </c>
      <c r="D53" s="56" t="str">
        <f>VLOOKUP($D$11,'Desktop DataBase'!$A:$GI,$A53,0)</f>
        <v>Desktop Power Manager, Lenovo Solution Center, Lenovo REACHit,  Lenovo SHAREit,  Lenovo Bluetooth Lock (for models with Wi-Fi/BT card),  McAfee LiveSafe (30-day trial),  Microsoft Office preloaded (purchase a product key to activate), PowerDVD Create (DVD±RW), Lenovo ThinkVantage Tools, Intel Unite (vPro models only)
Only for Window 10: Lenovo Companion, Cyberlink PowerDVD (DVD, DVD±RW), Lenovo QuickOptimizer
Only for Window 7: Rescue and Recovery, Password Manager, ThinkVantage System Update, Lenovo Message Center Plus,  Adobe Reader</v>
      </c>
      <c r="E53" s="56" t="str">
        <f>VLOOKUP($E$11,'Desktop DataBase'!$A:$GI,$A53,0)</f>
        <v>Desktop Power Manager, Lenovo Solution Center, Lenovo REACHit,  Lenovo SHAREit,  Lenovo Bluetooth Lock (for models with Wi-Fi/BT card),  McAfee LiveSafe (30-day trial),  Microsoft Office preloaded (purchase a product key to activate), PowerDVD Create (DVD±RW), Lenovo ThinkVantage Tools, Intel Unite (vPro models only)
Only for Window 10: Lenovo Companion, Cyberlink PowerDVD (DVD, DVD±RW), Lenovo QuickOptimizer
Only for Window 7: Rescue and Recovery, Password Manager, ThinkVantage System Update, Lenovo Message Center Plus,  Adobe Reader</v>
      </c>
      <c r="F53" s="56" t="str">
        <f>VLOOKUP($F$11,'Desktop DataBase'!$A:$GI,$A53,0)</f>
        <v>Dell Data Protection| Security Tools, Dell Data Protection| Encryption, Dell HW Crypto Accelerator, Local HDD data wipe via BIOS ("Secure Erase"), Intel® Identity Protection Technology, Dell Secure Works, BIOS support optional Computrace7 , Intel Software Guard eXtensions, Dell Client Command Suite; Out of Band management support via vPro</v>
      </c>
      <c r="G53" s="56" t="str">
        <f>VLOOKUP($G$11,'Desktop DataBase'!$A:$GI,$A53,0)</f>
        <v>HP Drive Encryption (FIPS 140-2), HP Client Security, HP Security Manager,
Microsoft Security Essentials, CyberLink Power DVD BD, Native Miracast Support, HP ePrint Driver, HP Recovery Manager, Foxit PhantomPDF
Express</v>
      </c>
    </row>
    <row r="54" spans="1:7">
      <c r="A54" s="58">
        <v>45</v>
      </c>
      <c r="B54" s="699"/>
      <c r="C54" s="339" t="s">
        <v>100</v>
      </c>
      <c r="D54" s="56" t="str">
        <f>VLOOKUP($D$11,'Desktop DataBase'!$A:$GI,$A54,0)</f>
        <v>Yes</v>
      </c>
      <c r="E54" s="56" t="str">
        <f>VLOOKUP($E$11,'Desktop DataBase'!$A:$GI,$A54,0)</f>
        <v>No</v>
      </c>
      <c r="F54" s="56" t="str">
        <f>VLOOKUP($F$11,'Desktop DataBase'!$A:$GI,$A54,0)</f>
        <v>No</v>
      </c>
      <c r="G54" s="56" t="str">
        <f>VLOOKUP($G$11,'Desktop DataBase'!$A:$GI,$A54,0)</f>
        <v>No</v>
      </c>
    </row>
    <row r="55" spans="1:7">
      <c r="A55" s="58">
        <v>46</v>
      </c>
      <c r="B55" s="699"/>
      <c r="C55" s="339" t="s">
        <v>101</v>
      </c>
      <c r="D55" s="56" t="str">
        <f>VLOOKUP($D$11,'Desktop DataBase'!$A:$GI,$A55,0)</f>
        <v>UEFI</v>
      </c>
      <c r="E55" s="56" t="str">
        <f>VLOOKUP($E$11,'Desktop DataBase'!$A:$GI,$A55,0)</f>
        <v>UEFI</v>
      </c>
      <c r="F55" s="56" t="str">
        <f>VLOOKUP($F$11,'Desktop DataBase'!$A:$GI,$A55,0)</f>
        <v>UEFI</v>
      </c>
      <c r="G55" s="56" t="str">
        <f>VLOOKUP($G$11,'Desktop DataBase'!$A:$GI,$A55,0)</f>
        <v>UEFI</v>
      </c>
    </row>
    <row r="56" spans="1:7" ht="125.25" customHeight="1">
      <c r="A56" s="58">
        <v>47</v>
      </c>
      <c r="B56" s="700"/>
      <c r="C56" s="339" t="s">
        <v>102</v>
      </c>
      <c r="D56" s="56" t="str">
        <f>VLOOKUP($D$11,'Desktop DataBase'!$A:$GI,$A56,0)</f>
        <v>Windows 7 Professional 64, 10 Pro 64-bit, Windows 7 Professional 64, Windows 10 Pro 64-bit, Windows 10 Home 64-bit</v>
      </c>
      <c r="E56" s="56" t="str">
        <f>VLOOKUP($E$11,'Desktop DataBase'!$A:$GI,$A56,0)</f>
        <v>Windows 7 Professional 64, 10 Pro 64-bit, Windows 7 Professional 64, Windows 10 Pro 64-bit, Windows 10 Home 64-bit</v>
      </c>
      <c r="F56" s="56" t="str">
        <f>VLOOKUP($F$11,'Desktop DataBase'!$A:$GI,$A56,0)</f>
        <v>Microsoft® Windows 10 Home 64 - bit, Microsoft® Windows 10 Pro 64 - bit
Microsoft® Windows 8.1 Standard 64-bit, Microsoft ® Windows 8.1 Pro 64-bit
Microsoft® Windows 7® Professional SP1 (32/64 bit)
Ubuntu®
Neokylin® (China only)</v>
      </c>
      <c r="G56" s="56" t="str">
        <f>VLOOKUP($G$11,'Desktop DataBase'!$A:$GI,$A56,0)</f>
        <v>Windows 10 Pro 64, Windows 10 Home 64, Windows 8.1 Pro 64, Windows 8.1 64, Windows 7 Professional 64, Windows 7 Professional 32, Windows 7 Professional 64, Windows 7 Professional 32, FreeDOS 2.0 1</v>
      </c>
    </row>
    <row r="57" spans="1:7" ht="54" customHeight="1">
      <c r="A57" s="58">
        <v>48</v>
      </c>
      <c r="B57" s="696" t="s">
        <v>125</v>
      </c>
      <c r="C57" s="339" t="s">
        <v>104</v>
      </c>
      <c r="D57" s="56" t="str">
        <f>VLOOKUP($D$11,'Desktop DataBase'!$A:$GI,$A57,0)</f>
        <v>TBD</v>
      </c>
      <c r="E57" s="56" t="str">
        <f>VLOOKUP($E$11,'Desktop DataBase'!$A:$GI,$A57,0)</f>
        <v>TBD</v>
      </c>
      <c r="F57" s="56" t="str">
        <f>VLOOKUP($F$11,'Desktop DataBase'!$A:$GI,$A57,0)</f>
        <v>Not listed</v>
      </c>
      <c r="G57" s="56" t="str">
        <f>VLOOKUP($G$11,'Desktop DataBase'!$A:$GI,$A57,0)</f>
        <v>Not listed</v>
      </c>
    </row>
    <row r="58" spans="1:7" ht="61.5" customHeight="1">
      <c r="A58" s="58">
        <v>49</v>
      </c>
      <c r="B58" s="696"/>
      <c r="C58" s="339" t="s">
        <v>105</v>
      </c>
      <c r="D58" s="56" t="str">
        <f>VLOOKUP($D$11,'Desktop DataBase'!$A:$GI,$A58,0)</f>
        <v>ENERGY STAR 6.1*; EPEAT Gold rating*; (*Need 85% PSU and Windows OS);
ErP Lot 3; GREENGUARD; RoHS-compliant; TUV Green Mark, ULE Gold</v>
      </c>
      <c r="E58" s="56" t="str">
        <f>VLOOKUP($E$11,'Desktop DataBase'!$A:$GI,$A58,0)</f>
        <v>ENERGY STAR 6.1*; EPEAT Gold rating*; (*Need 85% PSU and Windows OS);
ErP Lot 3; GREENGUARD; RoHS-compliant; TUV Green Mark, ULE Gold</v>
      </c>
      <c r="F58" s="56" t="str">
        <f>VLOOKUP($F$11,'Desktop DataBase'!$A:$GI,$A58,0)</f>
        <v>ENERGY STAR 6.0 qualified, EPEAT Gold</v>
      </c>
      <c r="G58" s="56" t="str">
        <f>VLOOKUP($G$11,'Desktop DataBase'!$A:$GI,$A58,0)</f>
        <v>US ENERGY STAR®
EPEAT® Gold</v>
      </c>
    </row>
    <row r="59" spans="1:7">
      <c r="A59" s="58">
        <v>50</v>
      </c>
      <c r="B59" s="696" t="s">
        <v>108</v>
      </c>
      <c r="C59" s="339" t="s">
        <v>109</v>
      </c>
      <c r="D59" s="56" t="str">
        <f>VLOOKUP($D$11,'Desktop DataBase'!$A:$GI,$A59,0)</f>
        <v>N/A</v>
      </c>
      <c r="E59" s="56" t="str">
        <f>VLOOKUP($E$11,'Desktop DataBase'!$A:$GI,$A59,0)</f>
        <v>N/A</v>
      </c>
      <c r="F59" s="56" t="str">
        <f>VLOOKUP($F$11,'Desktop DataBase'!$A:$GI,$A59,0)</f>
        <v>N/A</v>
      </c>
      <c r="G59" s="56" t="str">
        <f>VLOOKUP($G$11,'Desktop DataBase'!$A:$GI,$A59,0)</f>
        <v>N/A</v>
      </c>
    </row>
    <row r="60" spans="1:7">
      <c r="A60" s="58">
        <v>51</v>
      </c>
      <c r="B60" s="696"/>
      <c r="C60" s="339" t="s">
        <v>110</v>
      </c>
      <c r="D60" s="56" t="str">
        <f>VLOOKUP($D$11,'Desktop DataBase'!$A:$GI,$A60,0)</f>
        <v>N/A</v>
      </c>
      <c r="E60" s="56" t="str">
        <f>VLOOKUP($E$11,'Desktop DataBase'!$A:$GI,$A60,0)</f>
        <v>N/A</v>
      </c>
      <c r="F60" s="56" t="str">
        <f>VLOOKUP($F$11,'Desktop DataBase'!$A:$GI,$A60,0)</f>
        <v>N/A</v>
      </c>
      <c r="G60" s="56" t="str">
        <f>VLOOKUP($G$11,'Desktop DataBase'!$A:$GI,$A60,0)</f>
        <v>N/A</v>
      </c>
    </row>
    <row r="61" spans="1:7">
      <c r="A61" s="58">
        <v>52</v>
      </c>
      <c r="B61" s="696"/>
      <c r="C61" s="339" t="s">
        <v>111</v>
      </c>
      <c r="D61" s="56" t="str">
        <f>VLOOKUP($D$11,'Desktop DataBase'!$A:$GI,$A61,0)</f>
        <v>N/A</v>
      </c>
      <c r="E61" s="56" t="str">
        <f>VLOOKUP($E$11,'Desktop DataBase'!$A:$GI,$A61,0)</f>
        <v>N/A</v>
      </c>
      <c r="F61" s="56" t="str">
        <f>VLOOKUP($F$11,'Desktop DataBase'!$A:$GI,$A61,0)</f>
        <v>N/A</v>
      </c>
      <c r="G61" s="56" t="str">
        <f>VLOOKUP($G$11,'Desktop DataBase'!$A:$GI,$A61,0)</f>
        <v>N/A</v>
      </c>
    </row>
    <row r="62" spans="1:7">
      <c r="A62" s="58">
        <v>53</v>
      </c>
      <c r="B62" s="696"/>
      <c r="C62" s="339" t="s">
        <v>112</v>
      </c>
      <c r="D62" s="56" t="str">
        <f>VLOOKUP($D$11,'Desktop DataBase'!$A:$GI,$A62,0)</f>
        <v>N/A</v>
      </c>
      <c r="E62" s="56" t="str">
        <f>VLOOKUP($E$11,'Desktop DataBase'!$A:$GI,$A62,0)</f>
        <v>N/A</v>
      </c>
      <c r="F62" s="56" t="str">
        <f>VLOOKUP($F$11,'Desktop DataBase'!$A:$GI,$A62,0)</f>
        <v>N/A</v>
      </c>
      <c r="G62" s="56" t="str">
        <f>VLOOKUP($G$11,'Desktop DataBase'!$A:$GI,$A62,0)</f>
        <v>N/A</v>
      </c>
    </row>
    <row r="63" spans="1:7">
      <c r="A63" s="58">
        <v>54</v>
      </c>
      <c r="B63" s="696"/>
      <c r="C63" s="339" t="s">
        <v>113</v>
      </c>
      <c r="D63" s="56" t="str">
        <f>VLOOKUP($D$11,'Desktop DataBase'!$A:$GI,$A63,0)</f>
        <v>N/A</v>
      </c>
      <c r="E63" s="56" t="str">
        <f>VLOOKUP($E$11,'Desktop DataBase'!$A:$GI,$A63,0)</f>
        <v>N/A</v>
      </c>
      <c r="F63" s="56" t="str">
        <f>VLOOKUP($F$11,'Desktop DataBase'!$A:$GI,$A63,0)</f>
        <v>N/A</v>
      </c>
      <c r="G63" s="56" t="str">
        <f>VLOOKUP($G$11,'Desktop DataBase'!$A:$GI,$A63,0)</f>
        <v>N/A</v>
      </c>
    </row>
    <row r="64" spans="1:7">
      <c r="A64" s="58">
        <v>55</v>
      </c>
      <c r="B64" s="696"/>
      <c r="C64" s="339" t="s">
        <v>114</v>
      </c>
      <c r="D64" s="56" t="str">
        <f>VLOOKUP($D$11,'Desktop DataBase'!$A:$GI,$A64,0)</f>
        <v>optional</v>
      </c>
      <c r="E64" s="56" t="str">
        <f>VLOOKUP($E$11,'Desktop DataBase'!$A:$GI,$A64,0)</f>
        <v>optional</v>
      </c>
      <c r="F64" s="56" t="str">
        <f>VLOOKUP($F$11,'Desktop DataBase'!$A:$GI,$A64,0)</f>
        <v>optional</v>
      </c>
      <c r="G64" s="56" t="str">
        <f>VLOOKUP($G$11,'Desktop DataBase'!$A:$GI,$A64,0)</f>
        <v>optional</v>
      </c>
    </row>
    <row r="65" spans="1:7">
      <c r="A65" s="58">
        <v>56</v>
      </c>
      <c r="B65" s="696"/>
      <c r="C65" s="339" t="s">
        <v>115</v>
      </c>
      <c r="D65" s="56" t="str">
        <f>VLOOKUP($D$11,'Desktop DataBase'!$A:$GI,$A65,0)</f>
        <v>N/A</v>
      </c>
      <c r="E65" s="56" t="str">
        <f>VLOOKUP($E$11,'Desktop DataBase'!$A:$GI,$A65,0)</f>
        <v>N/A</v>
      </c>
      <c r="F65" s="56" t="str">
        <f>VLOOKUP($F$11,'Desktop DataBase'!$A:$GI,$A65,0)</f>
        <v>N/A</v>
      </c>
      <c r="G65" s="56" t="str">
        <f>VLOOKUP($G$11,'Desktop DataBase'!$A:$GI,$A65,0)</f>
        <v>N/A</v>
      </c>
    </row>
    <row r="66" spans="1:7">
      <c r="A66" s="58">
        <v>57</v>
      </c>
      <c r="B66" s="696"/>
      <c r="C66" s="339" t="s">
        <v>116</v>
      </c>
      <c r="D66" s="56" t="str">
        <f>VLOOKUP($D$11,'Desktop DataBase'!$A:$GI,$A66,0)</f>
        <v>N/A</v>
      </c>
      <c r="E66" s="56" t="str">
        <f>VLOOKUP($E$11,'Desktop DataBase'!$A:$GI,$A66,0)</f>
        <v>N/A</v>
      </c>
      <c r="F66" s="56" t="str">
        <f>VLOOKUP($F$11,'Desktop DataBase'!$A:$GI,$A66,0)</f>
        <v>N/A</v>
      </c>
      <c r="G66" s="56" t="str">
        <f>VLOOKUP($G$11,'Desktop DataBase'!$A:$GI,$A66,0)</f>
        <v>N/A</v>
      </c>
    </row>
    <row r="67" spans="1:7">
      <c r="A67" s="58">
        <v>58</v>
      </c>
      <c r="B67" s="696"/>
      <c r="C67" s="339" t="s">
        <v>117</v>
      </c>
      <c r="D67" s="56" t="str">
        <f>VLOOKUP($D$11,'Desktop DataBase'!$A:$GI,$A67,0)</f>
        <v>N/A</v>
      </c>
      <c r="E67" s="56" t="str">
        <f>VLOOKUP($E$11,'Desktop DataBase'!$A:$GI,$A67,0)</f>
        <v>N/A</v>
      </c>
      <c r="F67" s="56" t="str">
        <f>VLOOKUP($F$11,'Desktop DataBase'!$A:$GI,$A67,0)</f>
        <v>N/A</v>
      </c>
      <c r="G67" s="56" t="str">
        <f>VLOOKUP($G$11,'Desktop DataBase'!$A:$GI,$A67,0)</f>
        <v>N/A</v>
      </c>
    </row>
    <row r="68" spans="1:7">
      <c r="A68" s="58">
        <v>59</v>
      </c>
      <c r="B68" s="696"/>
      <c r="C68" s="339" t="s">
        <v>118</v>
      </c>
      <c r="D68" s="56">
        <f>VLOOKUP($D$11,'Desktop DataBase'!$A:$GI,$A68,0)</f>
        <v>0</v>
      </c>
      <c r="E68" s="56">
        <f>VLOOKUP($E$11,'Desktop DataBase'!$A:$GI,$A68,0)</f>
        <v>0</v>
      </c>
      <c r="F68" s="56" t="str">
        <f>VLOOKUP($F$11,'Desktop DataBase'!$A:$GI,$A68,0)</f>
        <v>VGA(opt)/DP/HDMI</v>
      </c>
      <c r="G68" s="56" t="str">
        <f>VLOOKUP($G$11,'Desktop DataBase'!$A:$GI,$A68,0)</f>
        <v>VGA/DPx2</v>
      </c>
    </row>
    <row r="69" spans="1:7">
      <c r="A69" s="58">
        <v>60</v>
      </c>
      <c r="B69" s="696"/>
      <c r="C69" s="339" t="s">
        <v>119</v>
      </c>
      <c r="D69" s="56" t="str">
        <f>VLOOKUP($D$11,'Desktop DataBase'!$A:$GI,$A69,0)</f>
        <v>N/A</v>
      </c>
      <c r="E69" s="56" t="str">
        <f>VLOOKUP($E$11,'Desktop DataBase'!$A:$GI,$A69,0)</f>
        <v>N/A</v>
      </c>
      <c r="F69" s="56" t="str">
        <f>VLOOKUP($F$11,'Desktop DataBase'!$A:$GI,$A69,0)</f>
        <v>N/A</v>
      </c>
      <c r="G69" s="56" t="str">
        <f>VLOOKUP($G$11,'Desktop DataBase'!$A:$GI,$A69,0)</f>
        <v>N/A</v>
      </c>
    </row>
    <row r="70" spans="1:7">
      <c r="A70" s="58">
        <v>61</v>
      </c>
      <c r="B70" s="696"/>
      <c r="C70" s="339" t="s">
        <v>120</v>
      </c>
      <c r="D70" s="56" t="str">
        <f>VLOOKUP($D$11,'Desktop DataBase'!$A:$GI,$A70,0)</f>
        <v>N/A</v>
      </c>
      <c r="E70" s="56" t="str">
        <f>VLOOKUP($E$11,'Desktop DataBase'!$A:$GI,$A70,0)</f>
        <v>N/A</v>
      </c>
      <c r="F70" s="56" t="str">
        <f>VLOOKUP($F$11,'Desktop DataBase'!$A:$GI,$A70,0)</f>
        <v>Optional</v>
      </c>
      <c r="G70" s="56" t="str">
        <f>VLOOKUP($G$11,'Desktop DataBase'!$A:$GI,$A70,0)</f>
        <v>N/A</v>
      </c>
    </row>
    <row r="71" spans="1:7" ht="185.25" customHeight="1">
      <c r="A71" s="58">
        <v>62</v>
      </c>
      <c r="B71" s="693" t="s">
        <v>123</v>
      </c>
      <c r="C71" s="339" t="s">
        <v>151</v>
      </c>
      <c r="D71" s="56">
        <f>VLOOKUP($D$11,'Desktop DataBase'!$A:$GI,$A71,0)</f>
        <v>0</v>
      </c>
      <c r="E71" s="56" t="str">
        <f>VLOOKUP($E$11,'Desktop DataBase'!$A:$GI,$A71,0)</f>
        <v xml:space="preserve">Mil-Spec tested, Power-on from USB still unique in industry, Tiny-in-One capability, dust-resistant </v>
      </c>
      <c r="F71" s="56">
        <f>VLOOKUP($F$11,'Desktop DataBase'!$A:$GI,$A71,0)</f>
        <v>0</v>
      </c>
      <c r="G71" s="56" t="str">
        <f>VLOOKUP($G$11,'Desktop DataBase'!$A:$GI,$A71,0)</f>
        <v>Integrated VESA mount holes, but non-standard implementation (reversed from industry), 1.05 L (62.79 cu in)</v>
      </c>
    </row>
    <row r="72" spans="1:7" s="55" customFormat="1" ht="161.25" customHeight="1">
      <c r="A72" s="58">
        <v>63</v>
      </c>
      <c r="B72" s="695"/>
      <c r="C72" s="339" t="s">
        <v>152</v>
      </c>
      <c r="D72" s="56">
        <f>VLOOKUP($D$11,'Desktop DataBase'!$A:$GI,$A72,0)</f>
        <v>0</v>
      </c>
      <c r="E72" s="56">
        <f>VLOOKUP($E$11,'Desktop DataBase'!$A:$GI,$A72,0)</f>
        <v>0</v>
      </c>
      <c r="F72" s="56">
        <f>VLOOKUP($F$11,'Desktop DataBase'!$A:$GI,$A72,0)</f>
        <v>0</v>
      </c>
      <c r="G72" s="56">
        <f>VLOOKUP($G$11,'Desktop DataBase'!$A:$GI,$A72,0)</f>
        <v>0</v>
      </c>
    </row>
    <row r="73" spans="1:7" s="55" customFormat="1" ht="15">
      <c r="B73" s="53"/>
      <c r="C73" s="330" t="s">
        <v>424</v>
      </c>
      <c r="D73" s="82" t="str">
        <f>D11</f>
        <v>M900 SFF 9.6l</v>
      </c>
      <c r="E73" s="82" t="str">
        <f>E11</f>
        <v>M900 Tiny</v>
      </c>
      <c r="F73" s="82" t="str">
        <f>F11</f>
        <v>Optiplex 7040 Micro</v>
      </c>
      <c r="G73" s="82" t="str">
        <f>G11</f>
        <v>EliteDesk 800 G2 Mini</v>
      </c>
    </row>
    <row r="74" spans="1:7" s="55" customFormat="1">
      <c r="B74" s="53"/>
      <c r="C74" s="87"/>
      <c r="D74" s="88" t="str">
        <f>IF('Desktop DataBase'!A283="","",'Desktop DataBase'!A283)</f>
        <v>HP 505B MT</v>
      </c>
      <c r="E74" s="88"/>
      <c r="F74" s="88"/>
      <c r="G74" s="88"/>
    </row>
    <row r="75" spans="1:7" s="55" customFormat="1">
      <c r="B75" s="53"/>
      <c r="C75" s="87"/>
      <c r="D75" s="88" t="str">
        <f>IF('Desktop DataBase'!A284="","",'Desktop DataBase'!A284)</f>
        <v>Compaq 100B SFF</v>
      </c>
      <c r="E75" s="88"/>
      <c r="F75" s="88"/>
      <c r="G75" s="88"/>
    </row>
    <row r="76" spans="1:7" s="55" customFormat="1">
      <c r="B76" s="53"/>
      <c r="C76" s="87"/>
      <c r="D76" s="88" t="str">
        <f>IF('Desktop DataBase'!A285="","",'Desktop DataBase'!A285)</f>
        <v>HP Omni Pro 110</v>
      </c>
      <c r="E76" s="88"/>
      <c r="F76" s="88"/>
      <c r="G76" s="88"/>
    </row>
    <row r="77" spans="1:7" s="55" customFormat="1">
      <c r="B77" s="53"/>
      <c r="C77" s="87"/>
      <c r="D77" s="88" t="str">
        <f>IF('Desktop DataBase'!A289="","",'Desktop DataBase'!A289)</f>
        <v>HP TouchSmart  9300 AIO</v>
      </c>
      <c r="E77" s="88"/>
      <c r="F77" s="88"/>
      <c r="G77" s="88"/>
    </row>
    <row r="78" spans="1:7" s="55" customFormat="1">
      <c r="B78" s="53"/>
      <c r="C78" s="87"/>
      <c r="D78" s="88" t="str">
        <f>IF('Desktop DataBase'!A290="","",'Desktop DataBase'!A290)</f>
        <v/>
      </c>
      <c r="E78" s="88"/>
      <c r="F78" s="88"/>
      <c r="G78" s="88"/>
    </row>
    <row r="79" spans="1:7" s="55" customFormat="1">
      <c r="B79" s="53"/>
      <c r="C79" s="87"/>
      <c r="D79" s="88" t="str">
        <f>IF('Desktop DataBase'!A291="","",'Desktop DataBase'!A291)</f>
        <v>Optiplex 990 MT</v>
      </c>
      <c r="E79" s="88"/>
      <c r="F79" s="88"/>
      <c r="G79" s="88"/>
    </row>
    <row r="80" spans="1:7" s="55" customFormat="1">
      <c r="B80" s="53"/>
      <c r="C80" s="87"/>
      <c r="D80" s="88" t="e">
        <f>IF('Desktop DataBase'!#REF!="","",'Desktop DataBase'!#REF!)</f>
        <v>#REF!</v>
      </c>
      <c r="E80" s="88"/>
      <c r="F80" s="88"/>
      <c r="G80" s="88"/>
    </row>
    <row r="81" spans="2:7" s="55" customFormat="1">
      <c r="B81" s="53"/>
      <c r="C81" s="87"/>
      <c r="D81" s="88" t="e">
        <f>IF('Desktop DataBase'!#REF!="","",'Desktop DataBase'!#REF!)</f>
        <v>#REF!</v>
      </c>
      <c r="E81" s="88"/>
      <c r="F81" s="88"/>
      <c r="G81" s="88"/>
    </row>
    <row r="82" spans="2:7" s="55" customFormat="1">
      <c r="B82" s="53"/>
      <c r="C82" s="87"/>
      <c r="D82" s="88" t="e">
        <f>IF('Desktop DataBase'!#REF!="","",'Desktop DataBase'!#REF!)</f>
        <v>#REF!</v>
      </c>
      <c r="E82" s="88"/>
      <c r="F82" s="88"/>
      <c r="G82" s="88"/>
    </row>
    <row r="83" spans="2:7" s="55" customFormat="1">
      <c r="B83" s="53"/>
      <c r="C83" s="87"/>
      <c r="D83" s="88" t="str">
        <f>IF('Desktop DataBase'!A292="","",'Desktop DataBase'!A292)</f>
        <v>Optiplex 990 DT</v>
      </c>
      <c r="E83" s="88"/>
      <c r="F83" s="88"/>
      <c r="G83" s="88"/>
    </row>
    <row r="84" spans="2:7" s="55" customFormat="1">
      <c r="B84" s="53"/>
      <c r="C84" s="87"/>
      <c r="D84" s="88" t="e">
        <f>IF('Desktop DataBase'!#REF!="","",'Desktop DataBase'!#REF!)</f>
        <v>#REF!</v>
      </c>
      <c r="E84" s="88"/>
      <c r="F84" s="88"/>
      <c r="G84" s="88"/>
    </row>
    <row r="85" spans="2:7" s="55" customFormat="1">
      <c r="B85" s="53"/>
      <c r="C85" s="87"/>
      <c r="D85" s="88" t="str">
        <f>IF('Desktop DataBase'!A300="","",'Desktop DataBase'!A300)</f>
        <v>Optiplex 790 SFF</v>
      </c>
      <c r="E85" s="88"/>
      <c r="F85" s="88"/>
      <c r="G85" s="88"/>
    </row>
    <row r="86" spans="2:7" s="55" customFormat="1">
      <c r="B86" s="53"/>
      <c r="C86" s="87"/>
      <c r="D86" s="88" t="str">
        <f>IF('Desktop DataBase'!A301="","",'Desktop DataBase'!A301)</f>
        <v>Optiplex 790 USFF</v>
      </c>
      <c r="E86" s="88"/>
      <c r="F86" s="88"/>
      <c r="G86" s="88"/>
    </row>
    <row r="87" spans="2:7" s="55" customFormat="1">
      <c r="B87" s="53"/>
      <c r="C87" s="87"/>
      <c r="D87" s="88" t="str">
        <f>IF('Desktop DataBase'!A302="","",'Desktop DataBase'!A302)</f>
        <v>OptiPlex 780 MT</v>
      </c>
      <c r="E87" s="88"/>
      <c r="F87" s="88"/>
      <c r="G87" s="88"/>
    </row>
    <row r="88" spans="2:7" s="55" customFormat="1">
      <c r="B88" s="53"/>
      <c r="C88" s="87"/>
      <c r="D88" s="88" t="str">
        <f>IF('Desktop DataBase'!A303="","",'Desktop DataBase'!A303)</f>
        <v>OptiPlex 780 DT</v>
      </c>
      <c r="E88" s="88"/>
      <c r="F88" s="88"/>
      <c r="G88" s="88"/>
    </row>
    <row r="89" spans="2:7" s="55" customFormat="1">
      <c r="B89" s="53"/>
      <c r="C89" s="87"/>
      <c r="D89" s="88" t="str">
        <f>IF('Desktop DataBase'!A304="","",'Desktop DataBase'!A304)</f>
        <v>OptiPlex 780 SFF</v>
      </c>
      <c r="E89" s="88"/>
      <c r="F89" s="88"/>
      <c r="G89" s="88"/>
    </row>
    <row r="90" spans="2:7" s="55" customFormat="1">
      <c r="B90" s="53"/>
      <c r="C90" s="87"/>
      <c r="D90" s="88" t="str">
        <f>IF('Desktop DataBase'!A305="","",'Desktop DataBase'!A305)</f>
        <v>OptiPlex 780 USFF</v>
      </c>
      <c r="E90" s="88"/>
      <c r="F90" s="88"/>
      <c r="G90" s="88"/>
    </row>
    <row r="91" spans="2:7" s="55" customFormat="1">
      <c r="B91" s="53"/>
      <c r="C91" s="87"/>
      <c r="D91" s="88" t="str">
        <f>IF('Desktop DataBase'!A306="","",'Desktop DataBase'!A306)</f>
        <v>Optiplex 580 MT</v>
      </c>
      <c r="E91" s="88"/>
      <c r="F91" s="88"/>
      <c r="G91" s="88"/>
    </row>
    <row r="92" spans="2:7" s="55" customFormat="1">
      <c r="B92" s="53"/>
      <c r="C92" s="87"/>
      <c r="D92" s="88" t="str">
        <f>IF('Desktop DataBase'!A307="","",'Desktop DataBase'!A307)</f>
        <v>Optiplex 580 SFF</v>
      </c>
      <c r="E92" s="88"/>
      <c r="F92" s="88"/>
      <c r="G92" s="88"/>
    </row>
    <row r="93" spans="2:7" s="55" customFormat="1">
      <c r="B93" s="53"/>
      <c r="C93" s="87"/>
      <c r="D93" s="88" t="str">
        <f>IF('Desktop DataBase'!A308="","",'Desktop DataBase'!A308)</f>
        <v>Optiplex 580 DT</v>
      </c>
      <c r="E93" s="88"/>
      <c r="F93" s="88"/>
      <c r="G93" s="88"/>
    </row>
    <row r="94" spans="2:7" s="55" customFormat="1">
      <c r="B94" s="53"/>
      <c r="C94" s="87"/>
      <c r="D94" s="88" t="str">
        <f>IF('Desktop DataBase'!A309="","",'Desktop DataBase'!A309)</f>
        <v>Optiplex 390 MT</v>
      </c>
      <c r="E94" s="88"/>
      <c r="F94" s="88"/>
      <c r="G94" s="88"/>
    </row>
    <row r="95" spans="2:7" s="55" customFormat="1">
      <c r="B95" s="53"/>
      <c r="C95" s="87"/>
      <c r="D95" s="88" t="str">
        <f>IF('Desktop DataBase'!A310="","",'Desktop DataBase'!A310)</f>
        <v>Optiplex 390 DT</v>
      </c>
      <c r="E95" s="88"/>
      <c r="F95" s="88"/>
      <c r="G95" s="88"/>
    </row>
    <row r="96" spans="2:7" s="55" customFormat="1">
      <c r="B96" s="53"/>
      <c r="C96" s="87"/>
      <c r="D96" s="88" t="str">
        <f>IF('Desktop DataBase'!A311="","",'Desktop DataBase'!A311)</f>
        <v>Optiplex 390 SFF</v>
      </c>
      <c r="E96" s="88"/>
      <c r="F96" s="88"/>
      <c r="G96" s="88"/>
    </row>
    <row r="97" spans="2:7" s="55" customFormat="1">
      <c r="B97" s="53"/>
      <c r="C97" s="87"/>
      <c r="D97" s="88" t="str">
        <f>IF('Desktop DataBase'!A312="","",'Desktop DataBase'!A312)</f>
        <v>Optiplex 380 MT</v>
      </c>
      <c r="E97" s="88"/>
      <c r="F97" s="88"/>
      <c r="G97" s="88"/>
    </row>
    <row r="98" spans="2:7" s="55" customFormat="1">
      <c r="B98" s="53"/>
      <c r="C98" s="87"/>
      <c r="D98" s="88" t="str">
        <f>IF('Desktop DataBase'!A313="","",'Desktop DataBase'!A313)</f>
        <v>Optiplex 380 DT</v>
      </c>
      <c r="E98" s="88"/>
      <c r="F98" s="88"/>
      <c r="G98" s="88"/>
    </row>
    <row r="99" spans="2:7" s="55" customFormat="1">
      <c r="B99" s="53"/>
      <c r="C99" s="87"/>
      <c r="D99" s="88" t="str">
        <f>IF('Desktop DataBase'!A314="","",'Desktop DataBase'!A314)</f>
        <v>Optiplex 380 SFF</v>
      </c>
      <c r="E99" s="88"/>
      <c r="F99" s="88"/>
      <c r="G99" s="88"/>
    </row>
    <row r="100" spans="2:7" s="55" customFormat="1">
      <c r="B100" s="53"/>
      <c r="C100" s="87"/>
      <c r="D100" s="88" t="str">
        <f>IF('Desktop DataBase'!A315="","",'Desktop DataBase'!A315)</f>
        <v>Vostro 230 Slim</v>
      </c>
      <c r="E100" s="88"/>
      <c r="F100" s="88"/>
      <c r="G100" s="88"/>
    </row>
    <row r="101" spans="2:7" s="55" customFormat="1">
      <c r="B101" s="53"/>
      <c r="C101" s="87"/>
      <c r="D101" s="88" t="str">
        <f>IF('Desktop DataBase'!A316="","",'Desktop DataBase'!A316)</f>
        <v>Dell Vostro 460</v>
      </c>
      <c r="E101" s="88"/>
      <c r="F101" s="88"/>
      <c r="G101" s="88"/>
    </row>
    <row r="102" spans="2:7" s="55" customFormat="1">
      <c r="B102" s="53"/>
      <c r="C102" s="87"/>
      <c r="D102" s="88" t="str">
        <f>IF('Desktop DataBase'!A317="","",'Desktop DataBase'!A317)</f>
        <v/>
      </c>
      <c r="E102" s="88"/>
      <c r="F102" s="88"/>
      <c r="G102" s="88"/>
    </row>
    <row r="103" spans="2:7" s="55" customFormat="1">
      <c r="B103" s="53"/>
      <c r="C103" s="87"/>
      <c r="D103" s="88" t="str">
        <f>IF('Desktop DataBase'!A318="","",'Desktop DataBase'!A318)</f>
        <v>21.5 " iMac</v>
      </c>
      <c r="E103" s="88"/>
      <c r="F103" s="88"/>
      <c r="G103" s="88"/>
    </row>
    <row r="104" spans="2:7" s="55" customFormat="1">
      <c r="B104" s="53"/>
      <c r="C104" s="87"/>
      <c r="D104" s="88" t="str">
        <f>IF('Desktop DataBase'!A319="","",'Desktop DataBase'!A319)</f>
        <v/>
      </c>
      <c r="E104" s="88"/>
      <c r="F104" s="88"/>
      <c r="G104" s="88"/>
    </row>
    <row r="105" spans="2:7" s="55" customFormat="1">
      <c r="B105" s="53"/>
      <c r="C105" s="87"/>
      <c r="D105" s="88" t="str">
        <f>IF('Desktop DataBase'!A320="","",'Desktop DataBase'!A320)</f>
        <v>Esimpro E900</v>
      </c>
      <c r="E105" s="88"/>
      <c r="F105" s="88"/>
      <c r="G105" s="88"/>
    </row>
    <row r="106" spans="2:7" s="55" customFormat="1">
      <c r="B106" s="53"/>
      <c r="C106" s="87"/>
      <c r="D106" s="88" t="str">
        <f>IF('Desktop DataBase'!A321="","",'Desktop DataBase'!A321)</f>
        <v/>
      </c>
      <c r="E106" s="88"/>
      <c r="F106" s="88"/>
      <c r="G106" s="88"/>
    </row>
    <row r="107" spans="2:7" s="55" customFormat="1">
      <c r="B107" s="53"/>
      <c r="C107" s="87"/>
      <c r="D107" s="88" t="str">
        <f>IF('Desktop DataBase'!A322="","",'Desktop DataBase'!A322)</f>
        <v/>
      </c>
      <c r="E107" s="88"/>
      <c r="F107" s="88"/>
      <c r="G107" s="88"/>
    </row>
    <row r="108" spans="2:7" s="55" customFormat="1">
      <c r="B108" s="53"/>
      <c r="C108" s="87"/>
      <c r="D108" s="88" t="str">
        <f>IF('Desktop DataBase'!A323="","",'Desktop DataBase'!A323)</f>
        <v>Test1</v>
      </c>
      <c r="E108" s="88"/>
      <c r="F108" s="88"/>
      <c r="G108" s="88"/>
    </row>
    <row r="109" spans="2:7" s="55" customFormat="1">
      <c r="B109" s="53"/>
      <c r="C109" s="87"/>
      <c r="D109" s="88" t="str">
        <f>IF('Desktop DataBase'!A324="","",'Desktop DataBase'!A324)</f>
        <v/>
      </c>
      <c r="E109" s="88"/>
      <c r="F109" s="88"/>
      <c r="G109" s="88"/>
    </row>
    <row r="110" spans="2:7" s="55" customFormat="1">
      <c r="B110" s="53"/>
      <c r="C110" s="87"/>
      <c r="D110" s="88" t="str">
        <f>IF('Desktop DataBase'!A325="","",'Desktop DataBase'!A325)</f>
        <v/>
      </c>
      <c r="E110" s="88"/>
      <c r="F110" s="88"/>
      <c r="G110" s="88"/>
    </row>
    <row r="111" spans="2:7" s="55" customFormat="1">
      <c r="B111" s="53"/>
      <c r="C111" s="87"/>
      <c r="D111" s="88" t="str">
        <f>IF('Desktop DataBase'!A326="","",'Desktop DataBase'!A326)</f>
        <v/>
      </c>
      <c r="E111" s="88"/>
      <c r="F111" s="88"/>
      <c r="G111" s="88"/>
    </row>
    <row r="112" spans="2:7" s="55" customFormat="1">
      <c r="B112" s="53"/>
      <c r="C112" s="87"/>
      <c r="D112" s="88" t="str">
        <f>IF('Desktop DataBase'!A327="","",'Desktop DataBase'!A327)</f>
        <v/>
      </c>
      <c r="E112" s="88"/>
      <c r="F112" s="88"/>
      <c r="G112" s="88"/>
    </row>
    <row r="113" spans="2:7" s="55" customFormat="1">
      <c r="B113" s="53"/>
      <c r="C113" s="87"/>
      <c r="D113" s="88" t="str">
        <f>IF('Desktop DataBase'!A328="","",'Desktop DataBase'!A328)</f>
        <v/>
      </c>
      <c r="E113" s="88"/>
      <c r="F113" s="88"/>
      <c r="G113" s="88"/>
    </row>
    <row r="114" spans="2:7" s="55" customFormat="1">
      <c r="B114" s="53"/>
      <c r="C114" s="87"/>
      <c r="D114" s="88" t="str">
        <f>IF('Desktop DataBase'!A329="","",'Desktop DataBase'!A329)</f>
        <v/>
      </c>
      <c r="E114" s="88"/>
      <c r="F114" s="88"/>
      <c r="G114" s="88"/>
    </row>
    <row r="115" spans="2:7" s="55" customFormat="1">
      <c r="B115" s="53"/>
      <c r="C115" s="87"/>
      <c r="D115" s="88" t="str">
        <f>IF('Desktop DataBase'!A330="","",'Desktop DataBase'!A330)</f>
        <v/>
      </c>
      <c r="E115" s="88"/>
      <c r="F115" s="88"/>
      <c r="G115" s="88"/>
    </row>
    <row r="116" spans="2:7" s="55" customFormat="1">
      <c r="B116" s="53"/>
      <c r="C116" s="87"/>
      <c r="D116" s="88" t="str">
        <f>IF('Desktop DataBase'!A331="","",'Desktop DataBase'!A331)</f>
        <v/>
      </c>
      <c r="E116" s="88"/>
      <c r="F116" s="88"/>
      <c r="G116" s="88"/>
    </row>
    <row r="117" spans="2:7" s="55" customFormat="1">
      <c r="B117" s="53"/>
      <c r="C117" s="87"/>
      <c r="D117" s="88" t="str">
        <f>IF('Desktop DataBase'!A332="","",'Desktop DataBase'!A332)</f>
        <v/>
      </c>
      <c r="E117" s="88"/>
      <c r="F117" s="88"/>
      <c r="G117" s="88"/>
    </row>
    <row r="118" spans="2:7" s="55" customFormat="1">
      <c r="B118" s="53"/>
      <c r="C118" s="87"/>
      <c r="D118" s="88" t="str">
        <f>IF('Desktop DataBase'!A333="","",'Desktop DataBase'!A333)</f>
        <v/>
      </c>
      <c r="E118" s="88"/>
      <c r="F118" s="88"/>
      <c r="G118" s="88"/>
    </row>
    <row r="119" spans="2:7" s="55" customFormat="1">
      <c r="B119" s="53"/>
      <c r="C119" s="87"/>
      <c r="D119" s="88" t="str">
        <f>IF('Desktop DataBase'!A334="","",'Desktop DataBase'!A334)</f>
        <v/>
      </c>
      <c r="E119" s="88"/>
      <c r="F119" s="88"/>
      <c r="G119" s="88"/>
    </row>
    <row r="120" spans="2:7" s="55" customFormat="1">
      <c r="B120" s="53"/>
      <c r="C120" s="87"/>
      <c r="D120" s="88" t="str">
        <f>IF('Desktop DataBase'!A335="","",'Desktop DataBase'!A335)</f>
        <v/>
      </c>
      <c r="E120" s="88"/>
      <c r="F120" s="88"/>
      <c r="G120" s="88"/>
    </row>
    <row r="121" spans="2:7" s="55" customFormat="1">
      <c r="B121" s="53"/>
      <c r="C121" s="87"/>
      <c r="D121" s="88" t="str">
        <f>IF('Desktop DataBase'!A336="","",'Desktop DataBase'!A336)</f>
        <v/>
      </c>
      <c r="E121" s="88"/>
      <c r="F121" s="88"/>
      <c r="G121" s="88"/>
    </row>
    <row r="122" spans="2:7" s="55" customFormat="1">
      <c r="B122" s="53"/>
      <c r="C122" s="87"/>
      <c r="D122" s="88" t="str">
        <f>IF('Desktop DataBase'!A337="","",'Desktop DataBase'!A337)</f>
        <v/>
      </c>
      <c r="E122" s="88"/>
      <c r="F122" s="88"/>
      <c r="G122" s="88"/>
    </row>
    <row r="123" spans="2:7" s="55" customFormat="1">
      <c r="B123" s="53"/>
      <c r="C123" s="87"/>
      <c r="D123" s="88" t="str">
        <f>IF('Desktop DataBase'!A338="","",'Desktop DataBase'!A338)</f>
        <v/>
      </c>
      <c r="E123" s="88"/>
      <c r="F123" s="88"/>
      <c r="G123" s="88"/>
    </row>
    <row r="124" spans="2:7" s="55" customFormat="1">
      <c r="B124" s="53"/>
      <c r="C124" s="87"/>
      <c r="D124" s="88" t="str">
        <f>IF('Desktop DataBase'!A339="","",'Desktop DataBase'!A339)</f>
        <v/>
      </c>
      <c r="E124" s="88"/>
      <c r="F124" s="88"/>
      <c r="G124" s="88"/>
    </row>
    <row r="125" spans="2:7" s="55" customFormat="1">
      <c r="B125" s="53"/>
      <c r="C125" s="87"/>
      <c r="D125" s="88" t="str">
        <f>IF('Desktop DataBase'!A340="","",'Desktop DataBase'!A340)</f>
        <v/>
      </c>
      <c r="E125" s="88"/>
      <c r="F125" s="88"/>
      <c r="G125" s="88"/>
    </row>
    <row r="126" spans="2:7" s="55" customFormat="1">
      <c r="B126" s="53"/>
      <c r="C126" s="87"/>
      <c r="D126" s="88" t="str">
        <f>IF('Desktop DataBase'!A341="","",'Desktop DataBase'!A341)</f>
        <v/>
      </c>
      <c r="E126" s="88"/>
      <c r="F126" s="88"/>
      <c r="G126" s="88"/>
    </row>
    <row r="127" spans="2:7" s="55" customFormat="1">
      <c r="B127" s="53"/>
      <c r="C127" s="87"/>
      <c r="D127" s="88" t="str">
        <f>IF('Desktop DataBase'!A342="","",'Desktop DataBase'!A342)</f>
        <v/>
      </c>
      <c r="E127" s="88"/>
      <c r="F127" s="88"/>
      <c r="G127" s="88"/>
    </row>
    <row r="128" spans="2:7" s="55" customFormat="1">
      <c r="B128" s="53"/>
      <c r="C128" s="87"/>
      <c r="D128" s="88" t="str">
        <f>IF('Desktop DataBase'!A343="","",'Desktop DataBase'!A343)</f>
        <v/>
      </c>
      <c r="E128" s="88"/>
      <c r="F128" s="88"/>
      <c r="G128" s="88"/>
    </row>
    <row r="129" spans="2:7" s="55" customFormat="1">
      <c r="B129" s="53"/>
      <c r="C129" s="87"/>
      <c r="D129" s="88" t="str">
        <f>IF('Desktop DataBase'!A344="","",'Desktop DataBase'!A344)</f>
        <v/>
      </c>
      <c r="E129" s="88"/>
      <c r="F129" s="88"/>
      <c r="G129" s="88"/>
    </row>
    <row r="130" spans="2:7" s="55" customFormat="1">
      <c r="B130" s="53"/>
      <c r="C130" s="87"/>
      <c r="D130" s="88" t="str">
        <f>IF('Desktop DataBase'!A345="","",'Desktop DataBase'!A345)</f>
        <v/>
      </c>
      <c r="E130" s="88"/>
      <c r="F130" s="88"/>
      <c r="G130" s="88"/>
    </row>
    <row r="131" spans="2:7" s="55" customFormat="1">
      <c r="B131" s="53"/>
      <c r="C131" s="87"/>
      <c r="D131" s="88" t="str">
        <f>IF('Desktop DataBase'!A346="","",'Desktop DataBase'!A346)</f>
        <v/>
      </c>
      <c r="E131" s="88"/>
      <c r="F131" s="88"/>
      <c r="G131" s="88"/>
    </row>
    <row r="132" spans="2:7" s="55" customFormat="1">
      <c r="B132" s="53"/>
      <c r="C132" s="87"/>
      <c r="D132" s="88" t="str">
        <f>IF('Desktop DataBase'!A347="","",'Desktop DataBase'!A347)</f>
        <v/>
      </c>
      <c r="E132" s="88"/>
      <c r="F132" s="88"/>
      <c r="G132" s="88"/>
    </row>
    <row r="133" spans="2:7" s="55" customFormat="1">
      <c r="B133" s="53"/>
      <c r="C133" s="87"/>
      <c r="D133" s="88" t="str">
        <f>IF('Desktop DataBase'!A348="","",'Desktop DataBase'!A348)</f>
        <v/>
      </c>
      <c r="E133" s="88"/>
      <c r="F133" s="88"/>
      <c r="G133" s="88"/>
    </row>
    <row r="134" spans="2:7" s="55" customFormat="1">
      <c r="B134" s="53"/>
      <c r="C134" s="87"/>
      <c r="D134" s="88" t="str">
        <f>IF('Desktop DataBase'!A349="","",'Desktop DataBase'!A349)</f>
        <v/>
      </c>
      <c r="E134" s="88"/>
      <c r="F134" s="88"/>
      <c r="G134" s="88"/>
    </row>
    <row r="135" spans="2:7" s="55" customFormat="1">
      <c r="B135" s="53"/>
      <c r="C135" s="87"/>
      <c r="D135" s="88" t="str">
        <f>IF('Desktop DataBase'!A350="","",'Desktop DataBase'!A350)</f>
        <v/>
      </c>
      <c r="E135" s="88"/>
      <c r="F135" s="88"/>
      <c r="G135" s="88"/>
    </row>
    <row r="136" spans="2:7" s="55" customFormat="1">
      <c r="B136" s="53"/>
      <c r="C136" s="87"/>
      <c r="D136" s="88" t="str">
        <f>IF('Desktop DataBase'!A351="","",'Desktop DataBase'!A351)</f>
        <v/>
      </c>
      <c r="E136" s="88"/>
      <c r="F136" s="88"/>
      <c r="G136" s="88"/>
    </row>
    <row r="137" spans="2:7" s="55" customFormat="1">
      <c r="B137" s="53"/>
      <c r="C137" s="87"/>
      <c r="D137" s="88" t="str">
        <f>IF('Desktop DataBase'!A352="","",'Desktop DataBase'!A352)</f>
        <v/>
      </c>
      <c r="E137" s="88"/>
      <c r="F137" s="88"/>
      <c r="G137" s="88"/>
    </row>
    <row r="138" spans="2:7" s="55" customFormat="1">
      <c r="B138" s="53"/>
      <c r="C138" s="87"/>
      <c r="D138" s="88" t="str">
        <f>IF('Desktop DataBase'!A353="","",'Desktop DataBase'!A353)</f>
        <v/>
      </c>
      <c r="E138" s="88"/>
      <c r="F138" s="88"/>
      <c r="G138" s="88"/>
    </row>
    <row r="139" spans="2:7" s="55" customFormat="1">
      <c r="B139" s="53"/>
      <c r="C139" s="87"/>
      <c r="D139" s="88" t="str">
        <f>IF('Desktop DataBase'!A354="","",'Desktop DataBase'!A354)</f>
        <v/>
      </c>
      <c r="E139" s="88"/>
      <c r="F139" s="88"/>
      <c r="G139" s="88"/>
    </row>
    <row r="140" spans="2:7" s="55" customFormat="1">
      <c r="B140" s="53"/>
      <c r="C140" s="87"/>
      <c r="D140" s="88" t="str">
        <f>IF('Desktop DataBase'!A355="","",'Desktop DataBase'!A355)</f>
        <v/>
      </c>
      <c r="E140" s="88"/>
      <c r="F140" s="88"/>
      <c r="G140" s="88"/>
    </row>
    <row r="141" spans="2:7" s="55" customFormat="1">
      <c r="B141" s="53"/>
      <c r="C141" s="87"/>
      <c r="D141" s="88" t="str">
        <f>IF('Desktop DataBase'!A356="","",'Desktop DataBase'!A356)</f>
        <v/>
      </c>
      <c r="E141" s="88"/>
      <c r="F141" s="88"/>
      <c r="G141" s="88"/>
    </row>
    <row r="142" spans="2:7" s="55" customFormat="1">
      <c r="B142" s="53"/>
      <c r="C142" s="87"/>
      <c r="D142" s="88" t="str">
        <f>IF('Desktop DataBase'!A357="","",'Desktop DataBase'!A357)</f>
        <v/>
      </c>
      <c r="E142" s="88"/>
      <c r="F142" s="88"/>
      <c r="G142" s="88"/>
    </row>
    <row r="143" spans="2:7" s="55" customFormat="1">
      <c r="B143" s="53"/>
      <c r="C143" s="87"/>
      <c r="D143" s="88" t="str">
        <f>IF('Desktop DataBase'!A358="","",'Desktop DataBase'!A358)</f>
        <v/>
      </c>
      <c r="E143" s="88"/>
      <c r="F143" s="88"/>
      <c r="G143" s="88"/>
    </row>
    <row r="144" spans="2:7" s="55" customFormat="1">
      <c r="B144" s="53"/>
      <c r="C144" s="87"/>
      <c r="D144" s="88" t="str">
        <f>IF('Desktop DataBase'!A359="","",'Desktop DataBase'!A359)</f>
        <v/>
      </c>
      <c r="E144" s="88"/>
      <c r="F144" s="88"/>
      <c r="G144" s="88"/>
    </row>
    <row r="145" spans="2:7" s="55" customFormat="1">
      <c r="B145" s="53"/>
      <c r="C145" s="87"/>
      <c r="D145" s="88" t="str">
        <f>IF('Desktop DataBase'!A360="","",'Desktop DataBase'!A360)</f>
        <v/>
      </c>
      <c r="E145" s="88"/>
      <c r="F145" s="88"/>
      <c r="G145" s="88"/>
    </row>
    <row r="146" spans="2:7" s="55" customFormat="1">
      <c r="B146" s="53"/>
      <c r="C146" s="87"/>
      <c r="D146" s="88" t="str">
        <f>IF('Desktop DataBase'!A361="","",'Desktop DataBase'!A361)</f>
        <v/>
      </c>
      <c r="E146" s="88"/>
      <c r="F146" s="88"/>
      <c r="G146" s="88"/>
    </row>
    <row r="147" spans="2:7" s="55" customFormat="1">
      <c r="B147" s="53"/>
      <c r="C147" s="87"/>
      <c r="D147" s="88" t="str">
        <f>IF('Desktop DataBase'!A362="","",'Desktop DataBase'!A362)</f>
        <v/>
      </c>
      <c r="E147" s="88"/>
      <c r="F147" s="88"/>
      <c r="G147" s="88"/>
    </row>
    <row r="148" spans="2:7" s="55" customFormat="1">
      <c r="B148" s="53"/>
      <c r="C148" s="87"/>
      <c r="D148" s="88" t="str">
        <f>IF('Desktop DataBase'!A363="","",'Desktop DataBase'!A363)</f>
        <v/>
      </c>
      <c r="E148" s="88"/>
      <c r="F148" s="88"/>
      <c r="G148" s="88"/>
    </row>
    <row r="149" spans="2:7" s="55" customFormat="1">
      <c r="B149" s="53"/>
      <c r="C149" s="87"/>
      <c r="D149" s="88" t="str">
        <f>IF('Desktop DataBase'!A364="","",'Desktop DataBase'!A364)</f>
        <v/>
      </c>
      <c r="E149" s="88"/>
      <c r="F149" s="88"/>
      <c r="G149" s="88"/>
    </row>
    <row r="150" spans="2:7" s="55" customFormat="1">
      <c r="B150" s="53"/>
      <c r="C150" s="87"/>
      <c r="D150" s="88" t="str">
        <f>IF('Desktop DataBase'!A365="","",'Desktop DataBase'!A365)</f>
        <v/>
      </c>
      <c r="E150" s="88"/>
      <c r="F150" s="88"/>
      <c r="G150" s="88"/>
    </row>
    <row r="151" spans="2:7" s="55" customFormat="1">
      <c r="B151" s="53"/>
      <c r="C151" s="87"/>
      <c r="D151" s="88" t="str">
        <f>IF('Desktop DataBase'!A366="","",'Desktop DataBase'!A366)</f>
        <v/>
      </c>
      <c r="E151" s="88"/>
      <c r="F151" s="88"/>
      <c r="G151" s="88"/>
    </row>
    <row r="152" spans="2:7" s="55" customFormat="1">
      <c r="B152" s="53"/>
      <c r="C152" s="87"/>
      <c r="D152" s="88" t="str">
        <f>IF('Desktop DataBase'!A367="","",'Desktop DataBase'!A367)</f>
        <v/>
      </c>
      <c r="E152" s="88"/>
      <c r="F152" s="88"/>
      <c r="G152" s="88"/>
    </row>
    <row r="153" spans="2:7" s="55" customFormat="1">
      <c r="B153" s="53"/>
      <c r="C153" s="87"/>
      <c r="D153" s="88" t="str">
        <f>IF('Desktop DataBase'!A368="","",'Desktop DataBase'!A368)</f>
        <v/>
      </c>
      <c r="E153" s="88"/>
      <c r="F153" s="88"/>
      <c r="G153" s="88"/>
    </row>
    <row r="154" spans="2:7" s="55" customFormat="1">
      <c r="B154" s="53"/>
      <c r="C154" s="87"/>
      <c r="D154" s="88" t="str">
        <f>IF('Desktop DataBase'!A369="","",'Desktop DataBase'!A369)</f>
        <v/>
      </c>
      <c r="E154" s="88"/>
      <c r="F154" s="88"/>
      <c r="G154" s="88"/>
    </row>
    <row r="155" spans="2:7" s="55" customFormat="1">
      <c r="B155" s="53"/>
      <c r="C155" s="87"/>
      <c r="D155" s="88" t="str">
        <f>IF('Desktop DataBase'!A370="","",'Desktop DataBase'!A370)</f>
        <v/>
      </c>
      <c r="E155" s="88"/>
      <c r="F155" s="88"/>
      <c r="G155" s="88"/>
    </row>
    <row r="156" spans="2:7" s="55" customFormat="1">
      <c r="B156" s="53"/>
      <c r="C156" s="87"/>
      <c r="D156" s="88" t="str">
        <f>IF('Desktop DataBase'!A371="","",'Desktop DataBase'!A371)</f>
        <v/>
      </c>
      <c r="E156" s="88"/>
      <c r="F156" s="88"/>
      <c r="G156" s="88"/>
    </row>
    <row r="157" spans="2:7" s="55" customFormat="1">
      <c r="B157" s="53"/>
      <c r="C157" s="87"/>
      <c r="D157" s="88" t="str">
        <f>IF('Desktop DataBase'!A372="","",'Desktop DataBase'!A372)</f>
        <v/>
      </c>
      <c r="E157" s="88"/>
      <c r="F157" s="88"/>
      <c r="G157" s="88"/>
    </row>
    <row r="158" spans="2:7" s="55" customFormat="1">
      <c r="B158" s="53"/>
      <c r="C158" s="87"/>
      <c r="D158" s="88" t="str">
        <f>IF('Desktop DataBase'!A373="","",'Desktop DataBase'!A373)</f>
        <v/>
      </c>
      <c r="E158" s="88"/>
      <c r="F158" s="88"/>
      <c r="G158" s="88"/>
    </row>
    <row r="159" spans="2:7" s="55" customFormat="1">
      <c r="B159" s="53"/>
      <c r="C159" s="87"/>
      <c r="D159" s="88" t="str">
        <f>IF('Desktop DataBase'!A374="","",'Desktop DataBase'!A374)</f>
        <v/>
      </c>
      <c r="E159" s="88"/>
      <c r="F159" s="88"/>
      <c r="G159" s="88"/>
    </row>
    <row r="160" spans="2:7" s="55" customFormat="1">
      <c r="B160" s="53"/>
      <c r="C160" s="87"/>
      <c r="D160" s="88" t="str">
        <f>IF('Desktop DataBase'!A375="","",'Desktop DataBase'!A375)</f>
        <v/>
      </c>
      <c r="E160" s="88"/>
      <c r="F160" s="88"/>
      <c r="G160" s="88"/>
    </row>
    <row r="161" spans="2:7" s="55" customFormat="1">
      <c r="B161" s="53"/>
      <c r="C161" s="87"/>
      <c r="D161" s="88" t="str">
        <f>IF('Desktop DataBase'!A376="","",'Desktop DataBase'!A376)</f>
        <v/>
      </c>
      <c r="E161" s="88"/>
      <c r="F161" s="88"/>
      <c r="G161" s="88"/>
    </row>
    <row r="162" spans="2:7" s="55" customFormat="1">
      <c r="B162" s="53"/>
      <c r="C162" s="87"/>
      <c r="D162" s="88" t="str">
        <f>IF('Desktop DataBase'!A377="","",'Desktop DataBase'!A377)</f>
        <v/>
      </c>
      <c r="E162" s="88"/>
      <c r="F162" s="88"/>
      <c r="G162" s="88"/>
    </row>
    <row r="163" spans="2:7" s="55" customFormat="1">
      <c r="B163" s="53"/>
      <c r="C163" s="87"/>
      <c r="D163" s="88" t="str">
        <f>IF('Desktop DataBase'!A378="","",'Desktop DataBase'!A378)</f>
        <v/>
      </c>
      <c r="E163" s="88"/>
      <c r="F163" s="88"/>
      <c r="G163" s="88"/>
    </row>
    <row r="164" spans="2:7" s="55" customFormat="1">
      <c r="B164" s="53"/>
      <c r="C164" s="87"/>
      <c r="D164" s="88" t="str">
        <f>IF('Desktop DataBase'!A379="","",'Desktop DataBase'!A379)</f>
        <v/>
      </c>
      <c r="E164" s="88"/>
      <c r="F164" s="88"/>
      <c r="G164" s="88"/>
    </row>
    <row r="165" spans="2:7" s="55" customFormat="1">
      <c r="B165" s="53"/>
      <c r="C165" s="87"/>
      <c r="D165" s="88" t="str">
        <f>IF('Desktop DataBase'!A380="","",'Desktop DataBase'!A380)</f>
        <v/>
      </c>
      <c r="E165" s="88"/>
      <c r="F165" s="88"/>
      <c r="G165" s="88"/>
    </row>
    <row r="166" spans="2:7" s="55" customFormat="1">
      <c r="B166" s="53"/>
      <c r="C166" s="87"/>
      <c r="D166" s="88" t="str">
        <f>IF('Desktop DataBase'!A381="","",'Desktop DataBase'!A381)</f>
        <v/>
      </c>
      <c r="E166" s="88"/>
      <c r="F166" s="88"/>
      <c r="G166" s="88"/>
    </row>
    <row r="167" spans="2:7" s="55" customFormat="1">
      <c r="B167" s="53"/>
      <c r="C167" s="87"/>
      <c r="D167" s="88" t="str">
        <f>IF('Desktop DataBase'!A382="","",'Desktop DataBase'!A382)</f>
        <v/>
      </c>
      <c r="E167" s="88"/>
      <c r="F167" s="88"/>
      <c r="G167" s="88"/>
    </row>
    <row r="168" spans="2:7" s="55" customFormat="1">
      <c r="B168" s="53"/>
      <c r="C168" s="87"/>
      <c r="D168" s="88" t="str">
        <f>IF('Desktop DataBase'!A383="","",'Desktop DataBase'!A383)</f>
        <v/>
      </c>
      <c r="E168" s="88"/>
      <c r="F168" s="88"/>
      <c r="G168" s="88"/>
    </row>
    <row r="169" spans="2:7" s="55" customFormat="1">
      <c r="B169" s="53"/>
      <c r="C169" s="87"/>
      <c r="D169" s="88" t="str">
        <f>IF('Desktop DataBase'!A384="","",'Desktop DataBase'!A384)</f>
        <v/>
      </c>
      <c r="E169" s="88"/>
      <c r="F169" s="88"/>
      <c r="G169" s="88"/>
    </row>
    <row r="170" spans="2:7" s="55" customFormat="1">
      <c r="B170" s="53"/>
      <c r="C170" s="87"/>
      <c r="D170" s="88" t="str">
        <f>IF('Desktop DataBase'!A385="","",'Desktop DataBase'!A385)</f>
        <v/>
      </c>
      <c r="E170" s="88"/>
      <c r="F170" s="88"/>
      <c r="G170" s="88"/>
    </row>
    <row r="171" spans="2:7" s="55" customFormat="1">
      <c r="B171" s="53"/>
      <c r="C171" s="87"/>
      <c r="D171" s="88" t="str">
        <f>IF('Desktop DataBase'!A386="","",'Desktop DataBase'!A386)</f>
        <v/>
      </c>
      <c r="E171" s="88"/>
      <c r="F171" s="88"/>
      <c r="G171" s="88"/>
    </row>
    <row r="172" spans="2:7" s="55" customFormat="1">
      <c r="B172" s="53"/>
      <c r="C172" s="87"/>
      <c r="D172" s="88" t="str">
        <f>IF('Desktop DataBase'!A387="","",'Desktop DataBase'!A387)</f>
        <v/>
      </c>
      <c r="E172" s="88"/>
      <c r="F172" s="88"/>
      <c r="G172" s="88"/>
    </row>
    <row r="173" spans="2:7" s="55" customFormat="1">
      <c r="B173" s="53"/>
      <c r="C173" s="87"/>
      <c r="D173" s="88" t="str">
        <f>IF('Desktop DataBase'!A388="","",'Desktop DataBase'!A388)</f>
        <v/>
      </c>
      <c r="E173" s="88"/>
      <c r="F173" s="88"/>
      <c r="G173" s="88"/>
    </row>
    <row r="174" spans="2:7" s="55" customFormat="1">
      <c r="B174" s="53"/>
      <c r="C174" s="87"/>
      <c r="D174" s="88" t="str">
        <f>IF('Desktop DataBase'!A389="","",'Desktop DataBase'!A389)</f>
        <v/>
      </c>
      <c r="E174" s="88"/>
      <c r="F174" s="88"/>
      <c r="G174" s="88"/>
    </row>
    <row r="175" spans="2:7" s="55" customFormat="1">
      <c r="B175" s="53"/>
      <c r="C175" s="87"/>
      <c r="D175" s="88" t="str">
        <f>IF('Desktop DataBase'!A390="","",'Desktop DataBase'!A390)</f>
        <v/>
      </c>
      <c r="E175" s="88"/>
      <c r="F175" s="88"/>
      <c r="G175" s="88"/>
    </row>
    <row r="176" spans="2:7" s="55" customFormat="1">
      <c r="B176" s="53"/>
      <c r="C176" s="87"/>
      <c r="D176" s="88" t="str">
        <f>IF('Desktop DataBase'!A391="","",'Desktop DataBase'!A391)</f>
        <v/>
      </c>
      <c r="E176" s="88"/>
      <c r="F176" s="88"/>
      <c r="G176" s="88"/>
    </row>
    <row r="177" spans="2:7" s="55" customFormat="1">
      <c r="B177" s="53"/>
      <c r="C177" s="87"/>
      <c r="D177" s="88" t="str">
        <f>IF('Desktop DataBase'!A392="","",'Desktop DataBase'!A392)</f>
        <v/>
      </c>
      <c r="E177" s="88"/>
      <c r="F177" s="88"/>
      <c r="G177" s="88"/>
    </row>
    <row r="178" spans="2:7" s="55" customFormat="1">
      <c r="B178" s="53"/>
      <c r="C178" s="87"/>
      <c r="D178" s="88" t="str">
        <f>IF('Desktop DataBase'!A393="","",'Desktop DataBase'!A393)</f>
        <v/>
      </c>
      <c r="E178" s="88"/>
      <c r="F178" s="88"/>
      <c r="G178" s="88"/>
    </row>
    <row r="179" spans="2:7" s="55" customFormat="1">
      <c r="B179" s="53"/>
      <c r="C179" s="87"/>
      <c r="D179" s="88" t="str">
        <f>IF('Desktop DataBase'!A394="","",'Desktop DataBase'!A394)</f>
        <v/>
      </c>
      <c r="E179" s="88"/>
      <c r="F179" s="88"/>
      <c r="G179" s="88"/>
    </row>
    <row r="180" spans="2:7" s="55" customFormat="1">
      <c r="B180" s="53"/>
      <c r="C180" s="87"/>
      <c r="D180" s="88" t="str">
        <f>IF('Desktop DataBase'!A395="","",'Desktop DataBase'!A395)</f>
        <v/>
      </c>
      <c r="E180" s="88"/>
      <c r="F180" s="88"/>
      <c r="G180" s="88"/>
    </row>
    <row r="181" spans="2:7" s="55" customFormat="1">
      <c r="B181" s="53"/>
      <c r="C181" s="87"/>
      <c r="D181" s="88" t="str">
        <f>IF('Desktop DataBase'!A396="","",'Desktop DataBase'!A396)</f>
        <v/>
      </c>
      <c r="E181" s="88"/>
      <c r="F181" s="88"/>
      <c r="G181" s="88"/>
    </row>
    <row r="182" spans="2:7" s="55" customFormat="1">
      <c r="B182" s="53"/>
      <c r="C182" s="87"/>
      <c r="D182" s="88" t="str">
        <f>IF('Desktop DataBase'!A397="","",'Desktop DataBase'!A397)</f>
        <v/>
      </c>
      <c r="E182" s="88"/>
      <c r="F182" s="88"/>
      <c r="G182" s="88"/>
    </row>
    <row r="183" spans="2:7" s="55" customFormat="1">
      <c r="B183" s="53"/>
      <c r="C183" s="87"/>
      <c r="D183" s="88" t="str">
        <f>IF('Desktop DataBase'!A398="","",'Desktop DataBase'!A398)</f>
        <v/>
      </c>
      <c r="E183" s="88"/>
      <c r="F183" s="88"/>
      <c r="G183" s="88"/>
    </row>
    <row r="184" spans="2:7" s="55" customFormat="1">
      <c r="B184" s="53"/>
      <c r="C184" s="87"/>
      <c r="D184" s="88" t="str">
        <f>IF('Desktop DataBase'!A399="","",'Desktop DataBase'!A399)</f>
        <v/>
      </c>
      <c r="E184" s="88"/>
      <c r="F184" s="88"/>
      <c r="G184" s="88"/>
    </row>
    <row r="185" spans="2:7" s="55" customFormat="1">
      <c r="B185" s="53"/>
      <c r="C185" s="87"/>
      <c r="D185" s="88" t="str">
        <f>IF('Desktop DataBase'!A400="","",'Desktop DataBase'!A400)</f>
        <v/>
      </c>
      <c r="E185" s="88"/>
      <c r="F185" s="88"/>
      <c r="G185" s="88"/>
    </row>
    <row r="186" spans="2:7" s="55" customFormat="1">
      <c r="B186" s="53"/>
      <c r="C186" s="87"/>
      <c r="D186" s="88" t="str">
        <f>IF('Desktop DataBase'!A401="","",'Desktop DataBase'!A401)</f>
        <v/>
      </c>
      <c r="E186" s="88"/>
      <c r="F186" s="88"/>
      <c r="G186" s="88"/>
    </row>
    <row r="187" spans="2:7" s="55" customFormat="1">
      <c r="B187" s="53"/>
      <c r="C187" s="87"/>
      <c r="D187" s="88" t="str">
        <f>IF('Desktop DataBase'!A402="","",'Desktop DataBase'!A402)</f>
        <v/>
      </c>
      <c r="E187" s="88"/>
      <c r="F187" s="88"/>
      <c r="G187" s="88"/>
    </row>
    <row r="188" spans="2:7" s="55" customFormat="1">
      <c r="B188" s="53"/>
      <c r="C188" s="87"/>
      <c r="D188" s="88" t="str">
        <f>IF('Desktop DataBase'!A403="","",'Desktop DataBase'!A403)</f>
        <v/>
      </c>
      <c r="E188" s="88"/>
      <c r="F188" s="88"/>
      <c r="G188" s="88"/>
    </row>
    <row r="189" spans="2:7" s="55" customFormat="1">
      <c r="B189" s="53"/>
      <c r="C189" s="87"/>
      <c r="D189" s="88" t="str">
        <f>IF('Desktop DataBase'!A404="","",'Desktop DataBase'!A404)</f>
        <v/>
      </c>
      <c r="E189" s="88"/>
      <c r="F189" s="88"/>
      <c r="G189" s="88"/>
    </row>
    <row r="190" spans="2:7" s="55" customFormat="1">
      <c r="B190" s="53"/>
      <c r="C190" s="87"/>
      <c r="D190" s="88" t="str">
        <f>IF('Desktop DataBase'!A405="","",'Desktop DataBase'!A405)</f>
        <v/>
      </c>
      <c r="E190" s="88"/>
      <c r="F190" s="88"/>
      <c r="G190" s="88"/>
    </row>
    <row r="191" spans="2:7" s="55" customFormat="1">
      <c r="B191" s="53"/>
      <c r="C191" s="87"/>
      <c r="D191" s="88" t="str">
        <f>IF('Desktop DataBase'!A406="","",'Desktop DataBase'!A406)</f>
        <v/>
      </c>
      <c r="E191" s="88"/>
      <c r="F191" s="88"/>
      <c r="G191" s="88"/>
    </row>
    <row r="192" spans="2:7" s="55" customFormat="1">
      <c r="B192" s="53"/>
      <c r="C192" s="87"/>
      <c r="D192" s="88" t="str">
        <f>IF('Desktop DataBase'!A407="","",'Desktop DataBase'!A407)</f>
        <v/>
      </c>
      <c r="E192" s="88"/>
      <c r="F192" s="88"/>
      <c r="G192" s="88"/>
    </row>
    <row r="193" spans="2:7" s="55" customFormat="1">
      <c r="B193" s="53"/>
      <c r="C193" s="87"/>
      <c r="D193" s="88" t="str">
        <f>IF('Desktop DataBase'!A408="","",'Desktop DataBase'!A408)</f>
        <v/>
      </c>
      <c r="E193" s="88"/>
      <c r="F193" s="88"/>
      <c r="G193" s="88"/>
    </row>
    <row r="194" spans="2:7" s="55" customFormat="1">
      <c r="B194" s="53"/>
      <c r="C194" s="87"/>
      <c r="D194" s="88" t="str">
        <f>IF('Desktop DataBase'!A409="","",'Desktop DataBase'!A409)</f>
        <v/>
      </c>
      <c r="E194" s="88"/>
      <c r="F194" s="88"/>
      <c r="G194" s="88"/>
    </row>
    <row r="195" spans="2:7" s="55" customFormat="1">
      <c r="B195" s="53"/>
      <c r="C195" s="87"/>
      <c r="D195" s="88" t="str">
        <f>IF('Desktop DataBase'!A410="","",'Desktop DataBase'!A410)</f>
        <v/>
      </c>
      <c r="E195" s="88"/>
      <c r="F195" s="88"/>
      <c r="G195" s="88"/>
    </row>
    <row r="196" spans="2:7" s="55" customFormat="1">
      <c r="B196" s="53"/>
      <c r="C196" s="87"/>
      <c r="D196" s="88" t="str">
        <f>IF('Desktop DataBase'!A411="","",'Desktop DataBase'!A411)</f>
        <v/>
      </c>
      <c r="E196" s="88"/>
      <c r="F196" s="88"/>
      <c r="G196" s="88"/>
    </row>
    <row r="197" spans="2:7" s="55" customFormat="1">
      <c r="B197" s="53"/>
      <c r="C197" s="87"/>
      <c r="D197" s="88" t="str">
        <f>IF('Desktop DataBase'!A412="","",'Desktop DataBase'!A412)</f>
        <v/>
      </c>
      <c r="E197" s="88"/>
      <c r="F197" s="88"/>
      <c r="G197" s="88"/>
    </row>
    <row r="198" spans="2:7" s="55" customFormat="1">
      <c r="B198" s="53"/>
      <c r="C198" s="87"/>
      <c r="D198" s="88" t="str">
        <f>IF('Desktop DataBase'!A413="","",'Desktop DataBase'!A413)</f>
        <v/>
      </c>
      <c r="E198" s="88"/>
      <c r="F198" s="88"/>
      <c r="G198" s="88"/>
    </row>
    <row r="199" spans="2:7" s="55" customFormat="1">
      <c r="B199" s="53"/>
      <c r="C199" s="87"/>
      <c r="D199" s="88" t="str">
        <f>IF('Desktop DataBase'!A414="","",'Desktop DataBase'!A414)</f>
        <v/>
      </c>
      <c r="E199" s="88"/>
      <c r="F199" s="88"/>
      <c r="G199" s="88"/>
    </row>
    <row r="200" spans="2:7" s="55" customFormat="1">
      <c r="B200" s="53"/>
      <c r="C200" s="87"/>
      <c r="D200" s="88" t="str">
        <f>IF('Desktop DataBase'!A415="","",'Desktop DataBase'!A415)</f>
        <v/>
      </c>
      <c r="E200" s="88"/>
      <c r="F200" s="88"/>
      <c r="G200" s="88"/>
    </row>
    <row r="201" spans="2:7" s="55" customFormat="1">
      <c r="B201" s="53"/>
      <c r="C201" s="87"/>
      <c r="D201" s="88" t="str">
        <f>IF('Desktop DataBase'!A416="","",'Desktop DataBase'!A416)</f>
        <v/>
      </c>
      <c r="E201" s="88"/>
      <c r="F201" s="88"/>
      <c r="G201" s="88"/>
    </row>
    <row r="202" spans="2:7" s="55" customFormat="1">
      <c r="B202" s="53"/>
      <c r="C202" s="87"/>
      <c r="D202" s="88" t="str">
        <f>IF('Desktop DataBase'!A417="","",'Desktop DataBase'!A417)</f>
        <v/>
      </c>
      <c r="E202" s="88"/>
      <c r="F202" s="88"/>
      <c r="G202" s="88"/>
    </row>
    <row r="203" spans="2:7" s="55" customFormat="1">
      <c r="B203" s="53"/>
      <c r="C203" s="87"/>
      <c r="D203" s="88" t="str">
        <f>IF('Desktop DataBase'!A418="","",'Desktop DataBase'!A418)</f>
        <v/>
      </c>
      <c r="E203" s="88"/>
      <c r="F203" s="88"/>
      <c r="G203" s="88"/>
    </row>
    <row r="204" spans="2:7" s="55" customFormat="1">
      <c r="B204" s="53"/>
      <c r="C204" s="87"/>
      <c r="D204" s="88" t="str">
        <f>IF('Desktop DataBase'!A419="","",'Desktop DataBase'!A419)</f>
        <v/>
      </c>
      <c r="E204" s="88"/>
      <c r="F204" s="88"/>
      <c r="G204" s="88"/>
    </row>
    <row r="205" spans="2:7" s="55" customFormat="1">
      <c r="B205" s="53"/>
      <c r="C205" s="87"/>
      <c r="D205" s="88" t="str">
        <f>IF('Desktop DataBase'!A420="","",'Desktop DataBase'!A420)</f>
        <v/>
      </c>
      <c r="E205" s="88"/>
      <c r="F205" s="88"/>
      <c r="G205" s="88"/>
    </row>
    <row r="206" spans="2:7" s="55" customFormat="1">
      <c r="B206" s="53"/>
      <c r="C206" s="87"/>
      <c r="D206" s="88" t="str">
        <f>IF('Desktop DataBase'!A421="","",'Desktop DataBase'!A421)</f>
        <v/>
      </c>
      <c r="E206" s="88"/>
      <c r="F206" s="88"/>
      <c r="G206" s="88"/>
    </row>
    <row r="207" spans="2:7" s="55" customFormat="1">
      <c r="B207" s="53"/>
      <c r="C207" s="87"/>
      <c r="D207" s="88" t="str">
        <f>IF('Desktop DataBase'!A422="","",'Desktop DataBase'!A422)</f>
        <v/>
      </c>
      <c r="E207" s="88"/>
      <c r="F207" s="88"/>
      <c r="G207" s="88"/>
    </row>
    <row r="208" spans="2:7" s="55" customFormat="1">
      <c r="B208" s="53"/>
      <c r="C208" s="87"/>
      <c r="D208" s="88" t="str">
        <f>IF('Desktop DataBase'!A423="","",'Desktop DataBase'!A423)</f>
        <v/>
      </c>
      <c r="E208" s="88"/>
      <c r="F208" s="88"/>
      <c r="G208" s="88"/>
    </row>
    <row r="209" spans="2:7" s="55" customFormat="1">
      <c r="B209" s="53"/>
      <c r="C209" s="87"/>
      <c r="D209" s="88" t="str">
        <f>IF('Desktop DataBase'!A424="","",'Desktop DataBase'!A424)</f>
        <v/>
      </c>
      <c r="E209" s="88"/>
      <c r="F209" s="88"/>
      <c r="G209" s="88"/>
    </row>
    <row r="210" spans="2:7" s="55" customFormat="1">
      <c r="B210" s="53"/>
      <c r="C210" s="87"/>
      <c r="D210" s="88" t="str">
        <f>IF('Desktop DataBase'!A425="","",'Desktop DataBase'!A425)</f>
        <v/>
      </c>
      <c r="E210" s="88"/>
      <c r="F210" s="88"/>
      <c r="G210" s="88"/>
    </row>
    <row r="211" spans="2:7" s="55" customFormat="1">
      <c r="B211" s="53"/>
      <c r="C211" s="87"/>
      <c r="D211" s="88" t="str">
        <f>IF('Desktop DataBase'!A426="","",'Desktop DataBase'!A426)</f>
        <v/>
      </c>
      <c r="E211" s="88"/>
      <c r="F211" s="88"/>
      <c r="G211" s="88"/>
    </row>
    <row r="212" spans="2:7" s="55" customFormat="1">
      <c r="B212" s="53"/>
      <c r="C212" s="87"/>
      <c r="D212" s="88" t="str">
        <f>IF('Desktop DataBase'!A427="","",'Desktop DataBase'!A427)</f>
        <v/>
      </c>
      <c r="E212" s="88"/>
      <c r="F212" s="88"/>
      <c r="G212" s="88"/>
    </row>
    <row r="213" spans="2:7" s="55" customFormat="1">
      <c r="B213" s="53"/>
      <c r="C213" s="87"/>
      <c r="D213" s="88" t="str">
        <f>IF('Desktop DataBase'!A428="","",'Desktop DataBase'!A428)</f>
        <v/>
      </c>
      <c r="E213" s="88"/>
      <c r="F213" s="88"/>
      <c r="G213" s="88"/>
    </row>
    <row r="214" spans="2:7" s="55" customFormat="1">
      <c r="B214" s="53"/>
      <c r="C214" s="87"/>
      <c r="D214" s="88" t="str">
        <f>IF('Desktop DataBase'!A429="","",'Desktop DataBase'!A429)</f>
        <v/>
      </c>
      <c r="E214" s="88"/>
      <c r="F214" s="88"/>
      <c r="G214" s="88"/>
    </row>
    <row r="215" spans="2:7" s="55" customFormat="1">
      <c r="B215" s="53"/>
      <c r="C215" s="87"/>
      <c r="D215" s="88" t="str">
        <f>IF('Desktop DataBase'!A430="","",'Desktop DataBase'!A430)</f>
        <v/>
      </c>
      <c r="E215" s="88"/>
      <c r="F215" s="88"/>
      <c r="G215" s="88"/>
    </row>
    <row r="216" spans="2:7" s="55" customFormat="1">
      <c r="B216" s="53"/>
      <c r="C216" s="87"/>
      <c r="D216" s="88" t="str">
        <f>IF('Desktop DataBase'!A431="","",'Desktop DataBase'!A431)</f>
        <v/>
      </c>
      <c r="E216" s="88"/>
      <c r="F216" s="88"/>
      <c r="G216" s="88"/>
    </row>
    <row r="217" spans="2:7" s="55" customFormat="1">
      <c r="B217" s="53"/>
      <c r="C217" s="87"/>
      <c r="D217" s="88" t="str">
        <f>IF('Desktop DataBase'!A432="","",'Desktop DataBase'!A432)</f>
        <v/>
      </c>
      <c r="E217" s="88"/>
      <c r="F217" s="88"/>
      <c r="G217" s="88"/>
    </row>
    <row r="218" spans="2:7" s="55" customFormat="1">
      <c r="B218" s="53"/>
      <c r="C218" s="87"/>
      <c r="D218" s="88" t="str">
        <f>IF('Desktop DataBase'!A433="","",'Desktop DataBase'!A433)</f>
        <v/>
      </c>
      <c r="E218" s="88"/>
      <c r="F218" s="88"/>
      <c r="G218" s="88"/>
    </row>
    <row r="219" spans="2:7" s="55" customFormat="1">
      <c r="B219" s="53"/>
      <c r="C219" s="87"/>
      <c r="D219" s="88" t="str">
        <f>IF('Desktop DataBase'!A434="","",'Desktop DataBase'!A434)</f>
        <v/>
      </c>
      <c r="E219" s="88"/>
      <c r="F219" s="88"/>
      <c r="G219" s="88"/>
    </row>
    <row r="220" spans="2:7" s="55" customFormat="1">
      <c r="B220" s="53"/>
      <c r="C220" s="87"/>
      <c r="D220" s="88" t="str">
        <f>IF('Desktop DataBase'!A435="","",'Desktop DataBase'!A435)</f>
        <v/>
      </c>
      <c r="E220" s="88"/>
      <c r="F220" s="88"/>
      <c r="G220" s="88"/>
    </row>
    <row r="221" spans="2:7" s="55" customFormat="1">
      <c r="B221" s="53"/>
      <c r="C221" s="87"/>
      <c r="D221" s="88" t="str">
        <f>IF('Desktop DataBase'!A436="","",'Desktop DataBase'!A436)</f>
        <v/>
      </c>
      <c r="E221" s="88"/>
      <c r="F221" s="88"/>
      <c r="G221" s="88"/>
    </row>
    <row r="222" spans="2:7" s="55" customFormat="1">
      <c r="B222" s="53"/>
      <c r="C222" s="87"/>
      <c r="D222" s="88" t="str">
        <f>IF('Desktop DataBase'!A437="","",'Desktop DataBase'!A437)</f>
        <v/>
      </c>
      <c r="E222" s="88"/>
      <c r="F222" s="88"/>
      <c r="G222" s="88"/>
    </row>
    <row r="223" spans="2:7" s="55" customFormat="1">
      <c r="B223" s="53"/>
      <c r="C223" s="87"/>
      <c r="D223" s="88" t="str">
        <f>IF('Desktop DataBase'!A438="","",'Desktop DataBase'!A438)</f>
        <v/>
      </c>
      <c r="E223" s="88"/>
      <c r="F223" s="88"/>
      <c r="G223" s="88"/>
    </row>
    <row r="224" spans="2:7" s="55" customFormat="1">
      <c r="B224" s="53"/>
      <c r="C224" s="87"/>
      <c r="D224" s="88" t="str">
        <f>IF('Desktop DataBase'!A439="","",'Desktop DataBase'!A439)</f>
        <v/>
      </c>
      <c r="E224" s="88"/>
      <c r="F224" s="88"/>
      <c r="G224" s="88"/>
    </row>
    <row r="225" spans="2:7" s="55" customFormat="1">
      <c r="B225" s="53"/>
      <c r="C225" s="87"/>
      <c r="D225" s="88" t="str">
        <f>IF('Desktop DataBase'!A440="","",'Desktop DataBase'!A440)</f>
        <v/>
      </c>
      <c r="E225" s="88"/>
      <c r="F225" s="88"/>
      <c r="G225" s="88"/>
    </row>
    <row r="226" spans="2:7" s="55" customFormat="1">
      <c r="B226" s="53"/>
      <c r="C226" s="87"/>
      <c r="D226" s="88" t="str">
        <f>IF('Desktop DataBase'!A441="","",'Desktop DataBase'!A441)</f>
        <v/>
      </c>
      <c r="E226" s="88"/>
      <c r="F226" s="88"/>
      <c r="G226" s="88"/>
    </row>
    <row r="227" spans="2:7" s="55" customFormat="1">
      <c r="B227" s="53"/>
      <c r="C227" s="87"/>
      <c r="D227" s="88" t="str">
        <f>IF('Desktop DataBase'!A442="","",'Desktop DataBase'!A442)</f>
        <v/>
      </c>
      <c r="E227" s="88"/>
      <c r="F227" s="88"/>
      <c r="G227" s="88"/>
    </row>
    <row r="228" spans="2:7" s="55" customFormat="1">
      <c r="B228" s="53"/>
      <c r="C228" s="87"/>
      <c r="D228" s="88" t="str">
        <f>IF('Desktop DataBase'!A443="","",'Desktop DataBase'!A443)</f>
        <v/>
      </c>
      <c r="E228" s="88"/>
      <c r="F228" s="88"/>
      <c r="G228" s="88"/>
    </row>
    <row r="229" spans="2:7" s="55" customFormat="1">
      <c r="B229" s="53"/>
      <c r="C229" s="87"/>
      <c r="D229" s="88" t="str">
        <f>IF('Desktop DataBase'!A444="","",'Desktop DataBase'!A444)</f>
        <v/>
      </c>
      <c r="E229" s="88"/>
      <c r="F229" s="88"/>
      <c r="G229" s="88"/>
    </row>
    <row r="230" spans="2:7" s="55" customFormat="1">
      <c r="B230" s="53"/>
      <c r="C230" s="87"/>
      <c r="D230" s="88" t="str">
        <f>IF('Desktop DataBase'!A445="","",'Desktop DataBase'!A445)</f>
        <v/>
      </c>
      <c r="E230" s="88"/>
      <c r="F230" s="88"/>
      <c r="G230" s="88"/>
    </row>
    <row r="231" spans="2:7" s="55" customFormat="1">
      <c r="B231" s="53"/>
      <c r="C231" s="87"/>
      <c r="D231" s="88" t="str">
        <f>IF('Desktop DataBase'!A446="","",'Desktop DataBase'!A446)</f>
        <v/>
      </c>
      <c r="E231" s="88"/>
      <c r="F231" s="88"/>
      <c r="G231" s="88"/>
    </row>
    <row r="232" spans="2:7" s="55" customFormat="1">
      <c r="B232" s="53"/>
      <c r="C232" s="87"/>
      <c r="D232" s="88" t="str">
        <f>IF('Desktop DataBase'!A447="","",'Desktop DataBase'!A447)</f>
        <v/>
      </c>
      <c r="E232" s="88"/>
      <c r="F232" s="88"/>
      <c r="G232" s="88"/>
    </row>
    <row r="233" spans="2:7" s="55" customFormat="1">
      <c r="B233" s="53"/>
      <c r="C233" s="87"/>
      <c r="D233" s="88" t="str">
        <f>IF('Desktop DataBase'!A448="","",'Desktop DataBase'!A448)</f>
        <v/>
      </c>
      <c r="E233" s="88"/>
      <c r="F233" s="88"/>
      <c r="G233" s="88"/>
    </row>
    <row r="234" spans="2:7" s="55" customFormat="1">
      <c r="B234" s="53"/>
      <c r="C234" s="87"/>
      <c r="D234" s="88" t="str">
        <f>IF('Desktop DataBase'!A449="","",'Desktop DataBase'!A449)</f>
        <v/>
      </c>
      <c r="E234" s="88"/>
      <c r="F234" s="88"/>
      <c r="G234" s="88"/>
    </row>
    <row r="235" spans="2:7" s="55" customFormat="1">
      <c r="B235" s="53"/>
      <c r="C235" s="87"/>
      <c r="D235" s="88" t="str">
        <f>IF('Desktop DataBase'!A450="","",'Desktop DataBase'!A450)</f>
        <v/>
      </c>
      <c r="E235" s="88"/>
      <c r="F235" s="88"/>
      <c r="G235" s="88"/>
    </row>
    <row r="236" spans="2:7" s="55" customFormat="1">
      <c r="B236" s="53"/>
      <c r="C236" s="87"/>
      <c r="D236" s="88" t="str">
        <f>IF('Desktop DataBase'!A451="","",'Desktop DataBase'!A451)</f>
        <v/>
      </c>
      <c r="E236" s="88"/>
      <c r="F236" s="88"/>
      <c r="G236" s="88"/>
    </row>
    <row r="237" spans="2:7" s="55" customFormat="1">
      <c r="B237" s="53"/>
      <c r="C237" s="87"/>
      <c r="D237" s="88" t="str">
        <f>IF('Desktop DataBase'!A452="","",'Desktop DataBase'!A452)</f>
        <v/>
      </c>
      <c r="E237" s="88"/>
      <c r="F237" s="88"/>
      <c r="G237" s="88"/>
    </row>
    <row r="238" spans="2:7" s="55" customFormat="1">
      <c r="B238" s="53"/>
      <c r="C238" s="87"/>
      <c r="D238" s="88" t="str">
        <f>IF('Desktop DataBase'!A453="","",'Desktop DataBase'!A453)</f>
        <v/>
      </c>
      <c r="E238" s="88"/>
      <c r="F238" s="88"/>
      <c r="G238" s="88"/>
    </row>
    <row r="239" spans="2:7" s="55" customFormat="1">
      <c r="B239" s="53"/>
      <c r="C239" s="87"/>
      <c r="D239" s="88" t="str">
        <f>IF('Desktop DataBase'!A454="","",'Desktop DataBase'!A454)</f>
        <v/>
      </c>
      <c r="E239" s="88"/>
      <c r="F239" s="88"/>
      <c r="G239" s="88"/>
    </row>
    <row r="240" spans="2:7" s="55" customFormat="1">
      <c r="B240" s="53"/>
      <c r="C240" s="87"/>
      <c r="D240" s="88" t="str">
        <f>IF('Desktop DataBase'!A455="","",'Desktop DataBase'!A455)</f>
        <v/>
      </c>
      <c r="E240" s="88"/>
      <c r="F240" s="88"/>
      <c r="G240" s="88"/>
    </row>
    <row r="241" spans="2:7" s="55" customFormat="1">
      <c r="B241" s="53"/>
      <c r="C241" s="87"/>
      <c r="D241" s="88" t="str">
        <f>IF('Desktop DataBase'!A456="","",'Desktop DataBase'!A456)</f>
        <v/>
      </c>
      <c r="E241" s="88"/>
      <c r="F241" s="88"/>
      <c r="G241" s="88"/>
    </row>
    <row r="242" spans="2:7" s="55" customFormat="1">
      <c r="B242" s="53"/>
      <c r="C242" s="87"/>
      <c r="D242" s="88" t="str">
        <f>IF('Desktop DataBase'!A457="","",'Desktop DataBase'!A457)</f>
        <v/>
      </c>
      <c r="E242" s="88"/>
      <c r="F242" s="88"/>
      <c r="G242" s="88"/>
    </row>
    <row r="243" spans="2:7" s="55" customFormat="1">
      <c r="B243" s="53"/>
      <c r="C243" s="87"/>
      <c r="D243" s="88" t="str">
        <f>IF('Desktop DataBase'!A458="","",'Desktop DataBase'!A458)</f>
        <v/>
      </c>
      <c r="E243" s="88"/>
      <c r="F243" s="88"/>
      <c r="G243" s="88"/>
    </row>
    <row r="244" spans="2:7" s="55" customFormat="1">
      <c r="B244" s="53"/>
      <c r="C244" s="87"/>
      <c r="D244" s="88" t="str">
        <f>IF('Desktop DataBase'!A459="","",'Desktop DataBase'!A459)</f>
        <v/>
      </c>
      <c r="E244" s="88"/>
      <c r="F244" s="88"/>
      <c r="G244" s="88"/>
    </row>
    <row r="245" spans="2:7" s="55" customFormat="1">
      <c r="B245" s="53"/>
      <c r="C245" s="87"/>
      <c r="D245" s="88" t="str">
        <f>IF('Desktop DataBase'!A460="","",'Desktop DataBase'!A460)</f>
        <v/>
      </c>
      <c r="E245" s="88"/>
      <c r="F245" s="88"/>
      <c r="G245" s="88"/>
    </row>
    <row r="246" spans="2:7" s="55" customFormat="1">
      <c r="B246" s="53"/>
      <c r="C246" s="87"/>
      <c r="D246" s="88" t="str">
        <f>IF('Desktop DataBase'!A461="","",'Desktop DataBase'!A461)</f>
        <v/>
      </c>
      <c r="E246" s="88"/>
      <c r="F246" s="88"/>
      <c r="G246" s="88"/>
    </row>
    <row r="247" spans="2:7" s="55" customFormat="1">
      <c r="B247" s="53"/>
      <c r="C247" s="87"/>
      <c r="D247" s="88" t="str">
        <f>IF('Desktop DataBase'!A462="","",'Desktop DataBase'!A462)</f>
        <v/>
      </c>
      <c r="E247" s="88"/>
      <c r="F247" s="88"/>
      <c r="G247" s="88"/>
    </row>
    <row r="248" spans="2:7" s="55" customFormat="1">
      <c r="B248" s="53"/>
      <c r="C248" s="87"/>
      <c r="D248" s="88" t="str">
        <f>IF('Desktop DataBase'!A463="","",'Desktop DataBase'!A463)</f>
        <v/>
      </c>
      <c r="E248" s="88"/>
      <c r="F248" s="88"/>
      <c r="G248" s="88"/>
    </row>
    <row r="249" spans="2:7" s="55" customFormat="1">
      <c r="B249" s="53"/>
      <c r="C249" s="87"/>
      <c r="D249" s="88" t="str">
        <f>IF('Desktop DataBase'!A464="","",'Desktop DataBase'!A464)</f>
        <v/>
      </c>
      <c r="E249" s="88"/>
      <c r="F249" s="88"/>
      <c r="G249" s="88"/>
    </row>
    <row r="250" spans="2:7" s="55" customFormat="1">
      <c r="B250" s="53"/>
      <c r="C250" s="87"/>
      <c r="D250" s="88" t="str">
        <f>IF('Desktop DataBase'!A465="","",'Desktop DataBase'!A465)</f>
        <v/>
      </c>
      <c r="E250" s="88"/>
      <c r="F250" s="88"/>
      <c r="G250" s="88"/>
    </row>
    <row r="251" spans="2:7" s="55" customFormat="1">
      <c r="B251" s="53"/>
      <c r="C251" s="87"/>
      <c r="D251" s="88" t="str">
        <f>IF('Desktop DataBase'!A466="","",'Desktop DataBase'!A466)</f>
        <v/>
      </c>
      <c r="E251" s="88"/>
      <c r="F251" s="88"/>
      <c r="G251" s="88"/>
    </row>
    <row r="252" spans="2:7" s="55" customFormat="1">
      <c r="B252" s="53"/>
      <c r="C252" s="87"/>
      <c r="D252" s="88" t="str">
        <f>IF('Desktop DataBase'!A467="","",'Desktop DataBase'!A467)</f>
        <v/>
      </c>
      <c r="E252" s="88"/>
      <c r="F252" s="88"/>
      <c r="G252" s="88"/>
    </row>
    <row r="253" spans="2:7" s="55" customFormat="1">
      <c r="B253" s="53"/>
      <c r="C253" s="87"/>
      <c r="D253" s="88" t="str">
        <f>IF('Desktop DataBase'!A468="","",'Desktop DataBase'!A468)</f>
        <v/>
      </c>
      <c r="E253" s="88"/>
      <c r="F253" s="88"/>
      <c r="G253" s="88"/>
    </row>
    <row r="254" spans="2:7" s="55" customFormat="1">
      <c r="B254" s="53"/>
      <c r="C254" s="87"/>
      <c r="D254" s="88" t="str">
        <f>IF('Desktop DataBase'!A469="","",'Desktop DataBase'!A469)</f>
        <v/>
      </c>
      <c r="E254" s="88"/>
      <c r="F254" s="88"/>
      <c r="G254" s="88"/>
    </row>
    <row r="255" spans="2:7" s="55" customFormat="1">
      <c r="B255" s="53"/>
      <c r="C255" s="87"/>
      <c r="D255" s="88" t="str">
        <f>IF('Desktop DataBase'!A470="","",'Desktop DataBase'!A470)</f>
        <v/>
      </c>
      <c r="E255" s="88"/>
      <c r="F255" s="88"/>
      <c r="G255" s="88"/>
    </row>
    <row r="256" spans="2:7" s="55" customFormat="1">
      <c r="B256" s="53"/>
      <c r="C256" s="87"/>
      <c r="D256" s="88" t="str">
        <f>IF('Desktop DataBase'!A471="","",'Desktop DataBase'!A471)</f>
        <v/>
      </c>
      <c r="E256" s="88"/>
      <c r="F256" s="88"/>
      <c r="G256" s="88"/>
    </row>
    <row r="257" spans="2:7" s="55" customFormat="1">
      <c r="B257" s="53"/>
      <c r="C257" s="87"/>
      <c r="D257" s="88" t="str">
        <f>IF('Desktop DataBase'!A472="","",'Desktop DataBase'!A472)</f>
        <v/>
      </c>
      <c r="E257" s="88"/>
      <c r="F257" s="88"/>
      <c r="G257" s="88"/>
    </row>
    <row r="258" spans="2:7" s="55" customFormat="1">
      <c r="B258" s="53"/>
      <c r="C258" s="87"/>
      <c r="D258" s="88" t="str">
        <f>IF('Desktop DataBase'!A473="","",'Desktop DataBase'!A473)</f>
        <v/>
      </c>
      <c r="E258" s="88"/>
      <c r="F258" s="88"/>
      <c r="G258" s="88"/>
    </row>
    <row r="259" spans="2:7" s="55" customFormat="1">
      <c r="B259" s="53"/>
      <c r="C259" s="87"/>
      <c r="D259" s="88" t="str">
        <f>IF('Desktop DataBase'!A474="","",'Desktop DataBase'!A474)</f>
        <v/>
      </c>
      <c r="E259" s="88"/>
      <c r="F259" s="88"/>
      <c r="G259" s="88"/>
    </row>
    <row r="260" spans="2:7" s="55" customFormat="1">
      <c r="B260" s="53"/>
      <c r="C260" s="87"/>
      <c r="D260" s="88" t="str">
        <f>IF('Desktop DataBase'!A475="","",'Desktop DataBase'!A475)</f>
        <v/>
      </c>
      <c r="E260" s="88"/>
      <c r="F260" s="88"/>
      <c r="G260" s="88"/>
    </row>
    <row r="261" spans="2:7" s="55" customFormat="1">
      <c r="B261" s="53"/>
      <c r="C261" s="87"/>
      <c r="D261" s="88" t="str">
        <f>IF('Desktop DataBase'!A476="","",'Desktop DataBase'!A476)</f>
        <v/>
      </c>
      <c r="E261" s="88"/>
      <c r="F261" s="88"/>
      <c r="G261" s="88"/>
    </row>
    <row r="262" spans="2:7" s="55" customFormat="1">
      <c r="B262" s="53"/>
      <c r="C262" s="87"/>
      <c r="D262" s="88" t="str">
        <f>IF('Desktop DataBase'!A477="","",'Desktop DataBase'!A477)</f>
        <v/>
      </c>
      <c r="E262" s="88"/>
      <c r="F262" s="88"/>
      <c r="G262" s="88"/>
    </row>
    <row r="263" spans="2:7" s="55" customFormat="1">
      <c r="B263" s="53"/>
      <c r="C263" s="87"/>
      <c r="D263" s="88" t="str">
        <f>IF('Desktop DataBase'!A478="","",'Desktop DataBase'!A478)</f>
        <v/>
      </c>
      <c r="E263" s="88"/>
      <c r="F263" s="88"/>
      <c r="G263" s="88"/>
    </row>
    <row r="264" spans="2:7" s="55" customFormat="1">
      <c r="B264" s="53"/>
      <c r="C264" s="87"/>
      <c r="D264" s="88" t="str">
        <f>IF('Desktop DataBase'!A479="","",'Desktop DataBase'!A479)</f>
        <v/>
      </c>
      <c r="E264" s="88"/>
      <c r="F264" s="88"/>
      <c r="G264" s="88"/>
    </row>
    <row r="265" spans="2:7" s="55" customFormat="1">
      <c r="B265" s="53"/>
      <c r="C265" s="87"/>
      <c r="D265" s="88" t="str">
        <f>IF('Desktop DataBase'!A480="","",'Desktop DataBase'!A480)</f>
        <v/>
      </c>
      <c r="E265" s="88"/>
      <c r="F265" s="88"/>
      <c r="G265" s="88"/>
    </row>
    <row r="266" spans="2:7" s="55" customFormat="1">
      <c r="B266" s="53"/>
      <c r="C266" s="87"/>
      <c r="D266" s="88" t="str">
        <f>IF('Desktop DataBase'!A481="","",'Desktop DataBase'!A481)</f>
        <v/>
      </c>
      <c r="E266" s="88"/>
      <c r="F266" s="88"/>
      <c r="G266" s="88"/>
    </row>
    <row r="267" spans="2:7" s="55" customFormat="1">
      <c r="B267" s="53"/>
      <c r="C267" s="87"/>
      <c r="D267" s="88" t="str">
        <f>IF('Desktop DataBase'!A482="","",'Desktop DataBase'!A482)</f>
        <v/>
      </c>
      <c r="E267" s="88"/>
      <c r="F267" s="88"/>
      <c r="G267" s="88"/>
    </row>
    <row r="268" spans="2:7" s="55" customFormat="1">
      <c r="B268" s="53"/>
      <c r="C268" s="87"/>
      <c r="D268" s="88" t="str">
        <f>IF('Desktop DataBase'!A483="","",'Desktop DataBase'!A483)</f>
        <v/>
      </c>
      <c r="E268" s="88"/>
      <c r="F268" s="88"/>
      <c r="G268" s="88"/>
    </row>
    <row r="269" spans="2:7" s="55" customFormat="1">
      <c r="B269" s="53"/>
      <c r="C269" s="87"/>
      <c r="D269" s="88" t="str">
        <f>IF('Desktop DataBase'!A484="","",'Desktop DataBase'!A484)</f>
        <v/>
      </c>
      <c r="E269" s="88"/>
      <c r="F269" s="88"/>
      <c r="G269" s="88"/>
    </row>
    <row r="270" spans="2:7" s="55" customFormat="1">
      <c r="B270" s="53"/>
      <c r="C270" s="87"/>
      <c r="D270" s="88" t="str">
        <f>IF('Desktop DataBase'!A485="","",'Desktop DataBase'!A485)</f>
        <v/>
      </c>
      <c r="E270" s="88"/>
      <c r="F270" s="88"/>
      <c r="G270" s="88"/>
    </row>
    <row r="271" spans="2:7" s="55" customFormat="1">
      <c r="B271" s="53"/>
      <c r="C271" s="87"/>
      <c r="D271" s="88" t="str">
        <f>IF('Desktop DataBase'!A486="","",'Desktop DataBase'!A486)</f>
        <v/>
      </c>
      <c r="E271" s="88"/>
      <c r="F271" s="88"/>
      <c r="G271" s="88"/>
    </row>
    <row r="272" spans="2:7" s="55" customFormat="1">
      <c r="B272" s="53"/>
      <c r="C272" s="87"/>
      <c r="D272" s="88" t="str">
        <f>IF('Desktop DataBase'!A487="","",'Desktop DataBase'!A487)</f>
        <v/>
      </c>
      <c r="E272" s="88"/>
      <c r="F272" s="88"/>
      <c r="G272" s="88"/>
    </row>
    <row r="273" spans="2:7" s="55" customFormat="1">
      <c r="B273" s="53"/>
      <c r="C273" s="87"/>
      <c r="D273" s="88" t="str">
        <f>IF('Desktop DataBase'!A488="","",'Desktop DataBase'!A488)</f>
        <v/>
      </c>
      <c r="E273" s="88"/>
      <c r="F273" s="88"/>
      <c r="G273" s="88"/>
    </row>
    <row r="274" spans="2:7" s="55" customFormat="1">
      <c r="B274" s="53"/>
      <c r="C274" s="87"/>
      <c r="D274" s="88" t="str">
        <f>IF('Desktop DataBase'!A489="","",'Desktop DataBase'!A489)</f>
        <v/>
      </c>
      <c r="E274" s="88"/>
      <c r="F274" s="88"/>
      <c r="G274" s="88"/>
    </row>
    <row r="275" spans="2:7" s="55" customFormat="1">
      <c r="B275" s="53"/>
      <c r="C275" s="87"/>
      <c r="D275" s="88" t="str">
        <f>IF('Desktop DataBase'!A490="","",'Desktop DataBase'!A490)</f>
        <v/>
      </c>
      <c r="E275" s="88"/>
      <c r="F275" s="88"/>
      <c r="G275" s="88"/>
    </row>
    <row r="276" spans="2:7" s="55" customFormat="1">
      <c r="B276" s="53"/>
      <c r="C276" s="87"/>
      <c r="D276" s="88" t="str">
        <f>IF('Desktop DataBase'!A491="","",'Desktop DataBase'!A491)</f>
        <v/>
      </c>
      <c r="E276" s="88"/>
      <c r="F276" s="88"/>
      <c r="G276" s="88"/>
    </row>
    <row r="277" spans="2:7" s="55" customFormat="1">
      <c r="B277" s="53"/>
      <c r="C277" s="87"/>
      <c r="D277" s="88" t="str">
        <f>IF('Desktop DataBase'!A492="","",'Desktop DataBase'!A492)</f>
        <v/>
      </c>
      <c r="E277" s="88"/>
      <c r="F277" s="88"/>
      <c r="G277" s="88"/>
    </row>
    <row r="278" spans="2:7" s="55" customFormat="1">
      <c r="B278" s="53"/>
      <c r="C278" s="87"/>
      <c r="D278" s="88" t="str">
        <f>IF('Desktop DataBase'!A493="","",'Desktop DataBase'!A493)</f>
        <v/>
      </c>
      <c r="E278" s="88"/>
      <c r="F278" s="88"/>
      <c r="G278" s="88"/>
    </row>
    <row r="279" spans="2:7" s="55" customFormat="1">
      <c r="B279" s="53"/>
      <c r="C279" s="87"/>
      <c r="D279" s="88" t="str">
        <f>IF('Desktop DataBase'!A494="","",'Desktop DataBase'!A494)</f>
        <v/>
      </c>
      <c r="E279" s="88"/>
      <c r="F279" s="88"/>
      <c r="G279" s="88"/>
    </row>
    <row r="280" spans="2:7" s="55" customFormat="1">
      <c r="B280" s="53"/>
      <c r="C280" s="87"/>
      <c r="D280" s="88" t="str">
        <f>IF('Desktop DataBase'!A495="","",'Desktop DataBase'!A495)</f>
        <v/>
      </c>
      <c r="E280" s="88"/>
      <c r="F280" s="88"/>
      <c r="G280" s="88"/>
    </row>
    <row r="281" spans="2:7" s="55" customFormat="1">
      <c r="B281" s="53"/>
      <c r="C281" s="87"/>
      <c r="D281" s="88" t="str">
        <f>IF('Desktop DataBase'!A496="","",'Desktop DataBase'!A496)</f>
        <v/>
      </c>
      <c r="E281" s="88"/>
      <c r="F281" s="88"/>
      <c r="G281" s="88"/>
    </row>
    <row r="282" spans="2:7" s="55" customFormat="1">
      <c r="B282" s="53"/>
      <c r="C282" s="87"/>
      <c r="D282" s="88" t="str">
        <f>IF('Desktop DataBase'!A497="","",'Desktop DataBase'!A497)</f>
        <v/>
      </c>
      <c r="E282" s="88"/>
      <c r="F282" s="88"/>
      <c r="G282" s="88"/>
    </row>
    <row r="283" spans="2:7" s="55" customFormat="1">
      <c r="B283" s="53"/>
      <c r="C283" s="87"/>
      <c r="D283" s="88" t="str">
        <f>IF('Desktop DataBase'!A498="","",'Desktop DataBase'!A498)</f>
        <v/>
      </c>
      <c r="E283" s="88"/>
      <c r="F283" s="88"/>
      <c r="G283" s="88"/>
    </row>
    <row r="284" spans="2:7" s="55" customFormat="1">
      <c r="B284" s="53"/>
      <c r="C284" s="87"/>
      <c r="D284" s="88" t="str">
        <f>IF('Desktop DataBase'!A499="","",'Desktop DataBase'!A499)</f>
        <v/>
      </c>
      <c r="E284" s="88"/>
      <c r="F284" s="88"/>
      <c r="G284" s="88"/>
    </row>
    <row r="285" spans="2:7" s="55" customFormat="1">
      <c r="B285" s="53"/>
      <c r="C285" s="87"/>
      <c r="D285" s="88" t="str">
        <f>IF('Desktop DataBase'!A500="","",'Desktop DataBase'!A500)</f>
        <v/>
      </c>
      <c r="E285" s="88"/>
      <c r="F285" s="88"/>
      <c r="G285" s="88"/>
    </row>
    <row r="286" spans="2:7" s="55" customFormat="1">
      <c r="B286" s="53"/>
      <c r="C286" s="87"/>
      <c r="D286" s="88" t="str">
        <f>IF('Desktop DataBase'!A501="","",'Desktop DataBase'!A501)</f>
        <v/>
      </c>
      <c r="E286" s="88"/>
      <c r="F286" s="88"/>
      <c r="G286" s="88"/>
    </row>
    <row r="287" spans="2:7" s="55" customFormat="1">
      <c r="B287" s="53"/>
      <c r="C287" s="87"/>
      <c r="D287" s="88" t="str">
        <f>IF('Desktop DataBase'!A502="","",'Desktop DataBase'!A502)</f>
        <v/>
      </c>
      <c r="E287" s="88"/>
      <c r="F287" s="88"/>
      <c r="G287" s="88"/>
    </row>
    <row r="288" spans="2:7" s="55" customFormat="1">
      <c r="B288" s="53"/>
      <c r="C288" s="87"/>
      <c r="D288" s="88" t="str">
        <f>IF('Desktop DataBase'!A503="","",'Desktop DataBase'!A503)</f>
        <v/>
      </c>
      <c r="E288" s="88"/>
      <c r="F288" s="88"/>
      <c r="G288" s="88"/>
    </row>
    <row r="289" spans="2:7" s="55" customFormat="1">
      <c r="B289" s="53"/>
      <c r="C289" s="87"/>
      <c r="D289" s="88" t="str">
        <f>IF('Desktop DataBase'!A504="","",'Desktop DataBase'!A504)</f>
        <v/>
      </c>
      <c r="E289" s="88"/>
      <c r="F289" s="88"/>
      <c r="G289" s="88"/>
    </row>
    <row r="290" spans="2:7" s="55" customFormat="1">
      <c r="B290" s="53"/>
      <c r="C290" s="87"/>
      <c r="D290" s="88" t="str">
        <f>IF('Desktop DataBase'!A505="","",'Desktop DataBase'!A505)</f>
        <v/>
      </c>
      <c r="E290" s="88"/>
      <c r="F290" s="88"/>
      <c r="G290" s="88"/>
    </row>
    <row r="291" spans="2:7" s="55" customFormat="1">
      <c r="B291" s="53"/>
      <c r="C291" s="87"/>
      <c r="D291" s="88" t="str">
        <f>IF('Desktop DataBase'!A506="","",'Desktop DataBase'!A506)</f>
        <v/>
      </c>
      <c r="E291" s="88"/>
      <c r="F291" s="88"/>
      <c r="G291" s="88"/>
    </row>
    <row r="292" spans="2:7" s="55" customFormat="1">
      <c r="B292" s="53"/>
      <c r="C292" s="87"/>
      <c r="D292" s="88" t="str">
        <f>IF('Desktop DataBase'!A507="","",'Desktop DataBase'!A507)</f>
        <v/>
      </c>
      <c r="E292" s="88"/>
      <c r="F292" s="88"/>
      <c r="G292" s="88"/>
    </row>
    <row r="293" spans="2:7" s="55" customFormat="1">
      <c r="B293" s="53"/>
      <c r="C293" s="87"/>
      <c r="D293" s="88" t="str">
        <f>IF('Desktop DataBase'!A508="","",'Desktop DataBase'!A508)</f>
        <v/>
      </c>
      <c r="E293" s="88"/>
      <c r="F293" s="88"/>
      <c r="G293" s="88"/>
    </row>
    <row r="294" spans="2:7" s="55" customFormat="1">
      <c r="B294" s="53"/>
      <c r="C294" s="87"/>
      <c r="D294" s="88" t="str">
        <f>IF('Desktop DataBase'!A509="","",'Desktop DataBase'!A509)</f>
        <v/>
      </c>
      <c r="E294" s="88"/>
      <c r="F294" s="88"/>
      <c r="G294" s="88"/>
    </row>
    <row r="295" spans="2:7" s="55" customFormat="1">
      <c r="B295" s="53"/>
      <c r="C295" s="87"/>
      <c r="D295" s="88" t="str">
        <f>IF('Desktop DataBase'!A510="","",'Desktop DataBase'!A510)</f>
        <v/>
      </c>
      <c r="E295" s="88"/>
      <c r="F295" s="88"/>
      <c r="G295" s="88"/>
    </row>
    <row r="296" spans="2:7" s="55" customFormat="1">
      <c r="B296" s="53"/>
      <c r="C296" s="87"/>
      <c r="D296" s="88" t="str">
        <f>IF('Desktop DataBase'!A511="","",'Desktop DataBase'!A511)</f>
        <v/>
      </c>
      <c r="E296" s="88"/>
      <c r="F296" s="88"/>
      <c r="G296" s="88"/>
    </row>
    <row r="297" spans="2:7" s="55" customFormat="1">
      <c r="B297" s="53"/>
      <c r="C297" s="87"/>
      <c r="D297" s="88" t="str">
        <f>IF('Desktop DataBase'!A512="","",'Desktop DataBase'!A512)</f>
        <v/>
      </c>
      <c r="E297" s="88"/>
      <c r="F297" s="88"/>
      <c r="G297" s="88"/>
    </row>
    <row r="298" spans="2:7" s="55" customFormat="1">
      <c r="B298" s="53"/>
      <c r="C298" s="87"/>
      <c r="D298" s="88" t="str">
        <f>IF('Desktop DataBase'!A513="","",'Desktop DataBase'!A513)</f>
        <v/>
      </c>
      <c r="E298" s="88"/>
      <c r="F298" s="88"/>
      <c r="G298" s="88"/>
    </row>
    <row r="299" spans="2:7" s="55" customFormat="1">
      <c r="B299" s="53"/>
      <c r="C299" s="87"/>
      <c r="D299" s="88" t="str">
        <f>IF('Desktop DataBase'!A514="","",'Desktop DataBase'!A514)</f>
        <v/>
      </c>
      <c r="E299" s="88"/>
      <c r="F299" s="88"/>
      <c r="G299" s="88"/>
    </row>
    <row r="300" spans="2:7" s="55" customFormat="1">
      <c r="B300" s="53"/>
      <c r="C300" s="87"/>
      <c r="D300" s="88" t="str">
        <f>IF('Desktop DataBase'!A515="","",'Desktop DataBase'!A515)</f>
        <v/>
      </c>
      <c r="E300" s="88"/>
      <c r="F300" s="88"/>
      <c r="G300" s="88"/>
    </row>
    <row r="301" spans="2:7" s="55" customFormat="1">
      <c r="B301" s="53"/>
      <c r="C301" s="87"/>
      <c r="D301" s="88" t="str">
        <f>IF('Desktop DataBase'!A516="","",'Desktop DataBase'!A516)</f>
        <v/>
      </c>
      <c r="E301" s="88"/>
      <c r="F301" s="88"/>
      <c r="G301" s="88"/>
    </row>
    <row r="302" spans="2:7" s="55" customFormat="1">
      <c r="B302" s="53"/>
      <c r="C302" s="87"/>
      <c r="D302" s="88" t="str">
        <f>IF('Desktop DataBase'!A517="","",'Desktop DataBase'!A517)</f>
        <v/>
      </c>
      <c r="E302" s="88"/>
      <c r="F302" s="88"/>
      <c r="G302" s="88"/>
    </row>
    <row r="303" spans="2:7" s="55" customFormat="1">
      <c r="B303" s="53"/>
      <c r="C303" s="87"/>
      <c r="D303" s="88" t="str">
        <f>IF('Desktop DataBase'!A518="","",'Desktop DataBase'!A518)</f>
        <v/>
      </c>
      <c r="E303" s="88"/>
      <c r="F303" s="88"/>
      <c r="G303" s="88"/>
    </row>
    <row r="304" spans="2:7" s="55" customFormat="1">
      <c r="B304" s="53"/>
      <c r="C304" s="87"/>
      <c r="D304" s="88" t="str">
        <f>IF('Desktop DataBase'!A519="","",'Desktop DataBase'!A519)</f>
        <v/>
      </c>
      <c r="E304" s="88"/>
      <c r="F304" s="88"/>
      <c r="G304" s="88"/>
    </row>
    <row r="305" spans="2:7" s="55" customFormat="1">
      <c r="B305" s="53"/>
      <c r="C305" s="87"/>
      <c r="D305" s="88" t="str">
        <f>IF('Desktop DataBase'!A520="","",'Desktop DataBase'!A520)</f>
        <v/>
      </c>
      <c r="E305" s="88"/>
      <c r="F305" s="88"/>
      <c r="G305" s="88"/>
    </row>
    <row r="306" spans="2:7" s="55" customFormat="1">
      <c r="B306" s="53"/>
      <c r="C306" s="87"/>
      <c r="D306" s="88" t="str">
        <f>IF('Desktop DataBase'!A521="","",'Desktop DataBase'!A521)</f>
        <v/>
      </c>
      <c r="E306" s="88"/>
      <c r="F306" s="88"/>
      <c r="G306" s="88"/>
    </row>
    <row r="307" spans="2:7" s="55" customFormat="1">
      <c r="B307" s="53"/>
      <c r="C307" s="87"/>
      <c r="D307" s="88" t="str">
        <f>IF('Desktop DataBase'!A522="","",'Desktop DataBase'!A522)</f>
        <v/>
      </c>
      <c r="E307" s="88"/>
      <c r="F307" s="88"/>
      <c r="G307" s="88"/>
    </row>
    <row r="308" spans="2:7" s="55" customFormat="1">
      <c r="B308" s="53"/>
      <c r="C308" s="87"/>
      <c r="D308" s="88" t="str">
        <f>IF('Desktop DataBase'!A523="","",'Desktop DataBase'!A523)</f>
        <v/>
      </c>
      <c r="E308" s="88"/>
      <c r="F308" s="88"/>
      <c r="G308" s="88"/>
    </row>
    <row r="309" spans="2:7" s="55" customFormat="1">
      <c r="B309" s="53"/>
      <c r="C309" s="87"/>
      <c r="D309" s="88" t="str">
        <f>IF('Desktop DataBase'!A524="","",'Desktop DataBase'!A524)</f>
        <v/>
      </c>
      <c r="E309" s="88"/>
      <c r="F309" s="88"/>
      <c r="G309" s="88"/>
    </row>
    <row r="310" spans="2:7" s="55" customFormat="1">
      <c r="B310" s="53"/>
      <c r="C310" s="87"/>
      <c r="D310" s="88" t="str">
        <f>IF('Desktop DataBase'!A525="","",'Desktop DataBase'!A525)</f>
        <v/>
      </c>
      <c r="E310" s="88"/>
      <c r="F310" s="88"/>
      <c r="G310" s="88"/>
    </row>
    <row r="311" spans="2:7" s="55" customFormat="1">
      <c r="B311" s="53"/>
      <c r="C311" s="87"/>
      <c r="D311" s="88" t="str">
        <f>IF('Desktop DataBase'!A526="","",'Desktop DataBase'!A526)</f>
        <v/>
      </c>
      <c r="E311" s="88"/>
      <c r="F311" s="88"/>
      <c r="G311" s="88"/>
    </row>
    <row r="312" spans="2:7" s="55" customFormat="1">
      <c r="B312" s="53"/>
      <c r="C312" s="87"/>
      <c r="D312" s="88" t="str">
        <f>IF('Desktop DataBase'!A527="","",'Desktop DataBase'!A527)</f>
        <v/>
      </c>
      <c r="E312" s="88"/>
      <c r="F312" s="88"/>
      <c r="G312" s="88"/>
    </row>
    <row r="313" spans="2:7" s="55" customFormat="1">
      <c r="B313" s="53"/>
      <c r="C313" s="87"/>
      <c r="D313" s="88" t="str">
        <f>IF('Desktop DataBase'!A528="","",'Desktop DataBase'!A528)</f>
        <v/>
      </c>
      <c r="E313" s="88"/>
      <c r="F313" s="88"/>
      <c r="G313" s="88"/>
    </row>
    <row r="314" spans="2:7" s="55" customFormat="1">
      <c r="B314" s="53"/>
      <c r="C314" s="87"/>
      <c r="D314" s="88" t="str">
        <f>IF('Desktop DataBase'!A529="","",'Desktop DataBase'!A529)</f>
        <v/>
      </c>
      <c r="E314" s="88"/>
      <c r="F314" s="88"/>
      <c r="G314" s="88"/>
    </row>
    <row r="315" spans="2:7" s="55" customFormat="1">
      <c r="B315" s="53"/>
      <c r="C315" s="87"/>
      <c r="D315" s="88" t="str">
        <f>IF('Desktop DataBase'!A530="","",'Desktop DataBase'!A530)</f>
        <v/>
      </c>
      <c r="E315" s="88"/>
      <c r="F315" s="88"/>
      <c r="G315" s="88"/>
    </row>
    <row r="316" spans="2:7" s="55" customFormat="1">
      <c r="B316" s="53"/>
      <c r="C316" s="87"/>
      <c r="D316" s="88" t="str">
        <f>IF('Desktop DataBase'!A531="","",'Desktop DataBase'!A531)</f>
        <v/>
      </c>
      <c r="E316" s="88"/>
      <c r="F316" s="88"/>
      <c r="G316" s="88"/>
    </row>
    <row r="317" spans="2:7" s="55" customFormat="1">
      <c r="B317" s="53"/>
      <c r="C317" s="87"/>
      <c r="D317" s="88" t="str">
        <f>IF('Desktop DataBase'!A532="","",'Desktop DataBase'!A532)</f>
        <v/>
      </c>
      <c r="E317" s="88"/>
      <c r="F317" s="88"/>
      <c r="G317" s="88"/>
    </row>
    <row r="318" spans="2:7" s="55" customFormat="1">
      <c r="B318" s="53"/>
      <c r="C318" s="87"/>
      <c r="D318" s="88" t="str">
        <f>IF('Desktop DataBase'!A533="","",'Desktop DataBase'!A533)</f>
        <v/>
      </c>
      <c r="E318" s="88"/>
      <c r="F318" s="88"/>
      <c r="G318" s="88"/>
    </row>
    <row r="319" spans="2:7" s="55" customFormat="1">
      <c r="B319" s="53"/>
      <c r="C319" s="87"/>
      <c r="D319" s="88" t="str">
        <f>IF('Desktop DataBase'!A534="","",'Desktop DataBase'!A534)</f>
        <v/>
      </c>
      <c r="E319" s="88"/>
      <c r="F319" s="88"/>
      <c r="G319" s="88"/>
    </row>
    <row r="320" spans="2:7" s="55" customFormat="1">
      <c r="B320" s="53"/>
      <c r="C320" s="87"/>
      <c r="D320" s="88" t="str">
        <f>IF('Desktop DataBase'!A535="","",'Desktop DataBase'!A535)</f>
        <v/>
      </c>
      <c r="E320" s="88"/>
      <c r="F320" s="88"/>
      <c r="G320" s="88"/>
    </row>
    <row r="321" spans="2:7" s="55" customFormat="1">
      <c r="B321" s="53"/>
      <c r="C321" s="87"/>
      <c r="D321" s="88" t="str">
        <f>IF('Desktop DataBase'!A536="","",'Desktop DataBase'!A536)</f>
        <v/>
      </c>
      <c r="E321" s="88"/>
      <c r="F321" s="88"/>
      <c r="G321" s="88"/>
    </row>
    <row r="322" spans="2:7" s="55" customFormat="1">
      <c r="B322" s="53"/>
      <c r="C322" s="87"/>
      <c r="D322" s="88" t="str">
        <f>IF('Desktop DataBase'!A537="","",'Desktop DataBase'!A537)</f>
        <v/>
      </c>
      <c r="E322" s="88"/>
      <c r="F322" s="88"/>
      <c r="G322" s="88"/>
    </row>
    <row r="323" spans="2:7" s="55" customFormat="1">
      <c r="B323" s="53"/>
      <c r="C323" s="87"/>
      <c r="D323" s="88" t="str">
        <f>IF('Desktop DataBase'!A538="","",'Desktop DataBase'!A538)</f>
        <v/>
      </c>
      <c r="E323" s="88"/>
      <c r="F323" s="88"/>
      <c r="G323" s="88"/>
    </row>
    <row r="324" spans="2:7" s="55" customFormat="1">
      <c r="B324" s="53"/>
      <c r="C324" s="87"/>
      <c r="D324" s="88" t="str">
        <f>IF('Desktop DataBase'!A539="","",'Desktop DataBase'!A539)</f>
        <v/>
      </c>
      <c r="E324" s="88"/>
      <c r="F324" s="88"/>
      <c r="G324" s="88"/>
    </row>
    <row r="325" spans="2:7" s="55" customFormat="1">
      <c r="B325" s="53"/>
      <c r="C325" s="87"/>
      <c r="D325" s="88" t="str">
        <f>IF('Desktop DataBase'!A540="","",'Desktop DataBase'!A540)</f>
        <v/>
      </c>
      <c r="E325" s="88"/>
      <c r="F325" s="88"/>
      <c r="G325" s="88"/>
    </row>
    <row r="326" spans="2:7" s="55" customFormat="1">
      <c r="B326" s="53"/>
      <c r="C326" s="87"/>
      <c r="D326" s="88" t="str">
        <f>IF('Desktop DataBase'!A541="","",'Desktop DataBase'!A541)</f>
        <v/>
      </c>
      <c r="E326" s="88"/>
      <c r="F326" s="88"/>
      <c r="G326" s="88"/>
    </row>
    <row r="327" spans="2:7" s="55" customFormat="1">
      <c r="B327" s="53"/>
      <c r="C327" s="87"/>
      <c r="D327" s="88" t="str">
        <f>IF('Desktop DataBase'!A542="","",'Desktop DataBase'!A542)</f>
        <v/>
      </c>
      <c r="E327" s="88"/>
      <c r="F327" s="88"/>
      <c r="G327" s="88"/>
    </row>
    <row r="328" spans="2:7" s="55" customFormat="1">
      <c r="B328" s="53"/>
      <c r="C328" s="87"/>
      <c r="D328" s="88" t="str">
        <f>IF('Desktop DataBase'!A543="","",'Desktop DataBase'!A543)</f>
        <v/>
      </c>
      <c r="E328" s="88"/>
      <c r="F328" s="88"/>
      <c r="G328" s="88"/>
    </row>
    <row r="329" spans="2:7" s="55" customFormat="1">
      <c r="B329" s="53"/>
      <c r="C329" s="87"/>
      <c r="D329" s="88" t="str">
        <f>IF('Desktop DataBase'!A544="","",'Desktop DataBase'!A544)</f>
        <v/>
      </c>
      <c r="E329" s="88"/>
      <c r="F329" s="88"/>
      <c r="G329" s="88"/>
    </row>
    <row r="330" spans="2:7" s="55" customFormat="1">
      <c r="B330" s="53"/>
      <c r="C330" s="87"/>
      <c r="D330" s="88" t="str">
        <f>IF('Desktop DataBase'!A545="","",'Desktop DataBase'!A545)</f>
        <v/>
      </c>
      <c r="E330" s="88"/>
      <c r="F330" s="88"/>
      <c r="G330" s="88"/>
    </row>
    <row r="331" spans="2:7" s="55" customFormat="1">
      <c r="B331" s="53"/>
      <c r="C331" s="87"/>
      <c r="D331" s="88" t="str">
        <f>IF('Desktop DataBase'!A546="","",'Desktop DataBase'!A546)</f>
        <v/>
      </c>
      <c r="E331" s="88"/>
      <c r="F331" s="88"/>
      <c r="G331" s="88"/>
    </row>
    <row r="332" spans="2:7" s="55" customFormat="1">
      <c r="B332" s="53"/>
      <c r="C332" s="87"/>
      <c r="D332" s="88" t="str">
        <f>IF('Desktop DataBase'!A547="","",'Desktop DataBase'!A547)</f>
        <v/>
      </c>
      <c r="E332" s="88"/>
      <c r="F332" s="88"/>
      <c r="G332" s="88"/>
    </row>
    <row r="333" spans="2:7" s="55" customFormat="1">
      <c r="B333" s="53"/>
      <c r="C333" s="87"/>
      <c r="D333" s="88" t="str">
        <f>IF('Desktop DataBase'!A548="","",'Desktop DataBase'!A548)</f>
        <v/>
      </c>
      <c r="E333" s="88"/>
      <c r="F333" s="88"/>
      <c r="G333" s="88"/>
    </row>
    <row r="334" spans="2:7" s="55" customFormat="1">
      <c r="B334" s="53"/>
      <c r="C334" s="87"/>
      <c r="D334" s="88" t="str">
        <f>IF('Desktop DataBase'!A549="","",'Desktop DataBase'!A549)</f>
        <v/>
      </c>
      <c r="E334" s="88"/>
      <c r="F334" s="88"/>
      <c r="G334" s="88"/>
    </row>
    <row r="335" spans="2:7" s="55" customFormat="1">
      <c r="B335" s="53"/>
      <c r="C335" s="87"/>
      <c r="D335" s="88" t="str">
        <f>IF('Desktop DataBase'!A550="","",'Desktop DataBase'!A550)</f>
        <v/>
      </c>
      <c r="E335" s="88"/>
      <c r="F335" s="88"/>
      <c r="G335" s="88"/>
    </row>
    <row r="336" spans="2:7" s="55" customFormat="1">
      <c r="B336" s="53"/>
      <c r="C336" s="87"/>
      <c r="D336" s="88" t="str">
        <f>IF('Desktop DataBase'!A551="","",'Desktop DataBase'!A551)</f>
        <v/>
      </c>
      <c r="E336" s="88"/>
      <c r="F336" s="88"/>
      <c r="G336" s="88"/>
    </row>
    <row r="337" spans="2:7" s="55" customFormat="1">
      <c r="B337" s="53"/>
      <c r="C337" s="87"/>
      <c r="D337" s="88" t="str">
        <f>IF('Desktop DataBase'!A552="","",'Desktop DataBase'!A552)</f>
        <v/>
      </c>
      <c r="E337" s="88"/>
      <c r="F337" s="88"/>
      <c r="G337" s="88"/>
    </row>
    <row r="338" spans="2:7" s="55" customFormat="1">
      <c r="B338" s="53"/>
      <c r="C338" s="87"/>
      <c r="D338" s="88" t="str">
        <f>IF('Desktop DataBase'!A553="","",'Desktop DataBase'!A553)</f>
        <v/>
      </c>
      <c r="E338" s="88"/>
      <c r="F338" s="88"/>
      <c r="G338" s="88"/>
    </row>
    <row r="339" spans="2:7" s="55" customFormat="1">
      <c r="B339" s="53"/>
      <c r="C339" s="87"/>
      <c r="D339" s="88" t="str">
        <f>IF('Desktop DataBase'!A554="","",'Desktop DataBase'!A554)</f>
        <v/>
      </c>
      <c r="E339" s="88"/>
      <c r="F339" s="88"/>
      <c r="G339" s="88"/>
    </row>
    <row r="340" spans="2:7" s="55" customFormat="1">
      <c r="B340" s="53"/>
      <c r="C340" s="87"/>
      <c r="D340" s="88" t="str">
        <f>IF('Desktop DataBase'!A555="","",'Desktop DataBase'!A555)</f>
        <v/>
      </c>
      <c r="E340" s="88"/>
      <c r="F340" s="88"/>
      <c r="G340" s="88"/>
    </row>
    <row r="341" spans="2:7" s="55" customFormat="1">
      <c r="B341" s="53"/>
      <c r="C341" s="87"/>
      <c r="D341" s="88" t="str">
        <f>IF('Desktop DataBase'!A556="","",'Desktop DataBase'!A556)</f>
        <v/>
      </c>
      <c r="E341" s="88"/>
      <c r="F341" s="88"/>
      <c r="G341" s="88"/>
    </row>
    <row r="342" spans="2:7" s="55" customFormat="1">
      <c r="B342" s="53"/>
      <c r="C342" s="87"/>
      <c r="D342" s="88" t="str">
        <f>IF('Desktop DataBase'!A557="","",'Desktop DataBase'!A557)</f>
        <v/>
      </c>
      <c r="E342" s="88"/>
      <c r="F342" s="88"/>
      <c r="G342" s="88"/>
    </row>
    <row r="343" spans="2:7" s="55" customFormat="1">
      <c r="B343" s="53"/>
      <c r="C343" s="87"/>
      <c r="D343" s="88" t="str">
        <f>IF('Desktop DataBase'!A558="","",'Desktop DataBase'!A558)</f>
        <v/>
      </c>
      <c r="E343" s="88"/>
      <c r="F343" s="88"/>
      <c r="G343" s="88"/>
    </row>
    <row r="344" spans="2:7" s="55" customFormat="1">
      <c r="B344" s="53"/>
      <c r="C344" s="87"/>
      <c r="D344" s="88" t="str">
        <f>IF('Desktop DataBase'!A559="","",'Desktop DataBase'!A559)</f>
        <v/>
      </c>
      <c r="E344" s="88"/>
      <c r="F344" s="88"/>
      <c r="G344" s="88"/>
    </row>
    <row r="345" spans="2:7" s="55" customFormat="1">
      <c r="B345" s="53"/>
      <c r="C345" s="87"/>
      <c r="D345" s="88" t="str">
        <f>IF('Desktop DataBase'!A560="","",'Desktop DataBase'!A560)</f>
        <v/>
      </c>
      <c r="E345" s="88"/>
      <c r="F345" s="88"/>
      <c r="G345" s="88"/>
    </row>
    <row r="346" spans="2:7" s="55" customFormat="1">
      <c r="B346" s="53"/>
      <c r="C346" s="87"/>
      <c r="D346" s="88" t="str">
        <f>IF('Desktop DataBase'!A561="","",'Desktop DataBase'!A561)</f>
        <v/>
      </c>
      <c r="E346" s="88"/>
      <c r="F346" s="88"/>
      <c r="G346" s="88"/>
    </row>
    <row r="347" spans="2:7" s="55" customFormat="1">
      <c r="B347" s="53"/>
      <c r="C347" s="87"/>
      <c r="D347" s="88" t="str">
        <f>IF('Desktop DataBase'!A562="","",'Desktop DataBase'!A562)</f>
        <v/>
      </c>
      <c r="E347" s="88"/>
      <c r="F347" s="88"/>
      <c r="G347" s="88"/>
    </row>
    <row r="348" spans="2:7" s="55" customFormat="1">
      <c r="B348" s="53"/>
      <c r="C348" s="87"/>
      <c r="D348" s="88" t="str">
        <f>IF('Desktop DataBase'!A563="","",'Desktop DataBase'!A563)</f>
        <v/>
      </c>
      <c r="E348" s="88"/>
      <c r="F348" s="88"/>
      <c r="G348" s="88"/>
    </row>
    <row r="349" spans="2:7" s="55" customFormat="1">
      <c r="B349" s="53"/>
      <c r="C349" s="87"/>
      <c r="D349" s="88" t="str">
        <f>IF('Desktop DataBase'!A564="","",'Desktop DataBase'!A564)</f>
        <v/>
      </c>
      <c r="E349" s="88"/>
      <c r="F349" s="88"/>
      <c r="G349" s="88"/>
    </row>
    <row r="350" spans="2:7" s="55" customFormat="1">
      <c r="B350" s="53"/>
      <c r="C350" s="87"/>
      <c r="D350" s="88" t="str">
        <f>IF('Desktop DataBase'!A565="","",'Desktop DataBase'!A565)</f>
        <v/>
      </c>
      <c r="E350" s="88"/>
      <c r="F350" s="88"/>
      <c r="G350" s="88"/>
    </row>
    <row r="351" spans="2:7" s="55" customFormat="1">
      <c r="B351" s="53"/>
      <c r="C351" s="87"/>
      <c r="D351" s="88" t="str">
        <f>IF('Desktop DataBase'!A566="","",'Desktop DataBase'!A566)</f>
        <v/>
      </c>
      <c r="E351" s="88"/>
      <c r="F351" s="88"/>
      <c r="G351" s="88"/>
    </row>
    <row r="352" spans="2:7" s="55" customFormat="1">
      <c r="B352" s="53"/>
      <c r="C352" s="87"/>
      <c r="D352" s="88" t="str">
        <f>IF('Desktop DataBase'!A567="","",'Desktop DataBase'!A567)</f>
        <v/>
      </c>
      <c r="E352" s="88"/>
      <c r="F352" s="88"/>
      <c r="G352" s="88"/>
    </row>
    <row r="353" spans="2:7" s="55" customFormat="1">
      <c r="B353" s="53"/>
      <c r="C353" s="87"/>
      <c r="D353" s="88" t="str">
        <f>IF('Desktop DataBase'!A568="","",'Desktop DataBase'!A568)</f>
        <v/>
      </c>
      <c r="E353" s="88"/>
      <c r="F353" s="88"/>
      <c r="G353" s="88"/>
    </row>
    <row r="354" spans="2:7" s="55" customFormat="1">
      <c r="B354" s="53"/>
      <c r="C354" s="87"/>
      <c r="D354" s="88" t="str">
        <f>IF('Desktop DataBase'!A569="","",'Desktop DataBase'!A569)</f>
        <v/>
      </c>
      <c r="E354" s="88"/>
      <c r="F354" s="88"/>
      <c r="G354" s="88"/>
    </row>
    <row r="355" spans="2:7" s="55" customFormat="1">
      <c r="B355" s="53"/>
      <c r="C355" s="87"/>
      <c r="D355" s="88" t="str">
        <f>IF('Desktop DataBase'!A570="","",'Desktop DataBase'!A570)</f>
        <v/>
      </c>
      <c r="E355" s="88"/>
      <c r="F355" s="88"/>
      <c r="G355" s="88"/>
    </row>
    <row r="356" spans="2:7" s="55" customFormat="1">
      <c r="B356" s="53"/>
      <c r="C356" s="87"/>
      <c r="D356" s="88" t="str">
        <f>IF('Desktop DataBase'!A571="","",'Desktop DataBase'!A571)</f>
        <v/>
      </c>
      <c r="E356" s="88"/>
      <c r="F356" s="88"/>
      <c r="G356" s="88"/>
    </row>
    <row r="357" spans="2:7" s="55" customFormat="1">
      <c r="B357" s="53"/>
      <c r="C357" s="87"/>
      <c r="D357" s="88" t="str">
        <f>IF('Desktop DataBase'!A572="","",'Desktop DataBase'!A572)</f>
        <v/>
      </c>
      <c r="E357" s="88"/>
      <c r="F357" s="88"/>
      <c r="G357" s="88"/>
    </row>
    <row r="358" spans="2:7" s="55" customFormat="1">
      <c r="B358" s="53"/>
      <c r="C358" s="87"/>
      <c r="D358" s="88" t="str">
        <f>IF('Desktop DataBase'!A573="","",'Desktop DataBase'!A573)</f>
        <v/>
      </c>
      <c r="E358" s="88"/>
      <c r="F358" s="88"/>
      <c r="G358" s="88"/>
    </row>
    <row r="359" spans="2:7" s="55" customFormat="1">
      <c r="B359" s="53"/>
      <c r="C359" s="87"/>
      <c r="D359" s="88" t="str">
        <f>IF('Desktop DataBase'!A574="","",'Desktop DataBase'!A574)</f>
        <v/>
      </c>
      <c r="E359" s="88"/>
      <c r="F359" s="88"/>
      <c r="G359" s="88"/>
    </row>
    <row r="360" spans="2:7" s="55" customFormat="1">
      <c r="B360" s="53"/>
      <c r="C360" s="87"/>
      <c r="D360" s="88" t="str">
        <f>IF('Desktop DataBase'!A575="","",'Desktop DataBase'!A575)</f>
        <v/>
      </c>
      <c r="E360" s="88"/>
      <c r="F360" s="88"/>
      <c r="G360" s="88"/>
    </row>
    <row r="361" spans="2:7" s="55" customFormat="1">
      <c r="B361" s="53"/>
      <c r="C361" s="87"/>
      <c r="D361" s="88" t="str">
        <f>IF('Desktop DataBase'!A576="","",'Desktop DataBase'!A576)</f>
        <v/>
      </c>
      <c r="E361" s="88"/>
      <c r="F361" s="88"/>
      <c r="G361" s="88"/>
    </row>
    <row r="362" spans="2:7" s="55" customFormat="1">
      <c r="B362" s="53"/>
      <c r="C362" s="87"/>
      <c r="D362" s="88" t="str">
        <f>IF('Desktop DataBase'!A577="","",'Desktop DataBase'!A577)</f>
        <v/>
      </c>
      <c r="E362" s="88"/>
      <c r="F362" s="88"/>
      <c r="G362" s="88"/>
    </row>
    <row r="363" spans="2:7" s="55" customFormat="1">
      <c r="B363" s="53"/>
      <c r="C363" s="87"/>
      <c r="D363" s="88" t="str">
        <f>IF('Desktop DataBase'!A578="","",'Desktop DataBase'!A578)</f>
        <v/>
      </c>
      <c r="E363" s="88"/>
      <c r="F363" s="88"/>
      <c r="G363" s="88"/>
    </row>
    <row r="364" spans="2:7" s="55" customFormat="1">
      <c r="B364" s="53"/>
      <c r="C364" s="87"/>
      <c r="D364" s="88" t="str">
        <f>IF('Desktop DataBase'!A579="","",'Desktop DataBase'!A579)</f>
        <v/>
      </c>
      <c r="E364" s="88"/>
      <c r="F364" s="88"/>
      <c r="G364" s="88"/>
    </row>
    <row r="365" spans="2:7" s="55" customFormat="1">
      <c r="B365" s="53"/>
      <c r="C365" s="87"/>
      <c r="D365" s="88" t="str">
        <f>IF('Desktop DataBase'!A580="","",'Desktop DataBase'!A580)</f>
        <v/>
      </c>
      <c r="E365" s="88"/>
      <c r="F365" s="88"/>
      <c r="G365" s="88"/>
    </row>
    <row r="366" spans="2:7" s="55" customFormat="1">
      <c r="B366" s="53"/>
      <c r="C366" s="87"/>
      <c r="D366" s="88" t="str">
        <f>IF('Desktop DataBase'!A581="","",'Desktop DataBase'!A581)</f>
        <v/>
      </c>
      <c r="E366" s="88"/>
      <c r="F366" s="88"/>
      <c r="G366" s="88"/>
    </row>
    <row r="367" spans="2:7" s="55" customFormat="1">
      <c r="B367" s="53"/>
      <c r="C367" s="87"/>
      <c r="D367" s="88" t="str">
        <f>IF('Desktop DataBase'!A582="","",'Desktop DataBase'!A582)</f>
        <v/>
      </c>
      <c r="E367" s="88"/>
      <c r="F367" s="88"/>
      <c r="G367" s="88"/>
    </row>
    <row r="368" spans="2:7" s="55" customFormat="1">
      <c r="B368" s="53"/>
      <c r="C368" s="87"/>
      <c r="D368" s="88" t="str">
        <f>IF('Desktop DataBase'!A583="","",'Desktop DataBase'!A583)</f>
        <v/>
      </c>
      <c r="E368" s="88"/>
      <c r="F368" s="88"/>
      <c r="G368" s="88"/>
    </row>
    <row r="369" spans="2:7" s="55" customFormat="1">
      <c r="B369" s="53"/>
      <c r="C369" s="87"/>
      <c r="D369" s="88" t="str">
        <f>IF('Desktop DataBase'!A584="","",'Desktop DataBase'!A584)</f>
        <v/>
      </c>
      <c r="E369" s="88"/>
      <c r="F369" s="88"/>
      <c r="G369" s="88"/>
    </row>
    <row r="370" spans="2:7" s="55" customFormat="1">
      <c r="B370" s="53"/>
      <c r="C370" s="87"/>
      <c r="D370" s="88" t="str">
        <f>IF('Desktop DataBase'!A585="","",'Desktop DataBase'!A585)</f>
        <v/>
      </c>
      <c r="E370" s="88"/>
      <c r="F370" s="88"/>
      <c r="G370" s="88"/>
    </row>
    <row r="371" spans="2:7" s="55" customFormat="1">
      <c r="B371" s="53"/>
      <c r="C371" s="87"/>
      <c r="D371" s="88" t="str">
        <f>IF('Desktop DataBase'!A586="","",'Desktop DataBase'!A586)</f>
        <v/>
      </c>
      <c r="E371" s="88"/>
      <c r="F371" s="88"/>
      <c r="G371" s="88"/>
    </row>
    <row r="372" spans="2:7" s="55" customFormat="1">
      <c r="B372" s="53"/>
      <c r="C372" s="87"/>
      <c r="D372" s="88" t="str">
        <f>IF('Desktop DataBase'!A587="","",'Desktop DataBase'!A587)</f>
        <v/>
      </c>
      <c r="E372" s="88"/>
      <c r="F372" s="88"/>
      <c r="G372" s="88"/>
    </row>
    <row r="373" spans="2:7" s="55" customFormat="1">
      <c r="B373" s="53"/>
      <c r="C373" s="87"/>
      <c r="D373" s="88" t="str">
        <f>IF('Desktop DataBase'!A588="","",'Desktop DataBase'!A588)</f>
        <v/>
      </c>
      <c r="E373" s="88"/>
      <c r="F373" s="88"/>
      <c r="G373" s="88"/>
    </row>
    <row r="374" spans="2:7" s="55" customFormat="1">
      <c r="B374" s="53"/>
      <c r="C374" s="87"/>
      <c r="D374" s="88" t="str">
        <f>IF('Desktop DataBase'!A589="","",'Desktop DataBase'!A589)</f>
        <v/>
      </c>
      <c r="E374" s="88"/>
      <c r="F374" s="88"/>
      <c r="G374" s="88"/>
    </row>
    <row r="375" spans="2:7" s="55" customFormat="1">
      <c r="B375" s="53"/>
      <c r="C375" s="87"/>
      <c r="D375" s="88" t="str">
        <f>IF('Desktop DataBase'!A590="","",'Desktop DataBase'!A590)</f>
        <v/>
      </c>
      <c r="E375" s="88"/>
      <c r="F375" s="88"/>
      <c r="G375" s="88"/>
    </row>
    <row r="376" spans="2:7" s="55" customFormat="1">
      <c r="B376" s="53"/>
      <c r="C376" s="87"/>
      <c r="D376" s="88" t="str">
        <f>IF('Desktop DataBase'!A591="","",'Desktop DataBase'!A591)</f>
        <v/>
      </c>
      <c r="E376" s="88"/>
      <c r="F376" s="88"/>
      <c r="G376" s="88"/>
    </row>
    <row r="377" spans="2:7" s="55" customFormat="1">
      <c r="B377" s="53"/>
      <c r="C377" s="87"/>
      <c r="D377" s="88" t="str">
        <f>IF('Desktop DataBase'!A592="","",'Desktop DataBase'!A592)</f>
        <v/>
      </c>
      <c r="E377" s="88"/>
      <c r="F377" s="88"/>
      <c r="G377" s="88"/>
    </row>
    <row r="378" spans="2:7" s="55" customFormat="1">
      <c r="B378" s="53"/>
      <c r="C378" s="87"/>
      <c r="D378" s="88" t="str">
        <f>IF('Desktop DataBase'!A593="","",'Desktop DataBase'!A593)</f>
        <v/>
      </c>
      <c r="E378" s="88"/>
      <c r="F378" s="88"/>
      <c r="G378" s="88"/>
    </row>
    <row r="379" spans="2:7" s="55" customFormat="1">
      <c r="B379" s="53"/>
      <c r="C379" s="87"/>
      <c r="D379" s="88" t="str">
        <f>IF('Desktop DataBase'!A594="","",'Desktop DataBase'!A594)</f>
        <v/>
      </c>
      <c r="E379" s="88"/>
      <c r="F379" s="88"/>
      <c r="G379" s="88"/>
    </row>
    <row r="380" spans="2:7" s="55" customFormat="1">
      <c r="B380" s="53"/>
      <c r="C380" s="87"/>
      <c r="D380" s="88" t="str">
        <f>IF('Desktop DataBase'!A595="","",'Desktop DataBase'!A595)</f>
        <v/>
      </c>
      <c r="E380" s="88"/>
      <c r="F380" s="88"/>
      <c r="G380" s="88"/>
    </row>
    <row r="381" spans="2:7" s="55" customFormat="1">
      <c r="B381" s="53"/>
      <c r="C381" s="87"/>
      <c r="D381" s="88" t="str">
        <f>IF('Desktop DataBase'!A596="","",'Desktop DataBase'!A596)</f>
        <v/>
      </c>
      <c r="E381" s="88"/>
      <c r="F381" s="88"/>
      <c r="G381" s="88"/>
    </row>
    <row r="382" spans="2:7" s="55" customFormat="1">
      <c r="B382" s="53"/>
      <c r="C382" s="87"/>
      <c r="D382" s="88" t="str">
        <f>IF('Desktop DataBase'!A597="","",'Desktop DataBase'!A597)</f>
        <v/>
      </c>
      <c r="E382" s="88"/>
      <c r="F382" s="88"/>
      <c r="G382" s="88"/>
    </row>
    <row r="383" spans="2:7" s="55" customFormat="1">
      <c r="B383" s="53"/>
      <c r="C383" s="87"/>
      <c r="D383" s="88" t="str">
        <f>IF('Desktop DataBase'!A598="","",'Desktop DataBase'!A598)</f>
        <v/>
      </c>
      <c r="E383" s="88"/>
      <c r="F383" s="88"/>
      <c r="G383" s="88"/>
    </row>
    <row r="384" spans="2:7" s="55" customFormat="1">
      <c r="B384" s="53"/>
      <c r="C384" s="87"/>
      <c r="D384" s="88" t="str">
        <f>IF('Desktop DataBase'!A599="","",'Desktop DataBase'!A599)</f>
        <v/>
      </c>
      <c r="E384" s="88"/>
      <c r="F384" s="88"/>
      <c r="G384" s="88"/>
    </row>
    <row r="385" spans="2:7" s="55" customFormat="1">
      <c r="B385" s="53"/>
      <c r="C385" s="87"/>
      <c r="D385" s="88" t="str">
        <f>IF('Desktop DataBase'!A600="","",'Desktop DataBase'!A600)</f>
        <v/>
      </c>
      <c r="E385" s="88"/>
      <c r="F385" s="88"/>
      <c r="G385" s="88"/>
    </row>
    <row r="386" spans="2:7" s="55" customFormat="1">
      <c r="B386" s="53"/>
      <c r="C386" s="87"/>
      <c r="D386" s="88" t="str">
        <f>IF('Desktop DataBase'!A601="","",'Desktop DataBase'!A601)</f>
        <v/>
      </c>
      <c r="E386" s="88"/>
      <c r="F386" s="88"/>
      <c r="G386" s="88"/>
    </row>
    <row r="387" spans="2:7" s="55" customFormat="1">
      <c r="B387" s="53"/>
      <c r="C387" s="87"/>
      <c r="D387" s="88" t="str">
        <f>IF('Desktop DataBase'!A602="","",'Desktop DataBase'!A602)</f>
        <v/>
      </c>
      <c r="E387" s="88"/>
      <c r="F387" s="88"/>
      <c r="G387" s="88"/>
    </row>
    <row r="388" spans="2:7" s="55" customFormat="1">
      <c r="B388" s="53"/>
      <c r="C388" s="87"/>
      <c r="D388" s="88" t="str">
        <f>IF('Desktop DataBase'!A603="","",'Desktop DataBase'!A603)</f>
        <v/>
      </c>
      <c r="E388" s="88"/>
      <c r="F388" s="88"/>
      <c r="G388" s="88"/>
    </row>
    <row r="389" spans="2:7" s="55" customFormat="1">
      <c r="B389" s="53"/>
      <c r="C389" s="87"/>
      <c r="D389" s="88" t="str">
        <f>IF('Desktop DataBase'!A604="","",'Desktop DataBase'!A604)</f>
        <v/>
      </c>
      <c r="E389" s="88"/>
      <c r="F389" s="88"/>
      <c r="G389" s="88"/>
    </row>
    <row r="390" spans="2:7" s="55" customFormat="1">
      <c r="B390" s="53"/>
      <c r="C390" s="87"/>
      <c r="D390" s="88" t="str">
        <f>IF('Desktop DataBase'!A605="","",'Desktop DataBase'!A605)</f>
        <v/>
      </c>
      <c r="E390" s="88"/>
      <c r="F390" s="88"/>
      <c r="G390" s="88"/>
    </row>
    <row r="391" spans="2:7" s="55" customFormat="1">
      <c r="B391" s="53"/>
      <c r="C391" s="87"/>
      <c r="D391" s="88" t="str">
        <f>IF('Desktop DataBase'!A606="","",'Desktop DataBase'!A606)</f>
        <v/>
      </c>
      <c r="E391" s="88"/>
      <c r="F391" s="88"/>
      <c r="G391" s="88"/>
    </row>
    <row r="392" spans="2:7" s="55" customFormat="1">
      <c r="B392" s="53"/>
      <c r="C392" s="87"/>
      <c r="D392" s="88" t="str">
        <f>IF('Desktop DataBase'!A607="","",'Desktop DataBase'!A607)</f>
        <v/>
      </c>
      <c r="E392" s="88"/>
      <c r="F392" s="88"/>
      <c r="G392" s="88"/>
    </row>
    <row r="393" spans="2:7" s="55" customFormat="1">
      <c r="B393" s="53"/>
      <c r="C393" s="87"/>
      <c r="D393" s="88" t="str">
        <f>IF('Desktop DataBase'!A608="","",'Desktop DataBase'!A608)</f>
        <v/>
      </c>
      <c r="E393" s="88"/>
      <c r="F393" s="88"/>
      <c r="G393" s="88"/>
    </row>
    <row r="394" spans="2:7" s="55" customFormat="1">
      <c r="B394" s="53"/>
      <c r="C394" s="87"/>
      <c r="D394" s="88" t="str">
        <f>IF('Desktop DataBase'!A609="","",'Desktop DataBase'!A609)</f>
        <v/>
      </c>
      <c r="E394" s="88"/>
      <c r="F394" s="88"/>
      <c r="G394" s="88"/>
    </row>
    <row r="395" spans="2:7" s="55" customFormat="1">
      <c r="B395" s="53"/>
      <c r="C395" s="87"/>
      <c r="D395" s="88" t="str">
        <f>IF('Desktop DataBase'!A610="","",'Desktop DataBase'!A610)</f>
        <v/>
      </c>
      <c r="E395" s="88"/>
      <c r="F395" s="88"/>
      <c r="G395" s="88"/>
    </row>
    <row r="396" spans="2:7" s="55" customFormat="1">
      <c r="B396" s="53"/>
      <c r="C396" s="87"/>
      <c r="D396" s="88" t="str">
        <f>IF('Desktop DataBase'!A611="","",'Desktop DataBase'!A611)</f>
        <v/>
      </c>
      <c r="E396" s="88"/>
      <c r="F396" s="88"/>
      <c r="G396" s="88"/>
    </row>
    <row r="397" spans="2:7" s="55" customFormat="1">
      <c r="B397" s="53"/>
      <c r="C397" s="87"/>
      <c r="D397" s="88" t="str">
        <f>IF('Desktop DataBase'!A612="","",'Desktop DataBase'!A612)</f>
        <v/>
      </c>
      <c r="E397" s="88"/>
      <c r="F397" s="88"/>
      <c r="G397" s="88"/>
    </row>
    <row r="398" spans="2:7" s="55" customFormat="1">
      <c r="B398" s="53"/>
      <c r="C398" s="87"/>
      <c r="D398" s="88" t="str">
        <f>IF('Desktop DataBase'!A613="","",'Desktop DataBase'!A613)</f>
        <v/>
      </c>
      <c r="E398" s="88"/>
      <c r="F398" s="88"/>
      <c r="G398" s="88"/>
    </row>
    <row r="399" spans="2:7" s="55" customFormat="1">
      <c r="B399" s="53"/>
      <c r="C399" s="87"/>
      <c r="D399" s="88" t="str">
        <f>IF('Desktop DataBase'!A614="","",'Desktop DataBase'!A614)</f>
        <v/>
      </c>
      <c r="E399" s="88"/>
      <c r="F399" s="88"/>
      <c r="G399" s="88"/>
    </row>
    <row r="400" spans="2:7" s="55" customFormat="1">
      <c r="B400" s="53"/>
      <c r="C400" s="87"/>
      <c r="D400" s="88" t="str">
        <f>IF('Desktop DataBase'!A615="","",'Desktop DataBase'!A615)</f>
        <v/>
      </c>
      <c r="E400" s="88"/>
      <c r="F400" s="88"/>
      <c r="G400" s="88"/>
    </row>
    <row r="401" spans="2:7" s="55" customFormat="1">
      <c r="B401" s="53"/>
      <c r="C401" s="87"/>
      <c r="D401" s="88" t="str">
        <f>IF('Desktop DataBase'!A616="","",'Desktop DataBase'!A616)</f>
        <v/>
      </c>
      <c r="E401" s="88"/>
      <c r="F401" s="88"/>
      <c r="G401" s="88"/>
    </row>
    <row r="402" spans="2:7" s="55" customFormat="1">
      <c r="B402" s="53"/>
      <c r="C402" s="87"/>
      <c r="D402" s="88" t="str">
        <f>IF('Desktop DataBase'!A617="","",'Desktop DataBase'!A617)</f>
        <v/>
      </c>
      <c r="E402" s="88"/>
      <c r="F402" s="88"/>
      <c r="G402" s="88"/>
    </row>
    <row r="403" spans="2:7" s="55" customFormat="1">
      <c r="B403" s="53"/>
      <c r="C403" s="87"/>
      <c r="D403" s="88" t="str">
        <f>IF('Desktop DataBase'!A618="","",'Desktop DataBase'!A618)</f>
        <v/>
      </c>
      <c r="E403" s="88"/>
      <c r="F403" s="88"/>
      <c r="G403" s="88"/>
    </row>
    <row r="404" spans="2:7" s="55" customFormat="1">
      <c r="B404" s="53"/>
      <c r="C404" s="87"/>
      <c r="D404" s="88" t="str">
        <f>IF('Desktop DataBase'!A619="","",'Desktop DataBase'!A619)</f>
        <v/>
      </c>
      <c r="E404" s="88"/>
      <c r="F404" s="88"/>
      <c r="G404" s="88"/>
    </row>
    <row r="405" spans="2:7" s="55" customFormat="1">
      <c r="B405" s="53"/>
      <c r="C405" s="87"/>
      <c r="D405" s="88" t="str">
        <f>IF('Desktop DataBase'!A620="","",'Desktop DataBase'!A620)</f>
        <v/>
      </c>
      <c r="E405" s="88"/>
      <c r="F405" s="88"/>
      <c r="G405" s="88"/>
    </row>
    <row r="406" spans="2:7" s="55" customFormat="1">
      <c r="B406" s="53"/>
      <c r="C406" s="87"/>
      <c r="D406" s="88" t="str">
        <f>IF('Desktop DataBase'!A621="","",'Desktop DataBase'!A621)</f>
        <v/>
      </c>
      <c r="E406" s="88"/>
      <c r="F406" s="88"/>
      <c r="G406" s="88"/>
    </row>
    <row r="407" spans="2:7" s="55" customFormat="1">
      <c r="B407" s="53"/>
      <c r="C407" s="87"/>
      <c r="D407" s="88" t="str">
        <f>IF('Desktop DataBase'!A622="","",'Desktop DataBase'!A622)</f>
        <v/>
      </c>
      <c r="E407" s="88"/>
      <c r="F407" s="88"/>
      <c r="G407" s="88"/>
    </row>
    <row r="408" spans="2:7" s="55" customFormat="1">
      <c r="B408" s="53"/>
      <c r="C408" s="87"/>
      <c r="D408" s="88" t="str">
        <f>IF('Desktop DataBase'!A623="","",'Desktop DataBase'!A623)</f>
        <v/>
      </c>
      <c r="E408" s="88"/>
      <c r="F408" s="88"/>
      <c r="G408" s="88"/>
    </row>
    <row r="409" spans="2:7" s="55" customFormat="1">
      <c r="B409" s="53"/>
      <c r="C409" s="87"/>
      <c r="D409" s="88" t="str">
        <f>IF('Desktop DataBase'!A624="","",'Desktop DataBase'!A624)</f>
        <v/>
      </c>
      <c r="E409" s="88"/>
      <c r="F409" s="88"/>
      <c r="G409" s="88"/>
    </row>
    <row r="410" spans="2:7" s="55" customFormat="1">
      <c r="B410" s="53"/>
      <c r="C410" s="87"/>
      <c r="D410" s="88" t="str">
        <f>IF('Desktop DataBase'!A625="","",'Desktop DataBase'!A625)</f>
        <v/>
      </c>
      <c r="E410" s="88"/>
      <c r="F410" s="88"/>
      <c r="G410" s="88"/>
    </row>
    <row r="411" spans="2:7" s="55" customFormat="1">
      <c r="B411" s="53"/>
      <c r="C411" s="87"/>
      <c r="D411" s="88" t="str">
        <f>IF('Desktop DataBase'!A626="","",'Desktop DataBase'!A626)</f>
        <v/>
      </c>
      <c r="E411" s="88"/>
      <c r="F411" s="88"/>
      <c r="G411" s="88"/>
    </row>
    <row r="412" spans="2:7" s="55" customFormat="1">
      <c r="B412" s="53"/>
      <c r="C412" s="87"/>
      <c r="D412" s="88" t="str">
        <f>IF('Desktop DataBase'!A627="","",'Desktop DataBase'!A627)</f>
        <v/>
      </c>
      <c r="E412" s="88"/>
      <c r="F412" s="88"/>
      <c r="G412" s="88"/>
    </row>
    <row r="413" spans="2:7" s="55" customFormat="1">
      <c r="B413" s="53"/>
      <c r="C413" s="87"/>
      <c r="D413" s="88" t="str">
        <f>IF('Desktop DataBase'!A628="","",'Desktop DataBase'!A628)</f>
        <v/>
      </c>
      <c r="E413" s="88"/>
      <c r="F413" s="88"/>
      <c r="G413" s="88"/>
    </row>
    <row r="414" spans="2:7" s="55" customFormat="1">
      <c r="B414" s="53"/>
      <c r="C414" s="87"/>
      <c r="D414" s="88" t="str">
        <f>IF('Desktop DataBase'!A629="","",'Desktop DataBase'!A629)</f>
        <v/>
      </c>
      <c r="E414" s="88"/>
      <c r="F414" s="88"/>
      <c r="G414" s="88"/>
    </row>
    <row r="415" spans="2:7" s="55" customFormat="1">
      <c r="B415" s="53"/>
      <c r="C415" s="87"/>
      <c r="D415" s="88" t="str">
        <f>IF('Desktop DataBase'!A630="","",'Desktop DataBase'!A630)</f>
        <v/>
      </c>
      <c r="E415" s="88"/>
      <c r="F415" s="88"/>
      <c r="G415" s="88"/>
    </row>
    <row r="416" spans="2:7" s="55" customFormat="1">
      <c r="B416" s="53"/>
      <c r="C416" s="87"/>
      <c r="D416" s="88" t="str">
        <f>IF('Desktop DataBase'!A631="","",'Desktop DataBase'!A631)</f>
        <v/>
      </c>
      <c r="E416" s="88"/>
      <c r="F416" s="88"/>
      <c r="G416" s="88"/>
    </row>
    <row r="417" spans="2:7" s="55" customFormat="1">
      <c r="B417" s="53"/>
      <c r="C417" s="87"/>
      <c r="D417" s="88" t="str">
        <f>IF('Desktop DataBase'!A632="","",'Desktop DataBase'!A632)</f>
        <v/>
      </c>
      <c r="E417" s="88"/>
      <c r="F417" s="88"/>
      <c r="G417" s="88"/>
    </row>
    <row r="418" spans="2:7" s="55" customFormat="1">
      <c r="B418" s="53"/>
      <c r="C418" s="87"/>
      <c r="D418" s="88" t="str">
        <f>IF('Desktop DataBase'!A633="","",'Desktop DataBase'!A633)</f>
        <v/>
      </c>
      <c r="E418" s="88"/>
      <c r="F418" s="88"/>
      <c r="G418" s="88"/>
    </row>
    <row r="419" spans="2:7" s="55" customFormat="1">
      <c r="B419" s="53"/>
      <c r="C419" s="87"/>
      <c r="D419" s="88" t="str">
        <f>IF('Desktop DataBase'!A634="","",'Desktop DataBase'!A634)</f>
        <v/>
      </c>
      <c r="E419" s="88"/>
      <c r="F419" s="88"/>
      <c r="G419" s="88"/>
    </row>
    <row r="420" spans="2:7" s="55" customFormat="1">
      <c r="B420" s="53"/>
      <c r="C420" s="87"/>
      <c r="D420" s="88" t="str">
        <f>IF('Desktop DataBase'!A635="","",'Desktop DataBase'!A635)</f>
        <v/>
      </c>
      <c r="E420" s="88"/>
      <c r="F420" s="88"/>
      <c r="G420" s="88"/>
    </row>
    <row r="421" spans="2:7" s="55" customFormat="1">
      <c r="B421" s="53"/>
      <c r="C421" s="87"/>
      <c r="D421" s="88" t="str">
        <f>IF('Desktop DataBase'!A636="","",'Desktop DataBase'!A636)</f>
        <v/>
      </c>
      <c r="E421" s="88"/>
      <c r="F421" s="88"/>
      <c r="G421" s="88"/>
    </row>
    <row r="422" spans="2:7" s="55" customFormat="1">
      <c r="B422" s="53"/>
      <c r="C422" s="87"/>
      <c r="D422" s="88" t="str">
        <f>IF('Desktop DataBase'!A637="","",'Desktop DataBase'!A637)</f>
        <v/>
      </c>
      <c r="E422" s="88"/>
      <c r="F422" s="88"/>
      <c r="G422" s="88"/>
    </row>
    <row r="423" spans="2:7" s="55" customFormat="1">
      <c r="B423" s="53"/>
      <c r="C423" s="87"/>
      <c r="D423" s="88" t="str">
        <f>IF('Desktop DataBase'!A638="","",'Desktop DataBase'!A638)</f>
        <v/>
      </c>
      <c r="E423" s="88"/>
      <c r="F423" s="88"/>
      <c r="G423" s="88"/>
    </row>
    <row r="424" spans="2:7" s="55" customFormat="1">
      <c r="B424" s="53"/>
      <c r="C424" s="87"/>
      <c r="D424" s="88" t="str">
        <f>IF('Desktop DataBase'!A639="","",'Desktop DataBase'!A639)</f>
        <v/>
      </c>
      <c r="E424" s="88"/>
      <c r="F424" s="88"/>
      <c r="G424" s="88"/>
    </row>
    <row r="425" spans="2:7" s="55" customFormat="1">
      <c r="B425" s="53"/>
      <c r="C425" s="87"/>
      <c r="D425" s="88" t="str">
        <f>IF('Desktop DataBase'!A640="","",'Desktop DataBase'!A640)</f>
        <v/>
      </c>
      <c r="E425" s="88"/>
      <c r="F425" s="88"/>
      <c r="G425" s="88"/>
    </row>
    <row r="426" spans="2:7" s="55" customFormat="1">
      <c r="B426" s="53"/>
      <c r="C426" s="87"/>
      <c r="D426" s="88" t="str">
        <f>IF('Desktop DataBase'!A641="","",'Desktop DataBase'!A641)</f>
        <v/>
      </c>
      <c r="E426" s="88"/>
      <c r="F426" s="88"/>
      <c r="G426" s="88"/>
    </row>
    <row r="427" spans="2:7" s="55" customFormat="1">
      <c r="B427" s="53"/>
      <c r="C427" s="87"/>
      <c r="D427" s="88" t="str">
        <f>IF('Desktop DataBase'!A642="","",'Desktop DataBase'!A642)</f>
        <v/>
      </c>
      <c r="E427" s="88"/>
      <c r="F427" s="88"/>
      <c r="G427" s="88"/>
    </row>
    <row r="428" spans="2:7" s="55" customFormat="1">
      <c r="B428" s="53"/>
      <c r="C428" s="87"/>
      <c r="D428" s="88" t="str">
        <f>IF('Desktop DataBase'!A643="","",'Desktop DataBase'!A643)</f>
        <v/>
      </c>
      <c r="E428" s="88"/>
      <c r="F428" s="88"/>
      <c r="G428" s="88"/>
    </row>
    <row r="429" spans="2:7" s="55" customFormat="1">
      <c r="B429" s="53"/>
      <c r="C429" s="87"/>
      <c r="D429" s="88" t="str">
        <f>IF('Desktop DataBase'!A644="","",'Desktop DataBase'!A644)</f>
        <v/>
      </c>
      <c r="E429" s="88"/>
      <c r="F429" s="88"/>
      <c r="G429" s="88"/>
    </row>
    <row r="430" spans="2:7" s="55" customFormat="1">
      <c r="B430" s="53"/>
      <c r="C430" s="87"/>
      <c r="D430" s="88" t="str">
        <f>IF('Desktop DataBase'!A645="","",'Desktop DataBase'!A645)</f>
        <v/>
      </c>
      <c r="E430" s="88"/>
      <c r="F430" s="88"/>
      <c r="G430" s="88"/>
    </row>
    <row r="431" spans="2:7" s="55" customFormat="1">
      <c r="B431" s="53"/>
      <c r="C431" s="87"/>
      <c r="D431" s="88" t="str">
        <f>IF('Desktop DataBase'!A646="","",'Desktop DataBase'!A646)</f>
        <v/>
      </c>
      <c r="E431" s="88"/>
      <c r="F431" s="88"/>
      <c r="G431" s="88"/>
    </row>
    <row r="432" spans="2:7" s="55" customFormat="1">
      <c r="B432" s="53"/>
      <c r="C432" s="87"/>
      <c r="D432" s="88" t="str">
        <f>IF('Desktop DataBase'!A647="","",'Desktop DataBase'!A647)</f>
        <v/>
      </c>
      <c r="E432" s="88"/>
      <c r="F432" s="88"/>
      <c r="G432" s="88"/>
    </row>
    <row r="433" spans="2:7" s="55" customFormat="1">
      <c r="B433" s="53"/>
      <c r="C433" s="87"/>
      <c r="D433" s="88" t="str">
        <f>IF('Desktop DataBase'!A648="","",'Desktop DataBase'!A648)</f>
        <v/>
      </c>
      <c r="E433" s="88"/>
      <c r="F433" s="88"/>
      <c r="G433" s="88"/>
    </row>
    <row r="434" spans="2:7" s="55" customFormat="1">
      <c r="B434" s="53"/>
      <c r="C434" s="87"/>
      <c r="D434" s="88" t="str">
        <f>IF('Desktop DataBase'!A649="","",'Desktop DataBase'!A649)</f>
        <v/>
      </c>
      <c r="E434" s="88"/>
      <c r="F434" s="88"/>
      <c r="G434" s="88"/>
    </row>
    <row r="435" spans="2:7" s="55" customFormat="1">
      <c r="B435" s="53"/>
      <c r="C435" s="87"/>
      <c r="D435" s="88" t="str">
        <f>IF('Desktop DataBase'!A650="","",'Desktop DataBase'!A650)</f>
        <v/>
      </c>
      <c r="E435" s="88"/>
      <c r="F435" s="88"/>
      <c r="G435" s="88"/>
    </row>
    <row r="436" spans="2:7" s="55" customFormat="1">
      <c r="B436" s="53"/>
      <c r="C436" s="87"/>
      <c r="D436" s="88" t="str">
        <f>IF('Desktop DataBase'!A651="","",'Desktop DataBase'!A651)</f>
        <v/>
      </c>
      <c r="E436" s="88"/>
      <c r="F436" s="88"/>
      <c r="G436" s="88"/>
    </row>
    <row r="437" spans="2:7" s="55" customFormat="1">
      <c r="B437" s="53"/>
      <c r="C437" s="87"/>
      <c r="D437" s="88" t="str">
        <f>IF('Desktop DataBase'!A652="","",'Desktop DataBase'!A652)</f>
        <v/>
      </c>
      <c r="E437" s="88"/>
      <c r="F437" s="88"/>
      <c r="G437" s="88"/>
    </row>
    <row r="438" spans="2:7" s="55" customFormat="1">
      <c r="B438" s="53"/>
      <c r="C438" s="87"/>
      <c r="D438" s="88" t="str">
        <f>IF('Desktop DataBase'!A653="","",'Desktop DataBase'!A653)</f>
        <v/>
      </c>
      <c r="E438" s="88"/>
      <c r="F438" s="88"/>
      <c r="G438" s="88"/>
    </row>
    <row r="439" spans="2:7" s="55" customFormat="1">
      <c r="B439" s="53"/>
      <c r="C439" s="87"/>
      <c r="D439" s="88" t="str">
        <f>IF('Desktop DataBase'!A654="","",'Desktop DataBase'!A654)</f>
        <v/>
      </c>
      <c r="E439" s="88"/>
      <c r="F439" s="88"/>
      <c r="G439" s="88"/>
    </row>
    <row r="440" spans="2:7" s="55" customFormat="1">
      <c r="B440" s="53"/>
      <c r="C440" s="87"/>
      <c r="D440" s="88" t="str">
        <f>IF('Desktop DataBase'!A655="","",'Desktop DataBase'!A655)</f>
        <v/>
      </c>
      <c r="E440" s="88"/>
      <c r="F440" s="88"/>
      <c r="G440" s="88"/>
    </row>
    <row r="441" spans="2:7" s="55" customFormat="1">
      <c r="B441" s="53"/>
      <c r="C441" s="87"/>
      <c r="D441" s="88" t="str">
        <f>IF('Desktop DataBase'!A656="","",'Desktop DataBase'!A656)</f>
        <v/>
      </c>
      <c r="E441" s="88"/>
      <c r="F441" s="88"/>
      <c r="G441" s="88"/>
    </row>
    <row r="442" spans="2:7" s="55" customFormat="1">
      <c r="B442" s="53"/>
      <c r="C442" s="87"/>
      <c r="D442" s="88" t="str">
        <f>IF('Desktop DataBase'!A657="","",'Desktop DataBase'!A657)</f>
        <v/>
      </c>
      <c r="E442" s="88"/>
      <c r="F442" s="88"/>
      <c r="G442" s="88"/>
    </row>
    <row r="443" spans="2:7" s="55" customFormat="1">
      <c r="B443" s="53"/>
      <c r="C443" s="87"/>
      <c r="D443" s="88" t="str">
        <f>IF('Desktop DataBase'!A658="","",'Desktop DataBase'!A658)</f>
        <v/>
      </c>
      <c r="E443" s="88"/>
      <c r="F443" s="88"/>
      <c r="G443" s="88"/>
    </row>
    <row r="444" spans="2:7" s="55" customFormat="1">
      <c r="B444" s="53"/>
      <c r="C444" s="87"/>
      <c r="D444" s="88" t="str">
        <f>IF('Desktop DataBase'!A659="","",'Desktop DataBase'!A659)</f>
        <v/>
      </c>
      <c r="E444" s="88"/>
      <c r="F444" s="88"/>
      <c r="G444" s="88"/>
    </row>
    <row r="445" spans="2:7" s="55" customFormat="1">
      <c r="B445" s="53"/>
      <c r="C445" s="87"/>
      <c r="D445" s="88" t="str">
        <f>IF('Desktop DataBase'!A660="","",'Desktop DataBase'!A660)</f>
        <v/>
      </c>
      <c r="E445" s="88"/>
      <c r="F445" s="88"/>
      <c r="G445" s="88"/>
    </row>
    <row r="446" spans="2:7" s="55" customFormat="1">
      <c r="B446" s="53"/>
      <c r="C446" s="87"/>
      <c r="D446" s="88" t="str">
        <f>IF('Desktop DataBase'!A661="","",'Desktop DataBase'!A661)</f>
        <v/>
      </c>
      <c r="E446" s="88"/>
      <c r="F446" s="88"/>
      <c r="G446" s="88"/>
    </row>
    <row r="447" spans="2:7" s="55" customFormat="1">
      <c r="B447" s="53"/>
      <c r="C447" s="87"/>
      <c r="D447" s="88" t="str">
        <f>IF('Desktop DataBase'!A662="","",'Desktop DataBase'!A662)</f>
        <v/>
      </c>
      <c r="E447" s="88"/>
      <c r="F447" s="88"/>
      <c r="G447" s="88"/>
    </row>
    <row r="448" spans="2:7" s="55" customFormat="1">
      <c r="B448" s="53"/>
      <c r="C448" s="87"/>
      <c r="D448" s="88" t="str">
        <f>IF('Desktop DataBase'!A663="","",'Desktop DataBase'!A663)</f>
        <v/>
      </c>
      <c r="E448" s="88"/>
      <c r="F448" s="88"/>
      <c r="G448" s="88"/>
    </row>
    <row r="449" spans="2:7" s="55" customFormat="1">
      <c r="B449" s="53"/>
      <c r="C449" s="87"/>
      <c r="D449" s="88" t="str">
        <f>IF('Desktop DataBase'!A664="","",'Desktop DataBase'!A664)</f>
        <v/>
      </c>
      <c r="E449" s="88"/>
      <c r="F449" s="88"/>
      <c r="G449" s="88"/>
    </row>
    <row r="450" spans="2:7" s="55" customFormat="1">
      <c r="B450" s="53"/>
      <c r="C450" s="87"/>
      <c r="D450" s="88" t="str">
        <f>IF('Desktop DataBase'!A665="","",'Desktop DataBase'!A665)</f>
        <v/>
      </c>
      <c r="E450" s="88"/>
      <c r="F450" s="88"/>
      <c r="G450" s="88"/>
    </row>
    <row r="451" spans="2:7" s="55" customFormat="1">
      <c r="B451" s="53"/>
      <c r="C451" s="87"/>
      <c r="D451" s="88" t="str">
        <f>IF('Desktop DataBase'!A666="","",'Desktop DataBase'!A666)</f>
        <v/>
      </c>
      <c r="E451" s="88"/>
      <c r="F451" s="88"/>
      <c r="G451" s="88"/>
    </row>
    <row r="452" spans="2:7" s="55" customFormat="1">
      <c r="B452" s="53"/>
      <c r="C452" s="87"/>
      <c r="D452" s="88" t="str">
        <f>IF('Desktop DataBase'!A667="","",'Desktop DataBase'!A667)</f>
        <v/>
      </c>
      <c r="E452" s="88"/>
      <c r="F452" s="88"/>
      <c r="G452" s="88"/>
    </row>
    <row r="453" spans="2:7" s="55" customFormat="1">
      <c r="B453" s="53"/>
      <c r="C453" s="87"/>
      <c r="D453" s="88" t="str">
        <f>IF('Desktop DataBase'!A668="","",'Desktop DataBase'!A668)</f>
        <v/>
      </c>
      <c r="E453" s="88"/>
      <c r="F453" s="88"/>
      <c r="G453" s="88"/>
    </row>
    <row r="454" spans="2:7" s="54" customFormat="1">
      <c r="B454" s="53"/>
      <c r="C454" s="89"/>
      <c r="D454" s="89"/>
      <c r="E454" s="89"/>
      <c r="F454" s="89"/>
      <c r="G454" s="89"/>
    </row>
  </sheetData>
  <sheetProtection password="B48E" sheet="1" objects="1" scenarios="1"/>
  <dataConsolidate function="var"/>
  <mergeCells count="9">
    <mergeCell ref="B15:B29"/>
    <mergeCell ref="B71:B72"/>
    <mergeCell ref="B57:B58"/>
    <mergeCell ref="B59:B70"/>
    <mergeCell ref="B30:B32"/>
    <mergeCell ref="B33:B35"/>
    <mergeCell ref="B36:B45"/>
    <mergeCell ref="B46:B51"/>
    <mergeCell ref="B52:B56"/>
  </mergeCells>
  <conditionalFormatting sqref="D13:G72">
    <cfRule type="expression" dxfId="513" priority="1">
      <formula>MOD(ROW(),2)=1</formula>
    </cfRule>
  </conditionalFormatting>
  <dataValidations count="2">
    <dataValidation type="list" allowBlank="1" showInputMessage="1" showErrorMessage="1" sqref="G11">
      <formula1>models1desk</formula1>
    </dataValidation>
    <dataValidation type="list" allowBlank="1" showInputMessage="1" showErrorMessage="1" sqref="D11 E11 F11">
      <formula1>models1desk</formula1>
    </dataValidation>
  </dataValidations>
  <pageMargins left="0.25" right="0.25" top="0.75" bottom="0.75" header="0.3" footer="0.3"/>
  <pageSetup scale="54" fitToHeight="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6"/>
  </sheetPr>
  <dimension ref="A1:XFD323"/>
  <sheetViews>
    <sheetView zoomScale="80" zoomScaleNormal="80" workbookViewId="0">
      <pane xSplit="1" ySplit="1" topLeftCell="AV2" activePane="bottomRight" state="frozen"/>
      <selection activeCell="P3" sqref="P3"/>
      <selection pane="topRight" activeCell="P3" sqref="P3"/>
      <selection pane="bottomLeft" activeCell="P3" sqref="P3"/>
      <selection pane="bottomRight" activeCell="AV4" sqref="AV4"/>
    </sheetView>
  </sheetViews>
  <sheetFormatPr defaultColWidth="52.42578125" defaultRowHeight="12.75"/>
  <cols>
    <col min="1" max="1" width="33.28515625" style="64" customWidth="1"/>
    <col min="2" max="2" width="12.5703125" style="63" customWidth="1"/>
    <col min="3" max="3" width="17.28515625" style="63" customWidth="1"/>
    <col min="4" max="5" width="15.28515625" style="63" customWidth="1"/>
    <col min="6" max="6" width="28" style="63" bestFit="1" customWidth="1"/>
    <col min="7" max="7" width="21.42578125" style="63" bestFit="1" customWidth="1"/>
    <col min="8" max="8" width="35.5703125" style="63" bestFit="1" customWidth="1"/>
    <col min="9" max="9" width="38.7109375" style="63" customWidth="1"/>
    <col min="10" max="10" width="33.5703125" style="63" customWidth="1"/>
    <col min="11" max="11" width="69.5703125" style="63" customWidth="1"/>
    <col min="12" max="12" width="14.7109375" style="63" bestFit="1" customWidth="1"/>
    <col min="13" max="13" width="23.28515625" style="63" bestFit="1" customWidth="1"/>
    <col min="14" max="14" width="24.7109375" style="63" customWidth="1"/>
    <col min="15" max="15" width="19.5703125" style="63" bestFit="1" customWidth="1"/>
    <col min="16" max="16" width="47.7109375" style="63" bestFit="1" customWidth="1"/>
    <col min="17" max="17" width="8.7109375" style="63" bestFit="1" customWidth="1"/>
    <col min="18" max="18" width="14" style="63" bestFit="1" customWidth="1"/>
    <col min="19" max="19" width="35.5703125" style="63" bestFit="1" customWidth="1"/>
    <col min="20" max="20" width="17.42578125" style="63" bestFit="1" customWidth="1"/>
    <col min="21" max="21" width="10.42578125" style="63" bestFit="1" customWidth="1"/>
    <col min="22" max="22" width="14.28515625" style="63" bestFit="1" customWidth="1"/>
    <col min="23" max="23" width="24.28515625" style="63" bestFit="1" customWidth="1"/>
    <col min="24" max="24" width="18" style="63" customWidth="1"/>
    <col min="25" max="25" width="18.42578125" style="63" bestFit="1" customWidth="1"/>
    <col min="26" max="26" width="16.7109375" style="63" bestFit="1" customWidth="1"/>
    <col min="27" max="27" width="19.5703125" style="63" customWidth="1"/>
    <col min="28" max="28" width="17.7109375" style="63" bestFit="1" customWidth="1"/>
    <col min="29" max="29" width="11.42578125" style="63" customWidth="1"/>
    <col min="30" max="30" width="20.7109375" style="63" bestFit="1" customWidth="1"/>
    <col min="31" max="31" width="26.28515625" style="63" customWidth="1"/>
    <col min="32" max="32" width="11.7109375" style="63" bestFit="1" customWidth="1"/>
    <col min="33" max="33" width="6.28515625" style="63" customWidth="1"/>
    <col min="34" max="34" width="11.7109375" style="63" customWidth="1"/>
    <col min="35" max="35" width="18.42578125" style="63" bestFit="1" customWidth="1"/>
    <col min="36" max="36" width="12.28515625" style="64" customWidth="1"/>
    <col min="37" max="37" width="19.42578125" style="63" customWidth="1"/>
    <col min="38" max="38" width="23.7109375" style="63" customWidth="1"/>
    <col min="39" max="39" width="23.7109375" style="64" customWidth="1"/>
    <col min="40" max="40" width="22" style="63" customWidth="1"/>
    <col min="41" max="41" width="12.42578125" style="63" customWidth="1"/>
    <col min="42" max="42" width="15.7109375" style="63" customWidth="1"/>
    <col min="43" max="43" width="13.28515625" style="63" customWidth="1"/>
    <col min="44" max="44" width="55.28515625" style="63" customWidth="1"/>
    <col min="45" max="45" width="15.7109375" style="63" customWidth="1"/>
    <col min="46" max="46" width="13.7109375" style="63" customWidth="1"/>
    <col min="47" max="49" width="52.42578125" style="63"/>
    <col min="50" max="50" width="28.42578125" style="63" customWidth="1"/>
    <col min="51" max="51" width="14.28515625" style="63" customWidth="1"/>
    <col min="52" max="52" width="12.42578125" style="63" customWidth="1"/>
    <col min="53" max="53" width="19.7109375" style="63" customWidth="1"/>
    <col min="54" max="54" width="17.42578125" style="63" customWidth="1"/>
    <col min="55" max="55" width="16.28515625" style="63" customWidth="1"/>
    <col min="56" max="56" width="10.5703125" style="63" customWidth="1"/>
    <col min="57" max="57" width="11.28515625" style="63" customWidth="1"/>
    <col min="58" max="58" width="20.5703125" style="63" customWidth="1"/>
    <col min="59" max="59" width="21.28515625" style="63" customWidth="1"/>
    <col min="60" max="60" width="20.28515625" style="63" customWidth="1"/>
    <col min="61" max="61" width="15.5703125" style="63" customWidth="1"/>
    <col min="62" max="63" width="52.42578125" style="63" customWidth="1"/>
    <col min="64" max="64" width="32.7109375" style="63" customWidth="1"/>
    <col min="65" max="65" width="22.5703125" style="63" customWidth="1"/>
    <col min="66" max="258" width="52.42578125" style="63"/>
    <col min="259" max="259" width="25.5703125" style="63" customWidth="1"/>
    <col min="260" max="260" width="12.5703125" style="63" customWidth="1"/>
    <col min="261" max="262" width="15.28515625" style="63" customWidth="1"/>
    <col min="263" max="263" width="28" style="63" bestFit="1" customWidth="1"/>
    <col min="264" max="264" width="21.42578125" style="63" bestFit="1" customWidth="1"/>
    <col min="265" max="265" width="35.5703125" style="63" bestFit="1" customWidth="1"/>
    <col min="266" max="266" width="35.28515625" style="63" customWidth="1"/>
    <col min="267" max="267" width="19.7109375" style="63" bestFit="1" customWidth="1"/>
    <col min="268" max="268" width="69.5703125" style="63" customWidth="1"/>
    <col min="269" max="269" width="14.7109375" style="63" bestFit="1" customWidth="1"/>
    <col min="270" max="270" width="23.28515625" style="63" bestFit="1" customWidth="1"/>
    <col min="271" max="271" width="24.7109375" style="63" customWidth="1"/>
    <col min="272" max="272" width="19.5703125" style="63" bestFit="1" customWidth="1"/>
    <col min="273" max="273" width="47.7109375" style="63" bestFit="1" customWidth="1"/>
    <col min="274" max="274" width="8.7109375" style="63" bestFit="1" customWidth="1"/>
    <col min="275" max="275" width="14" style="63" bestFit="1" customWidth="1"/>
    <col min="276" max="276" width="35.5703125" style="63" bestFit="1" customWidth="1"/>
    <col min="277" max="277" width="17.42578125" style="63" bestFit="1" customWidth="1"/>
    <col min="278" max="278" width="10.42578125" style="63" bestFit="1" customWidth="1"/>
    <col min="279" max="279" width="14.28515625" style="63" bestFit="1" customWidth="1"/>
    <col min="280" max="280" width="24.28515625" style="63" bestFit="1" customWidth="1"/>
    <col min="281" max="281" width="18" style="63" customWidth="1"/>
    <col min="282" max="282" width="18.42578125" style="63" bestFit="1" customWidth="1"/>
    <col min="283" max="283" width="16.7109375" style="63" bestFit="1" customWidth="1"/>
    <col min="284" max="284" width="19.5703125" style="63" customWidth="1"/>
    <col min="285" max="285" width="17.7109375" style="63" bestFit="1" customWidth="1"/>
    <col min="286" max="286" width="9.28515625" style="63" customWidth="1"/>
    <col min="287" max="287" width="20.7109375" style="63" bestFit="1" customWidth="1"/>
    <col min="288" max="288" width="26.28515625" style="63" customWidth="1"/>
    <col min="289" max="289" width="11.7109375" style="63" bestFit="1" customWidth="1"/>
    <col min="290" max="290" width="6.28515625" style="63" customWidth="1"/>
    <col min="291" max="291" width="8.42578125" style="63" customWidth="1"/>
    <col min="292" max="292" width="18.42578125" style="63" bestFit="1" customWidth="1"/>
    <col min="293" max="293" width="52.42578125" style="63"/>
    <col min="294" max="294" width="19.42578125" style="63" customWidth="1"/>
    <col min="295" max="296" width="23.7109375" style="63" customWidth="1"/>
    <col min="297" max="297" width="22" style="63" customWidth="1"/>
    <col min="298" max="298" width="12.42578125" style="63" customWidth="1"/>
    <col min="299" max="299" width="15.7109375" style="63" customWidth="1"/>
    <col min="300" max="300" width="13.28515625" style="63" customWidth="1"/>
    <col min="301" max="301" width="52.42578125" style="63"/>
    <col min="302" max="302" width="15.7109375" style="63" customWidth="1"/>
    <col min="303" max="303" width="13.7109375" style="63" customWidth="1"/>
    <col min="304" max="307" width="52.42578125" style="63"/>
    <col min="308" max="308" width="14.28515625" style="63" customWidth="1"/>
    <col min="309" max="309" width="12.42578125" style="63" customWidth="1"/>
    <col min="310" max="310" width="19.7109375" style="63" customWidth="1"/>
    <col min="311" max="311" width="17.42578125" style="63" customWidth="1"/>
    <col min="312" max="312" width="11.7109375" style="63" customWidth="1"/>
    <col min="313" max="313" width="10.5703125" style="63" customWidth="1"/>
    <col min="314" max="314" width="11.28515625" style="63" customWidth="1"/>
    <col min="315" max="317" width="52.42578125" style="63"/>
    <col min="318" max="319" width="52.42578125" style="63" customWidth="1"/>
    <col min="320" max="320" width="32.7109375" style="63" customWidth="1"/>
    <col min="321" max="321" width="22.5703125" style="63" customWidth="1"/>
    <col min="322" max="514" width="52.42578125" style="63"/>
    <col min="515" max="515" width="25.5703125" style="63" customWidth="1"/>
    <col min="516" max="516" width="12.5703125" style="63" customWidth="1"/>
    <col min="517" max="518" width="15.28515625" style="63" customWidth="1"/>
    <col min="519" max="519" width="28" style="63" bestFit="1" customWidth="1"/>
    <col min="520" max="520" width="21.42578125" style="63" bestFit="1" customWidth="1"/>
    <col min="521" max="521" width="35.5703125" style="63" bestFit="1" customWidth="1"/>
    <col min="522" max="522" width="35.28515625" style="63" customWidth="1"/>
    <col min="523" max="523" width="19.7109375" style="63" bestFit="1" customWidth="1"/>
    <col min="524" max="524" width="69.5703125" style="63" customWidth="1"/>
    <col min="525" max="525" width="14.7109375" style="63" bestFit="1" customWidth="1"/>
    <col min="526" max="526" width="23.28515625" style="63" bestFit="1" customWidth="1"/>
    <col min="527" max="527" width="24.7109375" style="63" customWidth="1"/>
    <col min="528" max="528" width="19.5703125" style="63" bestFit="1" customWidth="1"/>
    <col min="529" max="529" width="47.7109375" style="63" bestFit="1" customWidth="1"/>
    <col min="530" max="530" width="8.7109375" style="63" bestFit="1" customWidth="1"/>
    <col min="531" max="531" width="14" style="63" bestFit="1" customWidth="1"/>
    <col min="532" max="532" width="35.5703125" style="63" bestFit="1" customWidth="1"/>
    <col min="533" max="533" width="17.42578125" style="63" bestFit="1" customWidth="1"/>
    <col min="534" max="534" width="10.42578125" style="63" bestFit="1" customWidth="1"/>
    <col min="535" max="535" width="14.28515625" style="63" bestFit="1" customWidth="1"/>
    <col min="536" max="536" width="24.28515625" style="63" bestFit="1" customWidth="1"/>
    <col min="537" max="537" width="18" style="63" customWidth="1"/>
    <col min="538" max="538" width="18.42578125" style="63" bestFit="1" customWidth="1"/>
    <col min="539" max="539" width="16.7109375" style="63" bestFit="1" customWidth="1"/>
    <col min="540" max="540" width="19.5703125" style="63" customWidth="1"/>
    <col min="541" max="541" width="17.7109375" style="63" bestFit="1" customWidth="1"/>
    <col min="542" max="542" width="9.28515625" style="63" customWidth="1"/>
    <col min="543" max="543" width="20.7109375" style="63" bestFit="1" customWidth="1"/>
    <col min="544" max="544" width="26.28515625" style="63" customWidth="1"/>
    <col min="545" max="545" width="11.7109375" style="63" bestFit="1" customWidth="1"/>
    <col min="546" max="546" width="6.28515625" style="63" customWidth="1"/>
    <col min="547" max="547" width="8.42578125" style="63" customWidth="1"/>
    <col min="548" max="548" width="18.42578125" style="63" bestFit="1" customWidth="1"/>
    <col min="549" max="549" width="52.42578125" style="63"/>
    <col min="550" max="550" width="19.42578125" style="63" customWidth="1"/>
    <col min="551" max="552" width="23.7109375" style="63" customWidth="1"/>
    <col min="553" max="553" width="22" style="63" customWidth="1"/>
    <col min="554" max="554" width="12.42578125" style="63" customWidth="1"/>
    <col min="555" max="555" width="15.7109375" style="63" customWidth="1"/>
    <col min="556" max="556" width="13.28515625" style="63" customWidth="1"/>
    <col min="557" max="557" width="52.42578125" style="63"/>
    <col min="558" max="558" width="15.7109375" style="63" customWidth="1"/>
    <col min="559" max="559" width="13.7109375" style="63" customWidth="1"/>
    <col min="560" max="563" width="52.42578125" style="63"/>
    <col min="564" max="564" width="14.28515625" style="63" customWidth="1"/>
    <col min="565" max="565" width="12.42578125" style="63" customWidth="1"/>
    <col min="566" max="566" width="19.7109375" style="63" customWidth="1"/>
    <col min="567" max="567" width="17.42578125" style="63" customWidth="1"/>
    <col min="568" max="568" width="11.7109375" style="63" customWidth="1"/>
    <col min="569" max="569" width="10.5703125" style="63" customWidth="1"/>
    <col min="570" max="570" width="11.28515625" style="63" customWidth="1"/>
    <col min="571" max="573" width="52.42578125" style="63"/>
    <col min="574" max="575" width="52.42578125" style="63" customWidth="1"/>
    <col min="576" max="576" width="32.7109375" style="63" customWidth="1"/>
    <col min="577" max="577" width="22.5703125" style="63" customWidth="1"/>
    <col min="578" max="770" width="52.42578125" style="63"/>
    <col min="771" max="771" width="25.5703125" style="63" customWidth="1"/>
    <col min="772" max="772" width="12.5703125" style="63" customWidth="1"/>
    <col min="773" max="774" width="15.28515625" style="63" customWidth="1"/>
    <col min="775" max="775" width="28" style="63" bestFit="1" customWidth="1"/>
    <col min="776" max="776" width="21.42578125" style="63" bestFit="1" customWidth="1"/>
    <col min="777" max="777" width="35.5703125" style="63" bestFit="1" customWidth="1"/>
    <col min="778" max="778" width="35.28515625" style="63" customWidth="1"/>
    <col min="779" max="779" width="19.7109375" style="63" bestFit="1" customWidth="1"/>
    <col min="780" max="780" width="69.5703125" style="63" customWidth="1"/>
    <col min="781" max="781" width="14.7109375" style="63" bestFit="1" customWidth="1"/>
    <col min="782" max="782" width="23.28515625" style="63" bestFit="1" customWidth="1"/>
    <col min="783" max="783" width="24.7109375" style="63" customWidth="1"/>
    <col min="784" max="784" width="19.5703125" style="63" bestFit="1" customWidth="1"/>
    <col min="785" max="785" width="47.7109375" style="63" bestFit="1" customWidth="1"/>
    <col min="786" max="786" width="8.7109375" style="63" bestFit="1" customWidth="1"/>
    <col min="787" max="787" width="14" style="63" bestFit="1" customWidth="1"/>
    <col min="788" max="788" width="35.5703125" style="63" bestFit="1" customWidth="1"/>
    <col min="789" max="789" width="17.42578125" style="63" bestFit="1" customWidth="1"/>
    <col min="790" max="790" width="10.42578125" style="63" bestFit="1" customWidth="1"/>
    <col min="791" max="791" width="14.28515625" style="63" bestFit="1" customWidth="1"/>
    <col min="792" max="792" width="24.28515625" style="63" bestFit="1" customWidth="1"/>
    <col min="793" max="793" width="18" style="63" customWidth="1"/>
    <col min="794" max="794" width="18.42578125" style="63" bestFit="1" customWidth="1"/>
    <col min="795" max="795" width="16.7109375" style="63" bestFit="1" customWidth="1"/>
    <col min="796" max="796" width="19.5703125" style="63" customWidth="1"/>
    <col min="797" max="797" width="17.7109375" style="63" bestFit="1" customWidth="1"/>
    <col min="798" max="798" width="9.28515625" style="63" customWidth="1"/>
    <col min="799" max="799" width="20.7109375" style="63" bestFit="1" customWidth="1"/>
    <col min="800" max="800" width="26.28515625" style="63" customWidth="1"/>
    <col min="801" max="801" width="11.7109375" style="63" bestFit="1" customWidth="1"/>
    <col min="802" max="802" width="6.28515625" style="63" customWidth="1"/>
    <col min="803" max="803" width="8.42578125" style="63" customWidth="1"/>
    <col min="804" max="804" width="18.42578125" style="63" bestFit="1" customWidth="1"/>
    <col min="805" max="805" width="52.42578125" style="63"/>
    <col min="806" max="806" width="19.42578125" style="63" customWidth="1"/>
    <col min="807" max="808" width="23.7109375" style="63" customWidth="1"/>
    <col min="809" max="809" width="22" style="63" customWidth="1"/>
    <col min="810" max="810" width="12.42578125" style="63" customWidth="1"/>
    <col min="811" max="811" width="15.7109375" style="63" customWidth="1"/>
    <col min="812" max="812" width="13.28515625" style="63" customWidth="1"/>
    <col min="813" max="813" width="52.42578125" style="63"/>
    <col min="814" max="814" width="15.7109375" style="63" customWidth="1"/>
    <col min="815" max="815" width="13.7109375" style="63" customWidth="1"/>
    <col min="816" max="819" width="52.42578125" style="63"/>
    <col min="820" max="820" width="14.28515625" style="63" customWidth="1"/>
    <col min="821" max="821" width="12.42578125" style="63" customWidth="1"/>
    <col min="822" max="822" width="19.7109375" style="63" customWidth="1"/>
    <col min="823" max="823" width="17.42578125" style="63" customWidth="1"/>
    <col min="824" max="824" width="11.7109375" style="63" customWidth="1"/>
    <col min="825" max="825" width="10.5703125" style="63" customWidth="1"/>
    <col min="826" max="826" width="11.28515625" style="63" customWidth="1"/>
    <col min="827" max="829" width="52.42578125" style="63"/>
    <col min="830" max="831" width="52.42578125" style="63" customWidth="1"/>
    <col min="832" max="832" width="32.7109375" style="63" customWidth="1"/>
    <col min="833" max="833" width="22.5703125" style="63" customWidth="1"/>
    <col min="834" max="1026" width="52.42578125" style="63"/>
    <col min="1027" max="1027" width="25.5703125" style="63" customWidth="1"/>
    <col min="1028" max="1028" width="12.5703125" style="63" customWidth="1"/>
    <col min="1029" max="1030" width="15.28515625" style="63" customWidth="1"/>
    <col min="1031" max="1031" width="28" style="63" bestFit="1" customWidth="1"/>
    <col min="1032" max="1032" width="21.42578125" style="63" bestFit="1" customWidth="1"/>
    <col min="1033" max="1033" width="35.5703125" style="63" bestFit="1" customWidth="1"/>
    <col min="1034" max="1034" width="35.28515625" style="63" customWidth="1"/>
    <col min="1035" max="1035" width="19.7109375" style="63" bestFit="1" customWidth="1"/>
    <col min="1036" max="1036" width="69.5703125" style="63" customWidth="1"/>
    <col min="1037" max="1037" width="14.7109375" style="63" bestFit="1" customWidth="1"/>
    <col min="1038" max="1038" width="23.28515625" style="63" bestFit="1" customWidth="1"/>
    <col min="1039" max="1039" width="24.7109375" style="63" customWidth="1"/>
    <col min="1040" max="1040" width="19.5703125" style="63" bestFit="1" customWidth="1"/>
    <col min="1041" max="1041" width="47.7109375" style="63" bestFit="1" customWidth="1"/>
    <col min="1042" max="1042" width="8.7109375" style="63" bestFit="1" customWidth="1"/>
    <col min="1043" max="1043" width="14" style="63" bestFit="1" customWidth="1"/>
    <col min="1044" max="1044" width="35.5703125" style="63" bestFit="1" customWidth="1"/>
    <col min="1045" max="1045" width="17.42578125" style="63" bestFit="1" customWidth="1"/>
    <col min="1046" max="1046" width="10.42578125" style="63" bestFit="1" customWidth="1"/>
    <col min="1047" max="1047" width="14.28515625" style="63" bestFit="1" customWidth="1"/>
    <col min="1048" max="1048" width="24.28515625" style="63" bestFit="1" customWidth="1"/>
    <col min="1049" max="1049" width="18" style="63" customWidth="1"/>
    <col min="1050" max="1050" width="18.42578125" style="63" bestFit="1" customWidth="1"/>
    <col min="1051" max="1051" width="16.7109375" style="63" bestFit="1" customWidth="1"/>
    <col min="1052" max="1052" width="19.5703125" style="63" customWidth="1"/>
    <col min="1053" max="1053" width="17.7109375" style="63" bestFit="1" customWidth="1"/>
    <col min="1054" max="1054" width="9.28515625" style="63" customWidth="1"/>
    <col min="1055" max="1055" width="20.7109375" style="63" bestFit="1" customWidth="1"/>
    <col min="1056" max="1056" width="26.28515625" style="63" customWidth="1"/>
    <col min="1057" max="1057" width="11.7109375" style="63" bestFit="1" customWidth="1"/>
    <col min="1058" max="1058" width="6.28515625" style="63" customWidth="1"/>
    <col min="1059" max="1059" width="8.42578125" style="63" customWidth="1"/>
    <col min="1060" max="1060" width="18.42578125" style="63" bestFit="1" customWidth="1"/>
    <col min="1061" max="1061" width="52.42578125" style="63"/>
    <col min="1062" max="1062" width="19.42578125" style="63" customWidth="1"/>
    <col min="1063" max="1064" width="23.7109375" style="63" customWidth="1"/>
    <col min="1065" max="1065" width="22" style="63" customWidth="1"/>
    <col min="1066" max="1066" width="12.42578125" style="63" customWidth="1"/>
    <col min="1067" max="1067" width="15.7109375" style="63" customWidth="1"/>
    <col min="1068" max="1068" width="13.28515625" style="63" customWidth="1"/>
    <col min="1069" max="1069" width="52.42578125" style="63"/>
    <col min="1070" max="1070" width="15.7109375" style="63" customWidth="1"/>
    <col min="1071" max="1071" width="13.7109375" style="63" customWidth="1"/>
    <col min="1072" max="1075" width="52.42578125" style="63"/>
    <col min="1076" max="1076" width="14.28515625" style="63" customWidth="1"/>
    <col min="1077" max="1077" width="12.42578125" style="63" customWidth="1"/>
    <col min="1078" max="1078" width="19.7109375" style="63" customWidth="1"/>
    <col min="1079" max="1079" width="17.42578125" style="63" customWidth="1"/>
    <col min="1080" max="1080" width="11.7109375" style="63" customWidth="1"/>
    <col min="1081" max="1081" width="10.5703125" style="63" customWidth="1"/>
    <col min="1082" max="1082" width="11.28515625" style="63" customWidth="1"/>
    <col min="1083" max="1085" width="52.42578125" style="63"/>
    <col min="1086" max="1087" width="52.42578125" style="63" customWidth="1"/>
    <col min="1088" max="1088" width="32.7109375" style="63" customWidth="1"/>
    <col min="1089" max="1089" width="22.5703125" style="63" customWidth="1"/>
    <col min="1090" max="1282" width="52.42578125" style="63"/>
    <col min="1283" max="1283" width="25.5703125" style="63" customWidth="1"/>
    <col min="1284" max="1284" width="12.5703125" style="63" customWidth="1"/>
    <col min="1285" max="1286" width="15.28515625" style="63" customWidth="1"/>
    <col min="1287" max="1287" width="28" style="63" bestFit="1" customWidth="1"/>
    <col min="1288" max="1288" width="21.42578125" style="63" bestFit="1" customWidth="1"/>
    <col min="1289" max="1289" width="35.5703125" style="63" bestFit="1" customWidth="1"/>
    <col min="1290" max="1290" width="35.28515625" style="63" customWidth="1"/>
    <col min="1291" max="1291" width="19.7109375" style="63" bestFit="1" customWidth="1"/>
    <col min="1292" max="1292" width="69.5703125" style="63" customWidth="1"/>
    <col min="1293" max="1293" width="14.7109375" style="63" bestFit="1" customWidth="1"/>
    <col min="1294" max="1294" width="23.28515625" style="63" bestFit="1" customWidth="1"/>
    <col min="1295" max="1295" width="24.7109375" style="63" customWidth="1"/>
    <col min="1296" max="1296" width="19.5703125" style="63" bestFit="1" customWidth="1"/>
    <col min="1297" max="1297" width="47.7109375" style="63" bestFit="1" customWidth="1"/>
    <col min="1298" max="1298" width="8.7109375" style="63" bestFit="1" customWidth="1"/>
    <col min="1299" max="1299" width="14" style="63" bestFit="1" customWidth="1"/>
    <col min="1300" max="1300" width="35.5703125" style="63" bestFit="1" customWidth="1"/>
    <col min="1301" max="1301" width="17.42578125" style="63" bestFit="1" customWidth="1"/>
    <col min="1302" max="1302" width="10.42578125" style="63" bestFit="1" customWidth="1"/>
    <col min="1303" max="1303" width="14.28515625" style="63" bestFit="1" customWidth="1"/>
    <col min="1304" max="1304" width="24.28515625" style="63" bestFit="1" customWidth="1"/>
    <col min="1305" max="1305" width="18" style="63" customWidth="1"/>
    <col min="1306" max="1306" width="18.42578125" style="63" bestFit="1" customWidth="1"/>
    <col min="1307" max="1307" width="16.7109375" style="63" bestFit="1" customWidth="1"/>
    <col min="1308" max="1308" width="19.5703125" style="63" customWidth="1"/>
    <col min="1309" max="1309" width="17.7109375" style="63" bestFit="1" customWidth="1"/>
    <col min="1310" max="1310" width="9.28515625" style="63" customWidth="1"/>
    <col min="1311" max="1311" width="20.7109375" style="63" bestFit="1" customWidth="1"/>
    <col min="1312" max="1312" width="26.28515625" style="63" customWidth="1"/>
    <col min="1313" max="1313" width="11.7109375" style="63" bestFit="1" customWidth="1"/>
    <col min="1314" max="1314" width="6.28515625" style="63" customWidth="1"/>
    <col min="1315" max="1315" width="8.42578125" style="63" customWidth="1"/>
    <col min="1316" max="1316" width="18.42578125" style="63" bestFit="1" customWidth="1"/>
    <col min="1317" max="1317" width="52.42578125" style="63"/>
    <col min="1318" max="1318" width="19.42578125" style="63" customWidth="1"/>
    <col min="1319" max="1320" width="23.7109375" style="63" customWidth="1"/>
    <col min="1321" max="1321" width="22" style="63" customWidth="1"/>
    <col min="1322" max="1322" width="12.42578125" style="63" customWidth="1"/>
    <col min="1323" max="1323" width="15.7109375" style="63" customWidth="1"/>
    <col min="1324" max="1324" width="13.28515625" style="63" customWidth="1"/>
    <col min="1325" max="1325" width="52.42578125" style="63"/>
    <col min="1326" max="1326" width="15.7109375" style="63" customWidth="1"/>
    <col min="1327" max="1327" width="13.7109375" style="63" customWidth="1"/>
    <col min="1328" max="1331" width="52.42578125" style="63"/>
    <col min="1332" max="1332" width="14.28515625" style="63" customWidth="1"/>
    <col min="1333" max="1333" width="12.42578125" style="63" customWidth="1"/>
    <col min="1334" max="1334" width="19.7109375" style="63" customWidth="1"/>
    <col min="1335" max="1335" width="17.42578125" style="63" customWidth="1"/>
    <col min="1336" max="1336" width="11.7109375" style="63" customWidth="1"/>
    <col min="1337" max="1337" width="10.5703125" style="63" customWidth="1"/>
    <col min="1338" max="1338" width="11.28515625" style="63" customWidth="1"/>
    <col min="1339" max="1341" width="52.42578125" style="63"/>
    <col min="1342" max="1343" width="52.42578125" style="63" customWidth="1"/>
    <col min="1344" max="1344" width="32.7109375" style="63" customWidth="1"/>
    <col min="1345" max="1345" width="22.5703125" style="63" customWidth="1"/>
    <col min="1346" max="1538" width="52.42578125" style="63"/>
    <col min="1539" max="1539" width="25.5703125" style="63" customWidth="1"/>
    <col min="1540" max="1540" width="12.5703125" style="63" customWidth="1"/>
    <col min="1541" max="1542" width="15.28515625" style="63" customWidth="1"/>
    <col min="1543" max="1543" width="28" style="63" bestFit="1" customWidth="1"/>
    <col min="1544" max="1544" width="21.42578125" style="63" bestFit="1" customWidth="1"/>
    <col min="1545" max="1545" width="35.5703125" style="63" bestFit="1" customWidth="1"/>
    <col min="1546" max="1546" width="35.28515625" style="63" customWidth="1"/>
    <col min="1547" max="1547" width="19.7109375" style="63" bestFit="1" customWidth="1"/>
    <col min="1548" max="1548" width="69.5703125" style="63" customWidth="1"/>
    <col min="1549" max="1549" width="14.7109375" style="63" bestFit="1" customWidth="1"/>
    <col min="1550" max="1550" width="23.28515625" style="63" bestFit="1" customWidth="1"/>
    <col min="1551" max="1551" width="24.7109375" style="63" customWidth="1"/>
    <col min="1552" max="1552" width="19.5703125" style="63" bestFit="1" customWidth="1"/>
    <col min="1553" max="1553" width="47.7109375" style="63" bestFit="1" customWidth="1"/>
    <col min="1554" max="1554" width="8.7109375" style="63" bestFit="1" customWidth="1"/>
    <col min="1555" max="1555" width="14" style="63" bestFit="1" customWidth="1"/>
    <col min="1556" max="1556" width="35.5703125" style="63" bestFit="1" customWidth="1"/>
    <col min="1557" max="1557" width="17.42578125" style="63" bestFit="1" customWidth="1"/>
    <col min="1558" max="1558" width="10.42578125" style="63" bestFit="1" customWidth="1"/>
    <col min="1559" max="1559" width="14.28515625" style="63" bestFit="1" customWidth="1"/>
    <col min="1560" max="1560" width="24.28515625" style="63" bestFit="1" customWidth="1"/>
    <col min="1561" max="1561" width="18" style="63" customWidth="1"/>
    <col min="1562" max="1562" width="18.42578125" style="63" bestFit="1" customWidth="1"/>
    <col min="1563" max="1563" width="16.7109375" style="63" bestFit="1" customWidth="1"/>
    <col min="1564" max="1564" width="19.5703125" style="63" customWidth="1"/>
    <col min="1565" max="1565" width="17.7109375" style="63" bestFit="1" customWidth="1"/>
    <col min="1566" max="1566" width="9.28515625" style="63" customWidth="1"/>
    <col min="1567" max="1567" width="20.7109375" style="63" bestFit="1" customWidth="1"/>
    <col min="1568" max="1568" width="26.28515625" style="63" customWidth="1"/>
    <col min="1569" max="1569" width="11.7109375" style="63" bestFit="1" customWidth="1"/>
    <col min="1570" max="1570" width="6.28515625" style="63" customWidth="1"/>
    <col min="1571" max="1571" width="8.42578125" style="63" customWidth="1"/>
    <col min="1572" max="1572" width="18.42578125" style="63" bestFit="1" customWidth="1"/>
    <col min="1573" max="1573" width="52.42578125" style="63"/>
    <col min="1574" max="1574" width="19.42578125" style="63" customWidth="1"/>
    <col min="1575" max="1576" width="23.7109375" style="63" customWidth="1"/>
    <col min="1577" max="1577" width="22" style="63" customWidth="1"/>
    <col min="1578" max="1578" width="12.42578125" style="63" customWidth="1"/>
    <col min="1579" max="1579" width="15.7109375" style="63" customWidth="1"/>
    <col min="1580" max="1580" width="13.28515625" style="63" customWidth="1"/>
    <col min="1581" max="1581" width="52.42578125" style="63"/>
    <col min="1582" max="1582" width="15.7109375" style="63" customWidth="1"/>
    <col min="1583" max="1583" width="13.7109375" style="63" customWidth="1"/>
    <col min="1584" max="1587" width="52.42578125" style="63"/>
    <col min="1588" max="1588" width="14.28515625" style="63" customWidth="1"/>
    <col min="1589" max="1589" width="12.42578125" style="63" customWidth="1"/>
    <col min="1590" max="1590" width="19.7109375" style="63" customWidth="1"/>
    <col min="1591" max="1591" width="17.42578125" style="63" customWidth="1"/>
    <col min="1592" max="1592" width="11.7109375" style="63" customWidth="1"/>
    <col min="1593" max="1593" width="10.5703125" style="63" customWidth="1"/>
    <col min="1594" max="1594" width="11.28515625" style="63" customWidth="1"/>
    <col min="1595" max="1597" width="52.42578125" style="63"/>
    <col min="1598" max="1599" width="52.42578125" style="63" customWidth="1"/>
    <col min="1600" max="1600" width="32.7109375" style="63" customWidth="1"/>
    <col min="1601" max="1601" width="22.5703125" style="63" customWidth="1"/>
    <col min="1602" max="1794" width="52.42578125" style="63"/>
    <col min="1795" max="1795" width="25.5703125" style="63" customWidth="1"/>
    <col min="1796" max="1796" width="12.5703125" style="63" customWidth="1"/>
    <col min="1797" max="1798" width="15.28515625" style="63" customWidth="1"/>
    <col min="1799" max="1799" width="28" style="63" bestFit="1" customWidth="1"/>
    <col min="1800" max="1800" width="21.42578125" style="63" bestFit="1" customWidth="1"/>
    <col min="1801" max="1801" width="35.5703125" style="63" bestFit="1" customWidth="1"/>
    <col min="1802" max="1802" width="35.28515625" style="63" customWidth="1"/>
    <col min="1803" max="1803" width="19.7109375" style="63" bestFit="1" customWidth="1"/>
    <col min="1804" max="1804" width="69.5703125" style="63" customWidth="1"/>
    <col min="1805" max="1805" width="14.7109375" style="63" bestFit="1" customWidth="1"/>
    <col min="1806" max="1806" width="23.28515625" style="63" bestFit="1" customWidth="1"/>
    <col min="1807" max="1807" width="24.7109375" style="63" customWidth="1"/>
    <col min="1808" max="1808" width="19.5703125" style="63" bestFit="1" customWidth="1"/>
    <col min="1809" max="1809" width="47.7109375" style="63" bestFit="1" customWidth="1"/>
    <col min="1810" max="1810" width="8.7109375" style="63" bestFit="1" customWidth="1"/>
    <col min="1811" max="1811" width="14" style="63" bestFit="1" customWidth="1"/>
    <col min="1812" max="1812" width="35.5703125" style="63" bestFit="1" customWidth="1"/>
    <col min="1813" max="1813" width="17.42578125" style="63" bestFit="1" customWidth="1"/>
    <col min="1814" max="1814" width="10.42578125" style="63" bestFit="1" customWidth="1"/>
    <col min="1815" max="1815" width="14.28515625" style="63" bestFit="1" customWidth="1"/>
    <col min="1816" max="1816" width="24.28515625" style="63" bestFit="1" customWidth="1"/>
    <col min="1817" max="1817" width="18" style="63" customWidth="1"/>
    <col min="1818" max="1818" width="18.42578125" style="63" bestFit="1" customWidth="1"/>
    <col min="1819" max="1819" width="16.7109375" style="63" bestFit="1" customWidth="1"/>
    <col min="1820" max="1820" width="19.5703125" style="63" customWidth="1"/>
    <col min="1821" max="1821" width="17.7109375" style="63" bestFit="1" customWidth="1"/>
    <col min="1822" max="1822" width="9.28515625" style="63" customWidth="1"/>
    <col min="1823" max="1823" width="20.7109375" style="63" bestFit="1" customWidth="1"/>
    <col min="1824" max="1824" width="26.28515625" style="63" customWidth="1"/>
    <col min="1825" max="1825" width="11.7109375" style="63" bestFit="1" customWidth="1"/>
    <col min="1826" max="1826" width="6.28515625" style="63" customWidth="1"/>
    <col min="1827" max="1827" width="8.42578125" style="63" customWidth="1"/>
    <col min="1828" max="1828" width="18.42578125" style="63" bestFit="1" customWidth="1"/>
    <col min="1829" max="1829" width="52.42578125" style="63"/>
    <col min="1830" max="1830" width="19.42578125" style="63" customWidth="1"/>
    <col min="1831" max="1832" width="23.7109375" style="63" customWidth="1"/>
    <col min="1833" max="1833" width="22" style="63" customWidth="1"/>
    <col min="1834" max="1834" width="12.42578125" style="63" customWidth="1"/>
    <col min="1835" max="1835" width="15.7109375" style="63" customWidth="1"/>
    <col min="1836" max="1836" width="13.28515625" style="63" customWidth="1"/>
    <col min="1837" max="1837" width="52.42578125" style="63"/>
    <col min="1838" max="1838" width="15.7109375" style="63" customWidth="1"/>
    <col min="1839" max="1839" width="13.7109375" style="63" customWidth="1"/>
    <col min="1840" max="1843" width="52.42578125" style="63"/>
    <col min="1844" max="1844" width="14.28515625" style="63" customWidth="1"/>
    <col min="1845" max="1845" width="12.42578125" style="63" customWidth="1"/>
    <col min="1846" max="1846" width="19.7109375" style="63" customWidth="1"/>
    <col min="1847" max="1847" width="17.42578125" style="63" customWidth="1"/>
    <col min="1848" max="1848" width="11.7109375" style="63" customWidth="1"/>
    <col min="1849" max="1849" width="10.5703125" style="63" customWidth="1"/>
    <col min="1850" max="1850" width="11.28515625" style="63" customWidth="1"/>
    <col min="1851" max="1853" width="52.42578125" style="63"/>
    <col min="1854" max="1855" width="52.42578125" style="63" customWidth="1"/>
    <col min="1856" max="1856" width="32.7109375" style="63" customWidth="1"/>
    <col min="1857" max="1857" width="22.5703125" style="63" customWidth="1"/>
    <col min="1858" max="2050" width="52.42578125" style="63"/>
    <col min="2051" max="2051" width="25.5703125" style="63" customWidth="1"/>
    <col min="2052" max="2052" width="12.5703125" style="63" customWidth="1"/>
    <col min="2053" max="2054" width="15.28515625" style="63" customWidth="1"/>
    <col min="2055" max="2055" width="28" style="63" bestFit="1" customWidth="1"/>
    <col min="2056" max="2056" width="21.42578125" style="63" bestFit="1" customWidth="1"/>
    <col min="2057" max="2057" width="35.5703125" style="63" bestFit="1" customWidth="1"/>
    <col min="2058" max="2058" width="35.28515625" style="63" customWidth="1"/>
    <col min="2059" max="2059" width="19.7109375" style="63" bestFit="1" customWidth="1"/>
    <col min="2060" max="2060" width="69.5703125" style="63" customWidth="1"/>
    <col min="2061" max="2061" width="14.7109375" style="63" bestFit="1" customWidth="1"/>
    <col min="2062" max="2062" width="23.28515625" style="63" bestFit="1" customWidth="1"/>
    <col min="2063" max="2063" width="24.7109375" style="63" customWidth="1"/>
    <col min="2064" max="2064" width="19.5703125" style="63" bestFit="1" customWidth="1"/>
    <col min="2065" max="2065" width="47.7109375" style="63" bestFit="1" customWidth="1"/>
    <col min="2066" max="2066" width="8.7109375" style="63" bestFit="1" customWidth="1"/>
    <col min="2067" max="2067" width="14" style="63" bestFit="1" customWidth="1"/>
    <col min="2068" max="2068" width="35.5703125" style="63" bestFit="1" customWidth="1"/>
    <col min="2069" max="2069" width="17.42578125" style="63" bestFit="1" customWidth="1"/>
    <col min="2070" max="2070" width="10.42578125" style="63" bestFit="1" customWidth="1"/>
    <col min="2071" max="2071" width="14.28515625" style="63" bestFit="1" customWidth="1"/>
    <col min="2072" max="2072" width="24.28515625" style="63" bestFit="1" customWidth="1"/>
    <col min="2073" max="2073" width="18" style="63" customWidth="1"/>
    <col min="2074" max="2074" width="18.42578125" style="63" bestFit="1" customWidth="1"/>
    <col min="2075" max="2075" width="16.7109375" style="63" bestFit="1" customWidth="1"/>
    <col min="2076" max="2076" width="19.5703125" style="63" customWidth="1"/>
    <col min="2077" max="2077" width="17.7109375" style="63" bestFit="1" customWidth="1"/>
    <col min="2078" max="2078" width="9.28515625" style="63" customWidth="1"/>
    <col min="2079" max="2079" width="20.7109375" style="63" bestFit="1" customWidth="1"/>
    <col min="2080" max="2080" width="26.28515625" style="63" customWidth="1"/>
    <col min="2081" max="2081" width="11.7109375" style="63" bestFit="1" customWidth="1"/>
    <col min="2082" max="2082" width="6.28515625" style="63" customWidth="1"/>
    <col min="2083" max="2083" width="8.42578125" style="63" customWidth="1"/>
    <col min="2084" max="2084" width="18.42578125" style="63" bestFit="1" customWidth="1"/>
    <col min="2085" max="2085" width="52.42578125" style="63"/>
    <col min="2086" max="2086" width="19.42578125" style="63" customWidth="1"/>
    <col min="2087" max="2088" width="23.7109375" style="63" customWidth="1"/>
    <col min="2089" max="2089" width="22" style="63" customWidth="1"/>
    <col min="2090" max="2090" width="12.42578125" style="63" customWidth="1"/>
    <col min="2091" max="2091" width="15.7109375" style="63" customWidth="1"/>
    <col min="2092" max="2092" width="13.28515625" style="63" customWidth="1"/>
    <col min="2093" max="2093" width="52.42578125" style="63"/>
    <col min="2094" max="2094" width="15.7109375" style="63" customWidth="1"/>
    <col min="2095" max="2095" width="13.7109375" style="63" customWidth="1"/>
    <col min="2096" max="2099" width="52.42578125" style="63"/>
    <col min="2100" max="2100" width="14.28515625" style="63" customWidth="1"/>
    <col min="2101" max="2101" width="12.42578125" style="63" customWidth="1"/>
    <col min="2102" max="2102" width="19.7109375" style="63" customWidth="1"/>
    <col min="2103" max="2103" width="17.42578125" style="63" customWidth="1"/>
    <col min="2104" max="2104" width="11.7109375" style="63" customWidth="1"/>
    <col min="2105" max="2105" width="10.5703125" style="63" customWidth="1"/>
    <col min="2106" max="2106" width="11.28515625" style="63" customWidth="1"/>
    <col min="2107" max="2109" width="52.42578125" style="63"/>
    <col min="2110" max="2111" width="52.42578125" style="63" customWidth="1"/>
    <col min="2112" max="2112" width="32.7109375" style="63" customWidth="1"/>
    <col min="2113" max="2113" width="22.5703125" style="63" customWidth="1"/>
    <col min="2114" max="2306" width="52.42578125" style="63"/>
    <col min="2307" max="2307" width="25.5703125" style="63" customWidth="1"/>
    <col min="2308" max="2308" width="12.5703125" style="63" customWidth="1"/>
    <col min="2309" max="2310" width="15.28515625" style="63" customWidth="1"/>
    <col min="2311" max="2311" width="28" style="63" bestFit="1" customWidth="1"/>
    <col min="2312" max="2312" width="21.42578125" style="63" bestFit="1" customWidth="1"/>
    <col min="2313" max="2313" width="35.5703125" style="63" bestFit="1" customWidth="1"/>
    <col min="2314" max="2314" width="35.28515625" style="63" customWidth="1"/>
    <col min="2315" max="2315" width="19.7109375" style="63" bestFit="1" customWidth="1"/>
    <col min="2316" max="2316" width="69.5703125" style="63" customWidth="1"/>
    <col min="2317" max="2317" width="14.7109375" style="63" bestFit="1" customWidth="1"/>
    <col min="2318" max="2318" width="23.28515625" style="63" bestFit="1" customWidth="1"/>
    <col min="2319" max="2319" width="24.7109375" style="63" customWidth="1"/>
    <col min="2320" max="2320" width="19.5703125" style="63" bestFit="1" customWidth="1"/>
    <col min="2321" max="2321" width="47.7109375" style="63" bestFit="1" customWidth="1"/>
    <col min="2322" max="2322" width="8.7109375" style="63" bestFit="1" customWidth="1"/>
    <col min="2323" max="2323" width="14" style="63" bestFit="1" customWidth="1"/>
    <col min="2324" max="2324" width="35.5703125" style="63" bestFit="1" customWidth="1"/>
    <col min="2325" max="2325" width="17.42578125" style="63" bestFit="1" customWidth="1"/>
    <col min="2326" max="2326" width="10.42578125" style="63" bestFit="1" customWidth="1"/>
    <col min="2327" max="2327" width="14.28515625" style="63" bestFit="1" customWidth="1"/>
    <col min="2328" max="2328" width="24.28515625" style="63" bestFit="1" customWidth="1"/>
    <col min="2329" max="2329" width="18" style="63" customWidth="1"/>
    <col min="2330" max="2330" width="18.42578125" style="63" bestFit="1" customWidth="1"/>
    <col min="2331" max="2331" width="16.7109375" style="63" bestFit="1" customWidth="1"/>
    <col min="2332" max="2332" width="19.5703125" style="63" customWidth="1"/>
    <col min="2333" max="2333" width="17.7109375" style="63" bestFit="1" customWidth="1"/>
    <col min="2334" max="2334" width="9.28515625" style="63" customWidth="1"/>
    <col min="2335" max="2335" width="20.7109375" style="63" bestFit="1" customWidth="1"/>
    <col min="2336" max="2336" width="26.28515625" style="63" customWidth="1"/>
    <col min="2337" max="2337" width="11.7109375" style="63" bestFit="1" customWidth="1"/>
    <col min="2338" max="2338" width="6.28515625" style="63" customWidth="1"/>
    <col min="2339" max="2339" width="8.42578125" style="63" customWidth="1"/>
    <col min="2340" max="2340" width="18.42578125" style="63" bestFit="1" customWidth="1"/>
    <col min="2341" max="2341" width="52.42578125" style="63"/>
    <col min="2342" max="2342" width="19.42578125" style="63" customWidth="1"/>
    <col min="2343" max="2344" width="23.7109375" style="63" customWidth="1"/>
    <col min="2345" max="2345" width="22" style="63" customWidth="1"/>
    <col min="2346" max="2346" width="12.42578125" style="63" customWidth="1"/>
    <col min="2347" max="2347" width="15.7109375" style="63" customWidth="1"/>
    <col min="2348" max="2348" width="13.28515625" style="63" customWidth="1"/>
    <col min="2349" max="2349" width="52.42578125" style="63"/>
    <col min="2350" max="2350" width="15.7109375" style="63" customWidth="1"/>
    <col min="2351" max="2351" width="13.7109375" style="63" customWidth="1"/>
    <col min="2352" max="2355" width="52.42578125" style="63"/>
    <col min="2356" max="2356" width="14.28515625" style="63" customWidth="1"/>
    <col min="2357" max="2357" width="12.42578125" style="63" customWidth="1"/>
    <col min="2358" max="2358" width="19.7109375" style="63" customWidth="1"/>
    <col min="2359" max="2359" width="17.42578125" style="63" customWidth="1"/>
    <col min="2360" max="2360" width="11.7109375" style="63" customWidth="1"/>
    <col min="2361" max="2361" width="10.5703125" style="63" customWidth="1"/>
    <col min="2362" max="2362" width="11.28515625" style="63" customWidth="1"/>
    <col min="2363" max="2365" width="52.42578125" style="63"/>
    <col min="2366" max="2367" width="52.42578125" style="63" customWidth="1"/>
    <col min="2368" max="2368" width="32.7109375" style="63" customWidth="1"/>
    <col min="2369" max="2369" width="22.5703125" style="63" customWidth="1"/>
    <col min="2370" max="2562" width="52.42578125" style="63"/>
    <col min="2563" max="2563" width="25.5703125" style="63" customWidth="1"/>
    <col min="2564" max="2564" width="12.5703125" style="63" customWidth="1"/>
    <col min="2565" max="2566" width="15.28515625" style="63" customWidth="1"/>
    <col min="2567" max="2567" width="28" style="63" bestFit="1" customWidth="1"/>
    <col min="2568" max="2568" width="21.42578125" style="63" bestFit="1" customWidth="1"/>
    <col min="2569" max="2569" width="35.5703125" style="63" bestFit="1" customWidth="1"/>
    <col min="2570" max="2570" width="35.28515625" style="63" customWidth="1"/>
    <col min="2571" max="2571" width="19.7109375" style="63" bestFit="1" customWidth="1"/>
    <col min="2572" max="2572" width="69.5703125" style="63" customWidth="1"/>
    <col min="2573" max="2573" width="14.7109375" style="63" bestFit="1" customWidth="1"/>
    <col min="2574" max="2574" width="23.28515625" style="63" bestFit="1" customWidth="1"/>
    <col min="2575" max="2575" width="24.7109375" style="63" customWidth="1"/>
    <col min="2576" max="2576" width="19.5703125" style="63" bestFit="1" customWidth="1"/>
    <col min="2577" max="2577" width="47.7109375" style="63" bestFit="1" customWidth="1"/>
    <col min="2578" max="2578" width="8.7109375" style="63" bestFit="1" customWidth="1"/>
    <col min="2579" max="2579" width="14" style="63" bestFit="1" customWidth="1"/>
    <col min="2580" max="2580" width="35.5703125" style="63" bestFit="1" customWidth="1"/>
    <col min="2581" max="2581" width="17.42578125" style="63" bestFit="1" customWidth="1"/>
    <col min="2582" max="2582" width="10.42578125" style="63" bestFit="1" customWidth="1"/>
    <col min="2583" max="2583" width="14.28515625" style="63" bestFit="1" customWidth="1"/>
    <col min="2584" max="2584" width="24.28515625" style="63" bestFit="1" customWidth="1"/>
    <col min="2585" max="2585" width="18" style="63" customWidth="1"/>
    <col min="2586" max="2586" width="18.42578125" style="63" bestFit="1" customWidth="1"/>
    <col min="2587" max="2587" width="16.7109375" style="63" bestFit="1" customWidth="1"/>
    <col min="2588" max="2588" width="19.5703125" style="63" customWidth="1"/>
    <col min="2589" max="2589" width="17.7109375" style="63" bestFit="1" customWidth="1"/>
    <col min="2590" max="2590" width="9.28515625" style="63" customWidth="1"/>
    <col min="2591" max="2591" width="20.7109375" style="63" bestFit="1" customWidth="1"/>
    <col min="2592" max="2592" width="26.28515625" style="63" customWidth="1"/>
    <col min="2593" max="2593" width="11.7109375" style="63" bestFit="1" customWidth="1"/>
    <col min="2594" max="2594" width="6.28515625" style="63" customWidth="1"/>
    <col min="2595" max="2595" width="8.42578125" style="63" customWidth="1"/>
    <col min="2596" max="2596" width="18.42578125" style="63" bestFit="1" customWidth="1"/>
    <col min="2597" max="2597" width="52.42578125" style="63"/>
    <col min="2598" max="2598" width="19.42578125" style="63" customWidth="1"/>
    <col min="2599" max="2600" width="23.7109375" style="63" customWidth="1"/>
    <col min="2601" max="2601" width="22" style="63" customWidth="1"/>
    <col min="2602" max="2602" width="12.42578125" style="63" customWidth="1"/>
    <col min="2603" max="2603" width="15.7109375" style="63" customWidth="1"/>
    <col min="2604" max="2604" width="13.28515625" style="63" customWidth="1"/>
    <col min="2605" max="2605" width="52.42578125" style="63"/>
    <col min="2606" max="2606" width="15.7109375" style="63" customWidth="1"/>
    <col min="2607" max="2607" width="13.7109375" style="63" customWidth="1"/>
    <col min="2608" max="2611" width="52.42578125" style="63"/>
    <col min="2612" max="2612" width="14.28515625" style="63" customWidth="1"/>
    <col min="2613" max="2613" width="12.42578125" style="63" customWidth="1"/>
    <col min="2614" max="2614" width="19.7109375" style="63" customWidth="1"/>
    <col min="2615" max="2615" width="17.42578125" style="63" customWidth="1"/>
    <col min="2616" max="2616" width="11.7109375" style="63" customWidth="1"/>
    <col min="2617" max="2617" width="10.5703125" style="63" customWidth="1"/>
    <col min="2618" max="2618" width="11.28515625" style="63" customWidth="1"/>
    <col min="2619" max="2621" width="52.42578125" style="63"/>
    <col min="2622" max="2623" width="52.42578125" style="63" customWidth="1"/>
    <col min="2624" max="2624" width="32.7109375" style="63" customWidth="1"/>
    <col min="2625" max="2625" width="22.5703125" style="63" customWidth="1"/>
    <col min="2626" max="2818" width="52.42578125" style="63"/>
    <col min="2819" max="2819" width="25.5703125" style="63" customWidth="1"/>
    <col min="2820" max="2820" width="12.5703125" style="63" customWidth="1"/>
    <col min="2821" max="2822" width="15.28515625" style="63" customWidth="1"/>
    <col min="2823" max="2823" width="28" style="63" bestFit="1" customWidth="1"/>
    <col min="2824" max="2824" width="21.42578125" style="63" bestFit="1" customWidth="1"/>
    <col min="2825" max="2825" width="35.5703125" style="63" bestFit="1" customWidth="1"/>
    <col min="2826" max="2826" width="35.28515625" style="63" customWidth="1"/>
    <col min="2827" max="2827" width="19.7109375" style="63" bestFit="1" customWidth="1"/>
    <col min="2828" max="2828" width="69.5703125" style="63" customWidth="1"/>
    <col min="2829" max="2829" width="14.7109375" style="63" bestFit="1" customWidth="1"/>
    <col min="2830" max="2830" width="23.28515625" style="63" bestFit="1" customWidth="1"/>
    <col min="2831" max="2831" width="24.7109375" style="63" customWidth="1"/>
    <col min="2832" max="2832" width="19.5703125" style="63" bestFit="1" customWidth="1"/>
    <col min="2833" max="2833" width="47.7109375" style="63" bestFit="1" customWidth="1"/>
    <col min="2834" max="2834" width="8.7109375" style="63" bestFit="1" customWidth="1"/>
    <col min="2835" max="2835" width="14" style="63" bestFit="1" customWidth="1"/>
    <col min="2836" max="2836" width="35.5703125" style="63" bestFit="1" customWidth="1"/>
    <col min="2837" max="2837" width="17.42578125" style="63" bestFit="1" customWidth="1"/>
    <col min="2838" max="2838" width="10.42578125" style="63" bestFit="1" customWidth="1"/>
    <col min="2839" max="2839" width="14.28515625" style="63" bestFit="1" customWidth="1"/>
    <col min="2840" max="2840" width="24.28515625" style="63" bestFit="1" customWidth="1"/>
    <col min="2841" max="2841" width="18" style="63" customWidth="1"/>
    <col min="2842" max="2842" width="18.42578125" style="63" bestFit="1" customWidth="1"/>
    <col min="2843" max="2843" width="16.7109375" style="63" bestFit="1" customWidth="1"/>
    <col min="2844" max="2844" width="19.5703125" style="63" customWidth="1"/>
    <col min="2845" max="2845" width="17.7109375" style="63" bestFit="1" customWidth="1"/>
    <col min="2846" max="2846" width="9.28515625" style="63" customWidth="1"/>
    <col min="2847" max="2847" width="20.7109375" style="63" bestFit="1" customWidth="1"/>
    <col min="2848" max="2848" width="26.28515625" style="63" customWidth="1"/>
    <col min="2849" max="2849" width="11.7109375" style="63" bestFit="1" customWidth="1"/>
    <col min="2850" max="2850" width="6.28515625" style="63" customWidth="1"/>
    <col min="2851" max="2851" width="8.42578125" style="63" customWidth="1"/>
    <col min="2852" max="2852" width="18.42578125" style="63" bestFit="1" customWidth="1"/>
    <col min="2853" max="2853" width="52.42578125" style="63"/>
    <col min="2854" max="2854" width="19.42578125" style="63" customWidth="1"/>
    <col min="2855" max="2856" width="23.7109375" style="63" customWidth="1"/>
    <col min="2857" max="2857" width="22" style="63" customWidth="1"/>
    <col min="2858" max="2858" width="12.42578125" style="63" customWidth="1"/>
    <col min="2859" max="2859" width="15.7109375" style="63" customWidth="1"/>
    <col min="2860" max="2860" width="13.28515625" style="63" customWidth="1"/>
    <col min="2861" max="2861" width="52.42578125" style="63"/>
    <col min="2862" max="2862" width="15.7109375" style="63" customWidth="1"/>
    <col min="2863" max="2863" width="13.7109375" style="63" customWidth="1"/>
    <col min="2864" max="2867" width="52.42578125" style="63"/>
    <col min="2868" max="2868" width="14.28515625" style="63" customWidth="1"/>
    <col min="2869" max="2869" width="12.42578125" style="63" customWidth="1"/>
    <col min="2870" max="2870" width="19.7109375" style="63" customWidth="1"/>
    <col min="2871" max="2871" width="17.42578125" style="63" customWidth="1"/>
    <col min="2872" max="2872" width="11.7109375" style="63" customWidth="1"/>
    <col min="2873" max="2873" width="10.5703125" style="63" customWidth="1"/>
    <col min="2874" max="2874" width="11.28515625" style="63" customWidth="1"/>
    <col min="2875" max="2877" width="52.42578125" style="63"/>
    <col min="2878" max="2879" width="52.42578125" style="63" customWidth="1"/>
    <col min="2880" max="2880" width="32.7109375" style="63" customWidth="1"/>
    <col min="2881" max="2881" width="22.5703125" style="63" customWidth="1"/>
    <col min="2882" max="3074" width="52.42578125" style="63"/>
    <col min="3075" max="3075" width="25.5703125" style="63" customWidth="1"/>
    <col min="3076" max="3076" width="12.5703125" style="63" customWidth="1"/>
    <col min="3077" max="3078" width="15.28515625" style="63" customWidth="1"/>
    <col min="3079" max="3079" width="28" style="63" bestFit="1" customWidth="1"/>
    <col min="3080" max="3080" width="21.42578125" style="63" bestFit="1" customWidth="1"/>
    <col min="3081" max="3081" width="35.5703125" style="63" bestFit="1" customWidth="1"/>
    <col min="3082" max="3082" width="35.28515625" style="63" customWidth="1"/>
    <col min="3083" max="3083" width="19.7109375" style="63" bestFit="1" customWidth="1"/>
    <col min="3084" max="3084" width="69.5703125" style="63" customWidth="1"/>
    <col min="3085" max="3085" width="14.7109375" style="63" bestFit="1" customWidth="1"/>
    <col min="3086" max="3086" width="23.28515625" style="63" bestFit="1" customWidth="1"/>
    <col min="3087" max="3087" width="24.7109375" style="63" customWidth="1"/>
    <col min="3088" max="3088" width="19.5703125" style="63" bestFit="1" customWidth="1"/>
    <col min="3089" max="3089" width="47.7109375" style="63" bestFit="1" customWidth="1"/>
    <col min="3090" max="3090" width="8.7109375" style="63" bestFit="1" customWidth="1"/>
    <col min="3091" max="3091" width="14" style="63" bestFit="1" customWidth="1"/>
    <col min="3092" max="3092" width="35.5703125" style="63" bestFit="1" customWidth="1"/>
    <col min="3093" max="3093" width="17.42578125" style="63" bestFit="1" customWidth="1"/>
    <col min="3094" max="3094" width="10.42578125" style="63" bestFit="1" customWidth="1"/>
    <col min="3095" max="3095" width="14.28515625" style="63" bestFit="1" customWidth="1"/>
    <col min="3096" max="3096" width="24.28515625" style="63" bestFit="1" customWidth="1"/>
    <col min="3097" max="3097" width="18" style="63" customWidth="1"/>
    <col min="3098" max="3098" width="18.42578125" style="63" bestFit="1" customWidth="1"/>
    <col min="3099" max="3099" width="16.7109375" style="63" bestFit="1" customWidth="1"/>
    <col min="3100" max="3100" width="19.5703125" style="63" customWidth="1"/>
    <col min="3101" max="3101" width="17.7109375" style="63" bestFit="1" customWidth="1"/>
    <col min="3102" max="3102" width="9.28515625" style="63" customWidth="1"/>
    <col min="3103" max="3103" width="20.7109375" style="63" bestFit="1" customWidth="1"/>
    <col min="3104" max="3104" width="26.28515625" style="63" customWidth="1"/>
    <col min="3105" max="3105" width="11.7109375" style="63" bestFit="1" customWidth="1"/>
    <col min="3106" max="3106" width="6.28515625" style="63" customWidth="1"/>
    <col min="3107" max="3107" width="8.42578125" style="63" customWidth="1"/>
    <col min="3108" max="3108" width="18.42578125" style="63" bestFit="1" customWidth="1"/>
    <col min="3109" max="3109" width="52.42578125" style="63"/>
    <col min="3110" max="3110" width="19.42578125" style="63" customWidth="1"/>
    <col min="3111" max="3112" width="23.7109375" style="63" customWidth="1"/>
    <col min="3113" max="3113" width="22" style="63" customWidth="1"/>
    <col min="3114" max="3114" width="12.42578125" style="63" customWidth="1"/>
    <col min="3115" max="3115" width="15.7109375" style="63" customWidth="1"/>
    <col min="3116" max="3116" width="13.28515625" style="63" customWidth="1"/>
    <col min="3117" max="3117" width="52.42578125" style="63"/>
    <col min="3118" max="3118" width="15.7109375" style="63" customWidth="1"/>
    <col min="3119" max="3119" width="13.7109375" style="63" customWidth="1"/>
    <col min="3120" max="3123" width="52.42578125" style="63"/>
    <col min="3124" max="3124" width="14.28515625" style="63" customWidth="1"/>
    <col min="3125" max="3125" width="12.42578125" style="63" customWidth="1"/>
    <col min="3126" max="3126" width="19.7109375" style="63" customWidth="1"/>
    <col min="3127" max="3127" width="17.42578125" style="63" customWidth="1"/>
    <col min="3128" max="3128" width="11.7109375" style="63" customWidth="1"/>
    <col min="3129" max="3129" width="10.5703125" style="63" customWidth="1"/>
    <col min="3130" max="3130" width="11.28515625" style="63" customWidth="1"/>
    <col min="3131" max="3133" width="52.42578125" style="63"/>
    <col min="3134" max="3135" width="52.42578125" style="63" customWidth="1"/>
    <col min="3136" max="3136" width="32.7109375" style="63" customWidth="1"/>
    <col min="3137" max="3137" width="22.5703125" style="63" customWidth="1"/>
    <col min="3138" max="3330" width="52.42578125" style="63"/>
    <col min="3331" max="3331" width="25.5703125" style="63" customWidth="1"/>
    <col min="3332" max="3332" width="12.5703125" style="63" customWidth="1"/>
    <col min="3333" max="3334" width="15.28515625" style="63" customWidth="1"/>
    <col min="3335" max="3335" width="28" style="63" bestFit="1" customWidth="1"/>
    <col min="3336" max="3336" width="21.42578125" style="63" bestFit="1" customWidth="1"/>
    <col min="3337" max="3337" width="35.5703125" style="63" bestFit="1" customWidth="1"/>
    <col min="3338" max="3338" width="35.28515625" style="63" customWidth="1"/>
    <col min="3339" max="3339" width="19.7109375" style="63" bestFit="1" customWidth="1"/>
    <col min="3340" max="3340" width="69.5703125" style="63" customWidth="1"/>
    <col min="3341" max="3341" width="14.7109375" style="63" bestFit="1" customWidth="1"/>
    <col min="3342" max="3342" width="23.28515625" style="63" bestFit="1" customWidth="1"/>
    <col min="3343" max="3343" width="24.7109375" style="63" customWidth="1"/>
    <col min="3344" max="3344" width="19.5703125" style="63" bestFit="1" customWidth="1"/>
    <col min="3345" max="3345" width="47.7109375" style="63" bestFit="1" customWidth="1"/>
    <col min="3346" max="3346" width="8.7109375" style="63" bestFit="1" customWidth="1"/>
    <col min="3347" max="3347" width="14" style="63" bestFit="1" customWidth="1"/>
    <col min="3348" max="3348" width="35.5703125" style="63" bestFit="1" customWidth="1"/>
    <col min="3349" max="3349" width="17.42578125" style="63" bestFit="1" customWidth="1"/>
    <col min="3350" max="3350" width="10.42578125" style="63" bestFit="1" customWidth="1"/>
    <col min="3351" max="3351" width="14.28515625" style="63" bestFit="1" customWidth="1"/>
    <col min="3352" max="3352" width="24.28515625" style="63" bestFit="1" customWidth="1"/>
    <col min="3353" max="3353" width="18" style="63" customWidth="1"/>
    <col min="3354" max="3354" width="18.42578125" style="63" bestFit="1" customWidth="1"/>
    <col min="3355" max="3355" width="16.7109375" style="63" bestFit="1" customWidth="1"/>
    <col min="3356" max="3356" width="19.5703125" style="63" customWidth="1"/>
    <col min="3357" max="3357" width="17.7109375" style="63" bestFit="1" customWidth="1"/>
    <col min="3358" max="3358" width="9.28515625" style="63" customWidth="1"/>
    <col min="3359" max="3359" width="20.7109375" style="63" bestFit="1" customWidth="1"/>
    <col min="3360" max="3360" width="26.28515625" style="63" customWidth="1"/>
    <col min="3361" max="3361" width="11.7109375" style="63" bestFit="1" customWidth="1"/>
    <col min="3362" max="3362" width="6.28515625" style="63" customWidth="1"/>
    <col min="3363" max="3363" width="8.42578125" style="63" customWidth="1"/>
    <col min="3364" max="3364" width="18.42578125" style="63" bestFit="1" customWidth="1"/>
    <col min="3365" max="3365" width="52.42578125" style="63"/>
    <col min="3366" max="3366" width="19.42578125" style="63" customWidth="1"/>
    <col min="3367" max="3368" width="23.7109375" style="63" customWidth="1"/>
    <col min="3369" max="3369" width="22" style="63" customWidth="1"/>
    <col min="3370" max="3370" width="12.42578125" style="63" customWidth="1"/>
    <col min="3371" max="3371" width="15.7109375" style="63" customWidth="1"/>
    <col min="3372" max="3372" width="13.28515625" style="63" customWidth="1"/>
    <col min="3373" max="3373" width="52.42578125" style="63"/>
    <col min="3374" max="3374" width="15.7109375" style="63" customWidth="1"/>
    <col min="3375" max="3375" width="13.7109375" style="63" customWidth="1"/>
    <col min="3376" max="3379" width="52.42578125" style="63"/>
    <col min="3380" max="3380" width="14.28515625" style="63" customWidth="1"/>
    <col min="3381" max="3381" width="12.42578125" style="63" customWidth="1"/>
    <col min="3382" max="3382" width="19.7109375" style="63" customWidth="1"/>
    <col min="3383" max="3383" width="17.42578125" style="63" customWidth="1"/>
    <col min="3384" max="3384" width="11.7109375" style="63" customWidth="1"/>
    <col min="3385" max="3385" width="10.5703125" style="63" customWidth="1"/>
    <col min="3386" max="3386" width="11.28515625" style="63" customWidth="1"/>
    <col min="3387" max="3389" width="52.42578125" style="63"/>
    <col min="3390" max="3391" width="52.42578125" style="63" customWidth="1"/>
    <col min="3392" max="3392" width="32.7109375" style="63" customWidth="1"/>
    <col min="3393" max="3393" width="22.5703125" style="63" customWidth="1"/>
    <col min="3394" max="3586" width="52.42578125" style="63"/>
    <col min="3587" max="3587" width="25.5703125" style="63" customWidth="1"/>
    <col min="3588" max="3588" width="12.5703125" style="63" customWidth="1"/>
    <col min="3589" max="3590" width="15.28515625" style="63" customWidth="1"/>
    <col min="3591" max="3591" width="28" style="63" bestFit="1" customWidth="1"/>
    <col min="3592" max="3592" width="21.42578125" style="63" bestFit="1" customWidth="1"/>
    <col min="3593" max="3593" width="35.5703125" style="63" bestFit="1" customWidth="1"/>
    <col min="3594" max="3594" width="35.28515625" style="63" customWidth="1"/>
    <col min="3595" max="3595" width="19.7109375" style="63" bestFit="1" customWidth="1"/>
    <col min="3596" max="3596" width="69.5703125" style="63" customWidth="1"/>
    <col min="3597" max="3597" width="14.7109375" style="63" bestFit="1" customWidth="1"/>
    <col min="3598" max="3598" width="23.28515625" style="63" bestFit="1" customWidth="1"/>
    <col min="3599" max="3599" width="24.7109375" style="63" customWidth="1"/>
    <col min="3600" max="3600" width="19.5703125" style="63" bestFit="1" customWidth="1"/>
    <col min="3601" max="3601" width="47.7109375" style="63" bestFit="1" customWidth="1"/>
    <col min="3602" max="3602" width="8.7109375" style="63" bestFit="1" customWidth="1"/>
    <col min="3603" max="3603" width="14" style="63" bestFit="1" customWidth="1"/>
    <col min="3604" max="3604" width="35.5703125" style="63" bestFit="1" customWidth="1"/>
    <col min="3605" max="3605" width="17.42578125" style="63" bestFit="1" customWidth="1"/>
    <col min="3606" max="3606" width="10.42578125" style="63" bestFit="1" customWidth="1"/>
    <col min="3607" max="3607" width="14.28515625" style="63" bestFit="1" customWidth="1"/>
    <col min="3608" max="3608" width="24.28515625" style="63" bestFit="1" customWidth="1"/>
    <col min="3609" max="3609" width="18" style="63" customWidth="1"/>
    <col min="3610" max="3610" width="18.42578125" style="63" bestFit="1" customWidth="1"/>
    <col min="3611" max="3611" width="16.7109375" style="63" bestFit="1" customWidth="1"/>
    <col min="3612" max="3612" width="19.5703125" style="63" customWidth="1"/>
    <col min="3613" max="3613" width="17.7109375" style="63" bestFit="1" customWidth="1"/>
    <col min="3614" max="3614" width="9.28515625" style="63" customWidth="1"/>
    <col min="3615" max="3615" width="20.7109375" style="63" bestFit="1" customWidth="1"/>
    <col min="3616" max="3616" width="26.28515625" style="63" customWidth="1"/>
    <col min="3617" max="3617" width="11.7109375" style="63" bestFit="1" customWidth="1"/>
    <col min="3618" max="3618" width="6.28515625" style="63" customWidth="1"/>
    <col min="3619" max="3619" width="8.42578125" style="63" customWidth="1"/>
    <col min="3620" max="3620" width="18.42578125" style="63" bestFit="1" customWidth="1"/>
    <col min="3621" max="3621" width="52.42578125" style="63"/>
    <col min="3622" max="3622" width="19.42578125" style="63" customWidth="1"/>
    <col min="3623" max="3624" width="23.7109375" style="63" customWidth="1"/>
    <col min="3625" max="3625" width="22" style="63" customWidth="1"/>
    <col min="3626" max="3626" width="12.42578125" style="63" customWidth="1"/>
    <col min="3627" max="3627" width="15.7109375" style="63" customWidth="1"/>
    <col min="3628" max="3628" width="13.28515625" style="63" customWidth="1"/>
    <col min="3629" max="3629" width="52.42578125" style="63"/>
    <col min="3630" max="3630" width="15.7109375" style="63" customWidth="1"/>
    <col min="3631" max="3631" width="13.7109375" style="63" customWidth="1"/>
    <col min="3632" max="3635" width="52.42578125" style="63"/>
    <col min="3636" max="3636" width="14.28515625" style="63" customWidth="1"/>
    <col min="3637" max="3637" width="12.42578125" style="63" customWidth="1"/>
    <col min="3638" max="3638" width="19.7109375" style="63" customWidth="1"/>
    <col min="3639" max="3639" width="17.42578125" style="63" customWidth="1"/>
    <col min="3640" max="3640" width="11.7109375" style="63" customWidth="1"/>
    <col min="3641" max="3641" width="10.5703125" style="63" customWidth="1"/>
    <col min="3642" max="3642" width="11.28515625" style="63" customWidth="1"/>
    <col min="3643" max="3645" width="52.42578125" style="63"/>
    <col min="3646" max="3647" width="52.42578125" style="63" customWidth="1"/>
    <col min="3648" max="3648" width="32.7109375" style="63" customWidth="1"/>
    <col min="3649" max="3649" width="22.5703125" style="63" customWidth="1"/>
    <col min="3650" max="3842" width="52.42578125" style="63"/>
    <col min="3843" max="3843" width="25.5703125" style="63" customWidth="1"/>
    <col min="3844" max="3844" width="12.5703125" style="63" customWidth="1"/>
    <col min="3845" max="3846" width="15.28515625" style="63" customWidth="1"/>
    <col min="3847" max="3847" width="28" style="63" bestFit="1" customWidth="1"/>
    <col min="3848" max="3848" width="21.42578125" style="63" bestFit="1" customWidth="1"/>
    <col min="3849" max="3849" width="35.5703125" style="63" bestFit="1" customWidth="1"/>
    <col min="3850" max="3850" width="35.28515625" style="63" customWidth="1"/>
    <col min="3851" max="3851" width="19.7109375" style="63" bestFit="1" customWidth="1"/>
    <col min="3852" max="3852" width="69.5703125" style="63" customWidth="1"/>
    <col min="3853" max="3853" width="14.7109375" style="63" bestFit="1" customWidth="1"/>
    <col min="3854" max="3854" width="23.28515625" style="63" bestFit="1" customWidth="1"/>
    <col min="3855" max="3855" width="24.7109375" style="63" customWidth="1"/>
    <col min="3856" max="3856" width="19.5703125" style="63" bestFit="1" customWidth="1"/>
    <col min="3857" max="3857" width="47.7109375" style="63" bestFit="1" customWidth="1"/>
    <col min="3858" max="3858" width="8.7109375" style="63" bestFit="1" customWidth="1"/>
    <col min="3859" max="3859" width="14" style="63" bestFit="1" customWidth="1"/>
    <col min="3860" max="3860" width="35.5703125" style="63" bestFit="1" customWidth="1"/>
    <col min="3861" max="3861" width="17.42578125" style="63" bestFit="1" customWidth="1"/>
    <col min="3862" max="3862" width="10.42578125" style="63" bestFit="1" customWidth="1"/>
    <col min="3863" max="3863" width="14.28515625" style="63" bestFit="1" customWidth="1"/>
    <col min="3864" max="3864" width="24.28515625" style="63" bestFit="1" customWidth="1"/>
    <col min="3865" max="3865" width="18" style="63" customWidth="1"/>
    <col min="3866" max="3866" width="18.42578125" style="63" bestFit="1" customWidth="1"/>
    <col min="3867" max="3867" width="16.7109375" style="63" bestFit="1" customWidth="1"/>
    <col min="3868" max="3868" width="19.5703125" style="63" customWidth="1"/>
    <col min="3869" max="3869" width="17.7109375" style="63" bestFit="1" customWidth="1"/>
    <col min="3870" max="3870" width="9.28515625" style="63" customWidth="1"/>
    <col min="3871" max="3871" width="20.7109375" style="63" bestFit="1" customWidth="1"/>
    <col min="3872" max="3872" width="26.28515625" style="63" customWidth="1"/>
    <col min="3873" max="3873" width="11.7109375" style="63" bestFit="1" customWidth="1"/>
    <col min="3874" max="3874" width="6.28515625" style="63" customWidth="1"/>
    <col min="3875" max="3875" width="8.42578125" style="63" customWidth="1"/>
    <col min="3876" max="3876" width="18.42578125" style="63" bestFit="1" customWidth="1"/>
    <col min="3877" max="3877" width="52.42578125" style="63"/>
    <col min="3878" max="3878" width="19.42578125" style="63" customWidth="1"/>
    <col min="3879" max="3880" width="23.7109375" style="63" customWidth="1"/>
    <col min="3881" max="3881" width="22" style="63" customWidth="1"/>
    <col min="3882" max="3882" width="12.42578125" style="63" customWidth="1"/>
    <col min="3883" max="3883" width="15.7109375" style="63" customWidth="1"/>
    <col min="3884" max="3884" width="13.28515625" style="63" customWidth="1"/>
    <col min="3885" max="3885" width="52.42578125" style="63"/>
    <col min="3886" max="3886" width="15.7109375" style="63" customWidth="1"/>
    <col min="3887" max="3887" width="13.7109375" style="63" customWidth="1"/>
    <col min="3888" max="3891" width="52.42578125" style="63"/>
    <col min="3892" max="3892" width="14.28515625" style="63" customWidth="1"/>
    <col min="3893" max="3893" width="12.42578125" style="63" customWidth="1"/>
    <col min="3894" max="3894" width="19.7109375" style="63" customWidth="1"/>
    <col min="3895" max="3895" width="17.42578125" style="63" customWidth="1"/>
    <col min="3896" max="3896" width="11.7109375" style="63" customWidth="1"/>
    <col min="3897" max="3897" width="10.5703125" style="63" customWidth="1"/>
    <col min="3898" max="3898" width="11.28515625" style="63" customWidth="1"/>
    <col min="3899" max="3901" width="52.42578125" style="63"/>
    <col min="3902" max="3903" width="52.42578125" style="63" customWidth="1"/>
    <col min="3904" max="3904" width="32.7109375" style="63" customWidth="1"/>
    <col min="3905" max="3905" width="22.5703125" style="63" customWidth="1"/>
    <col min="3906" max="4098" width="52.42578125" style="63"/>
    <col min="4099" max="4099" width="25.5703125" style="63" customWidth="1"/>
    <col min="4100" max="4100" width="12.5703125" style="63" customWidth="1"/>
    <col min="4101" max="4102" width="15.28515625" style="63" customWidth="1"/>
    <col min="4103" max="4103" width="28" style="63" bestFit="1" customWidth="1"/>
    <col min="4104" max="4104" width="21.42578125" style="63" bestFit="1" customWidth="1"/>
    <col min="4105" max="4105" width="35.5703125" style="63" bestFit="1" customWidth="1"/>
    <col min="4106" max="4106" width="35.28515625" style="63" customWidth="1"/>
    <col min="4107" max="4107" width="19.7109375" style="63" bestFit="1" customWidth="1"/>
    <col min="4108" max="4108" width="69.5703125" style="63" customWidth="1"/>
    <col min="4109" max="4109" width="14.7109375" style="63" bestFit="1" customWidth="1"/>
    <col min="4110" max="4110" width="23.28515625" style="63" bestFit="1" customWidth="1"/>
    <col min="4111" max="4111" width="24.7109375" style="63" customWidth="1"/>
    <col min="4112" max="4112" width="19.5703125" style="63" bestFit="1" customWidth="1"/>
    <col min="4113" max="4113" width="47.7109375" style="63" bestFit="1" customWidth="1"/>
    <col min="4114" max="4114" width="8.7109375" style="63" bestFit="1" customWidth="1"/>
    <col min="4115" max="4115" width="14" style="63" bestFit="1" customWidth="1"/>
    <col min="4116" max="4116" width="35.5703125" style="63" bestFit="1" customWidth="1"/>
    <col min="4117" max="4117" width="17.42578125" style="63" bestFit="1" customWidth="1"/>
    <col min="4118" max="4118" width="10.42578125" style="63" bestFit="1" customWidth="1"/>
    <col min="4119" max="4119" width="14.28515625" style="63" bestFit="1" customWidth="1"/>
    <col min="4120" max="4120" width="24.28515625" style="63" bestFit="1" customWidth="1"/>
    <col min="4121" max="4121" width="18" style="63" customWidth="1"/>
    <col min="4122" max="4122" width="18.42578125" style="63" bestFit="1" customWidth="1"/>
    <col min="4123" max="4123" width="16.7109375" style="63" bestFit="1" customWidth="1"/>
    <col min="4124" max="4124" width="19.5703125" style="63" customWidth="1"/>
    <col min="4125" max="4125" width="17.7109375" style="63" bestFit="1" customWidth="1"/>
    <col min="4126" max="4126" width="9.28515625" style="63" customWidth="1"/>
    <col min="4127" max="4127" width="20.7109375" style="63" bestFit="1" customWidth="1"/>
    <col min="4128" max="4128" width="26.28515625" style="63" customWidth="1"/>
    <col min="4129" max="4129" width="11.7109375" style="63" bestFit="1" customWidth="1"/>
    <col min="4130" max="4130" width="6.28515625" style="63" customWidth="1"/>
    <col min="4131" max="4131" width="8.42578125" style="63" customWidth="1"/>
    <col min="4132" max="4132" width="18.42578125" style="63" bestFit="1" customWidth="1"/>
    <col min="4133" max="4133" width="52.42578125" style="63"/>
    <col min="4134" max="4134" width="19.42578125" style="63" customWidth="1"/>
    <col min="4135" max="4136" width="23.7109375" style="63" customWidth="1"/>
    <col min="4137" max="4137" width="22" style="63" customWidth="1"/>
    <col min="4138" max="4138" width="12.42578125" style="63" customWidth="1"/>
    <col min="4139" max="4139" width="15.7109375" style="63" customWidth="1"/>
    <col min="4140" max="4140" width="13.28515625" style="63" customWidth="1"/>
    <col min="4141" max="4141" width="52.42578125" style="63"/>
    <col min="4142" max="4142" width="15.7109375" style="63" customWidth="1"/>
    <col min="4143" max="4143" width="13.7109375" style="63" customWidth="1"/>
    <col min="4144" max="4147" width="52.42578125" style="63"/>
    <col min="4148" max="4148" width="14.28515625" style="63" customWidth="1"/>
    <col min="4149" max="4149" width="12.42578125" style="63" customWidth="1"/>
    <col min="4150" max="4150" width="19.7109375" style="63" customWidth="1"/>
    <col min="4151" max="4151" width="17.42578125" style="63" customWidth="1"/>
    <col min="4152" max="4152" width="11.7109375" style="63" customWidth="1"/>
    <col min="4153" max="4153" width="10.5703125" style="63" customWidth="1"/>
    <col min="4154" max="4154" width="11.28515625" style="63" customWidth="1"/>
    <col min="4155" max="4157" width="52.42578125" style="63"/>
    <col min="4158" max="4159" width="52.42578125" style="63" customWidth="1"/>
    <col min="4160" max="4160" width="32.7109375" style="63" customWidth="1"/>
    <col min="4161" max="4161" width="22.5703125" style="63" customWidth="1"/>
    <col min="4162" max="4354" width="52.42578125" style="63"/>
    <col min="4355" max="4355" width="25.5703125" style="63" customWidth="1"/>
    <col min="4356" max="4356" width="12.5703125" style="63" customWidth="1"/>
    <col min="4357" max="4358" width="15.28515625" style="63" customWidth="1"/>
    <col min="4359" max="4359" width="28" style="63" bestFit="1" customWidth="1"/>
    <col min="4360" max="4360" width="21.42578125" style="63" bestFit="1" customWidth="1"/>
    <col min="4361" max="4361" width="35.5703125" style="63" bestFit="1" customWidth="1"/>
    <col min="4362" max="4362" width="35.28515625" style="63" customWidth="1"/>
    <col min="4363" max="4363" width="19.7109375" style="63" bestFit="1" customWidth="1"/>
    <col min="4364" max="4364" width="69.5703125" style="63" customWidth="1"/>
    <col min="4365" max="4365" width="14.7109375" style="63" bestFit="1" customWidth="1"/>
    <col min="4366" max="4366" width="23.28515625" style="63" bestFit="1" customWidth="1"/>
    <col min="4367" max="4367" width="24.7109375" style="63" customWidth="1"/>
    <col min="4368" max="4368" width="19.5703125" style="63" bestFit="1" customWidth="1"/>
    <col min="4369" max="4369" width="47.7109375" style="63" bestFit="1" customWidth="1"/>
    <col min="4370" max="4370" width="8.7109375" style="63" bestFit="1" customWidth="1"/>
    <col min="4371" max="4371" width="14" style="63" bestFit="1" customWidth="1"/>
    <col min="4372" max="4372" width="35.5703125" style="63" bestFit="1" customWidth="1"/>
    <col min="4373" max="4373" width="17.42578125" style="63" bestFit="1" customWidth="1"/>
    <col min="4374" max="4374" width="10.42578125" style="63" bestFit="1" customWidth="1"/>
    <col min="4375" max="4375" width="14.28515625" style="63" bestFit="1" customWidth="1"/>
    <col min="4376" max="4376" width="24.28515625" style="63" bestFit="1" customWidth="1"/>
    <col min="4377" max="4377" width="18" style="63" customWidth="1"/>
    <col min="4378" max="4378" width="18.42578125" style="63" bestFit="1" customWidth="1"/>
    <col min="4379" max="4379" width="16.7109375" style="63" bestFit="1" customWidth="1"/>
    <col min="4380" max="4380" width="19.5703125" style="63" customWidth="1"/>
    <col min="4381" max="4381" width="17.7109375" style="63" bestFit="1" customWidth="1"/>
    <col min="4382" max="4382" width="9.28515625" style="63" customWidth="1"/>
    <col min="4383" max="4383" width="20.7109375" style="63" bestFit="1" customWidth="1"/>
    <col min="4384" max="4384" width="26.28515625" style="63" customWidth="1"/>
    <col min="4385" max="4385" width="11.7109375" style="63" bestFit="1" customWidth="1"/>
    <col min="4386" max="4386" width="6.28515625" style="63" customWidth="1"/>
    <col min="4387" max="4387" width="8.42578125" style="63" customWidth="1"/>
    <col min="4388" max="4388" width="18.42578125" style="63" bestFit="1" customWidth="1"/>
    <col min="4389" max="4389" width="52.42578125" style="63"/>
    <col min="4390" max="4390" width="19.42578125" style="63" customWidth="1"/>
    <col min="4391" max="4392" width="23.7109375" style="63" customWidth="1"/>
    <col min="4393" max="4393" width="22" style="63" customWidth="1"/>
    <col min="4394" max="4394" width="12.42578125" style="63" customWidth="1"/>
    <col min="4395" max="4395" width="15.7109375" style="63" customWidth="1"/>
    <col min="4396" max="4396" width="13.28515625" style="63" customWidth="1"/>
    <col min="4397" max="4397" width="52.42578125" style="63"/>
    <col min="4398" max="4398" width="15.7109375" style="63" customWidth="1"/>
    <col min="4399" max="4399" width="13.7109375" style="63" customWidth="1"/>
    <col min="4400" max="4403" width="52.42578125" style="63"/>
    <col min="4404" max="4404" width="14.28515625" style="63" customWidth="1"/>
    <col min="4405" max="4405" width="12.42578125" style="63" customWidth="1"/>
    <col min="4406" max="4406" width="19.7109375" style="63" customWidth="1"/>
    <col min="4407" max="4407" width="17.42578125" style="63" customWidth="1"/>
    <col min="4408" max="4408" width="11.7109375" style="63" customWidth="1"/>
    <col min="4409" max="4409" width="10.5703125" style="63" customWidth="1"/>
    <col min="4410" max="4410" width="11.28515625" style="63" customWidth="1"/>
    <col min="4411" max="4413" width="52.42578125" style="63"/>
    <col min="4414" max="4415" width="52.42578125" style="63" customWidth="1"/>
    <col min="4416" max="4416" width="32.7109375" style="63" customWidth="1"/>
    <col min="4417" max="4417" width="22.5703125" style="63" customWidth="1"/>
    <col min="4418" max="4610" width="52.42578125" style="63"/>
    <col min="4611" max="4611" width="25.5703125" style="63" customWidth="1"/>
    <col min="4612" max="4612" width="12.5703125" style="63" customWidth="1"/>
    <col min="4613" max="4614" width="15.28515625" style="63" customWidth="1"/>
    <col min="4615" max="4615" width="28" style="63" bestFit="1" customWidth="1"/>
    <col min="4616" max="4616" width="21.42578125" style="63" bestFit="1" customWidth="1"/>
    <col min="4617" max="4617" width="35.5703125" style="63" bestFit="1" customWidth="1"/>
    <col min="4618" max="4618" width="35.28515625" style="63" customWidth="1"/>
    <col min="4619" max="4619" width="19.7109375" style="63" bestFit="1" customWidth="1"/>
    <col min="4620" max="4620" width="69.5703125" style="63" customWidth="1"/>
    <col min="4621" max="4621" width="14.7109375" style="63" bestFit="1" customWidth="1"/>
    <col min="4622" max="4622" width="23.28515625" style="63" bestFit="1" customWidth="1"/>
    <col min="4623" max="4623" width="24.7109375" style="63" customWidth="1"/>
    <col min="4624" max="4624" width="19.5703125" style="63" bestFit="1" customWidth="1"/>
    <col min="4625" max="4625" width="47.7109375" style="63" bestFit="1" customWidth="1"/>
    <col min="4626" max="4626" width="8.7109375" style="63" bestFit="1" customWidth="1"/>
    <col min="4627" max="4627" width="14" style="63" bestFit="1" customWidth="1"/>
    <col min="4628" max="4628" width="35.5703125" style="63" bestFit="1" customWidth="1"/>
    <col min="4629" max="4629" width="17.42578125" style="63" bestFit="1" customWidth="1"/>
    <col min="4630" max="4630" width="10.42578125" style="63" bestFit="1" customWidth="1"/>
    <col min="4631" max="4631" width="14.28515625" style="63" bestFit="1" customWidth="1"/>
    <col min="4632" max="4632" width="24.28515625" style="63" bestFit="1" customWidth="1"/>
    <col min="4633" max="4633" width="18" style="63" customWidth="1"/>
    <col min="4634" max="4634" width="18.42578125" style="63" bestFit="1" customWidth="1"/>
    <col min="4635" max="4635" width="16.7109375" style="63" bestFit="1" customWidth="1"/>
    <col min="4636" max="4636" width="19.5703125" style="63" customWidth="1"/>
    <col min="4637" max="4637" width="17.7109375" style="63" bestFit="1" customWidth="1"/>
    <col min="4638" max="4638" width="9.28515625" style="63" customWidth="1"/>
    <col min="4639" max="4639" width="20.7109375" style="63" bestFit="1" customWidth="1"/>
    <col min="4640" max="4640" width="26.28515625" style="63" customWidth="1"/>
    <col min="4641" max="4641" width="11.7109375" style="63" bestFit="1" customWidth="1"/>
    <col min="4642" max="4642" width="6.28515625" style="63" customWidth="1"/>
    <col min="4643" max="4643" width="8.42578125" style="63" customWidth="1"/>
    <col min="4644" max="4644" width="18.42578125" style="63" bestFit="1" customWidth="1"/>
    <col min="4645" max="4645" width="52.42578125" style="63"/>
    <col min="4646" max="4646" width="19.42578125" style="63" customWidth="1"/>
    <col min="4647" max="4648" width="23.7109375" style="63" customWidth="1"/>
    <col min="4649" max="4649" width="22" style="63" customWidth="1"/>
    <col min="4650" max="4650" width="12.42578125" style="63" customWidth="1"/>
    <col min="4651" max="4651" width="15.7109375" style="63" customWidth="1"/>
    <col min="4652" max="4652" width="13.28515625" style="63" customWidth="1"/>
    <col min="4653" max="4653" width="52.42578125" style="63"/>
    <col min="4654" max="4654" width="15.7109375" style="63" customWidth="1"/>
    <col min="4655" max="4655" width="13.7109375" style="63" customWidth="1"/>
    <col min="4656" max="4659" width="52.42578125" style="63"/>
    <col min="4660" max="4660" width="14.28515625" style="63" customWidth="1"/>
    <col min="4661" max="4661" width="12.42578125" style="63" customWidth="1"/>
    <col min="4662" max="4662" width="19.7109375" style="63" customWidth="1"/>
    <col min="4663" max="4663" width="17.42578125" style="63" customWidth="1"/>
    <col min="4664" max="4664" width="11.7109375" style="63" customWidth="1"/>
    <col min="4665" max="4665" width="10.5703125" style="63" customWidth="1"/>
    <col min="4666" max="4666" width="11.28515625" style="63" customWidth="1"/>
    <col min="4667" max="4669" width="52.42578125" style="63"/>
    <col min="4670" max="4671" width="52.42578125" style="63" customWidth="1"/>
    <col min="4672" max="4672" width="32.7109375" style="63" customWidth="1"/>
    <col min="4673" max="4673" width="22.5703125" style="63" customWidth="1"/>
    <col min="4674" max="4866" width="52.42578125" style="63"/>
    <col min="4867" max="4867" width="25.5703125" style="63" customWidth="1"/>
    <col min="4868" max="4868" width="12.5703125" style="63" customWidth="1"/>
    <col min="4869" max="4870" width="15.28515625" style="63" customWidth="1"/>
    <col min="4871" max="4871" width="28" style="63" bestFit="1" customWidth="1"/>
    <col min="4872" max="4872" width="21.42578125" style="63" bestFit="1" customWidth="1"/>
    <col min="4873" max="4873" width="35.5703125" style="63" bestFit="1" customWidth="1"/>
    <col min="4874" max="4874" width="35.28515625" style="63" customWidth="1"/>
    <col min="4875" max="4875" width="19.7109375" style="63" bestFit="1" customWidth="1"/>
    <col min="4876" max="4876" width="69.5703125" style="63" customWidth="1"/>
    <col min="4877" max="4877" width="14.7109375" style="63" bestFit="1" customWidth="1"/>
    <col min="4878" max="4878" width="23.28515625" style="63" bestFit="1" customWidth="1"/>
    <col min="4879" max="4879" width="24.7109375" style="63" customWidth="1"/>
    <col min="4880" max="4880" width="19.5703125" style="63" bestFit="1" customWidth="1"/>
    <col min="4881" max="4881" width="47.7109375" style="63" bestFit="1" customWidth="1"/>
    <col min="4882" max="4882" width="8.7109375" style="63" bestFit="1" customWidth="1"/>
    <col min="4883" max="4883" width="14" style="63" bestFit="1" customWidth="1"/>
    <col min="4884" max="4884" width="35.5703125" style="63" bestFit="1" customWidth="1"/>
    <col min="4885" max="4885" width="17.42578125" style="63" bestFit="1" customWidth="1"/>
    <col min="4886" max="4886" width="10.42578125" style="63" bestFit="1" customWidth="1"/>
    <col min="4887" max="4887" width="14.28515625" style="63" bestFit="1" customWidth="1"/>
    <col min="4888" max="4888" width="24.28515625" style="63" bestFit="1" customWidth="1"/>
    <col min="4889" max="4889" width="18" style="63" customWidth="1"/>
    <col min="4890" max="4890" width="18.42578125" style="63" bestFit="1" customWidth="1"/>
    <col min="4891" max="4891" width="16.7109375" style="63" bestFit="1" customWidth="1"/>
    <col min="4892" max="4892" width="19.5703125" style="63" customWidth="1"/>
    <col min="4893" max="4893" width="17.7109375" style="63" bestFit="1" customWidth="1"/>
    <col min="4894" max="4894" width="9.28515625" style="63" customWidth="1"/>
    <col min="4895" max="4895" width="20.7109375" style="63" bestFit="1" customWidth="1"/>
    <col min="4896" max="4896" width="26.28515625" style="63" customWidth="1"/>
    <col min="4897" max="4897" width="11.7109375" style="63" bestFit="1" customWidth="1"/>
    <col min="4898" max="4898" width="6.28515625" style="63" customWidth="1"/>
    <col min="4899" max="4899" width="8.42578125" style="63" customWidth="1"/>
    <col min="4900" max="4900" width="18.42578125" style="63" bestFit="1" customWidth="1"/>
    <col min="4901" max="4901" width="52.42578125" style="63"/>
    <col min="4902" max="4902" width="19.42578125" style="63" customWidth="1"/>
    <col min="4903" max="4904" width="23.7109375" style="63" customWidth="1"/>
    <col min="4905" max="4905" width="22" style="63" customWidth="1"/>
    <col min="4906" max="4906" width="12.42578125" style="63" customWidth="1"/>
    <col min="4907" max="4907" width="15.7109375" style="63" customWidth="1"/>
    <col min="4908" max="4908" width="13.28515625" style="63" customWidth="1"/>
    <col min="4909" max="4909" width="52.42578125" style="63"/>
    <col min="4910" max="4910" width="15.7109375" style="63" customWidth="1"/>
    <col min="4911" max="4911" width="13.7109375" style="63" customWidth="1"/>
    <col min="4912" max="4915" width="52.42578125" style="63"/>
    <col min="4916" max="4916" width="14.28515625" style="63" customWidth="1"/>
    <col min="4917" max="4917" width="12.42578125" style="63" customWidth="1"/>
    <col min="4918" max="4918" width="19.7109375" style="63" customWidth="1"/>
    <col min="4919" max="4919" width="17.42578125" style="63" customWidth="1"/>
    <col min="4920" max="4920" width="11.7109375" style="63" customWidth="1"/>
    <col min="4921" max="4921" width="10.5703125" style="63" customWidth="1"/>
    <col min="4922" max="4922" width="11.28515625" style="63" customWidth="1"/>
    <col min="4923" max="4925" width="52.42578125" style="63"/>
    <col min="4926" max="4927" width="52.42578125" style="63" customWidth="1"/>
    <col min="4928" max="4928" width="32.7109375" style="63" customWidth="1"/>
    <col min="4929" max="4929" width="22.5703125" style="63" customWidth="1"/>
    <col min="4930" max="5122" width="52.42578125" style="63"/>
    <col min="5123" max="5123" width="25.5703125" style="63" customWidth="1"/>
    <col min="5124" max="5124" width="12.5703125" style="63" customWidth="1"/>
    <col min="5125" max="5126" width="15.28515625" style="63" customWidth="1"/>
    <col min="5127" max="5127" width="28" style="63" bestFit="1" customWidth="1"/>
    <col min="5128" max="5128" width="21.42578125" style="63" bestFit="1" customWidth="1"/>
    <col min="5129" max="5129" width="35.5703125" style="63" bestFit="1" customWidth="1"/>
    <col min="5130" max="5130" width="35.28515625" style="63" customWidth="1"/>
    <col min="5131" max="5131" width="19.7109375" style="63" bestFit="1" customWidth="1"/>
    <col min="5132" max="5132" width="69.5703125" style="63" customWidth="1"/>
    <col min="5133" max="5133" width="14.7109375" style="63" bestFit="1" customWidth="1"/>
    <col min="5134" max="5134" width="23.28515625" style="63" bestFit="1" customWidth="1"/>
    <col min="5135" max="5135" width="24.7109375" style="63" customWidth="1"/>
    <col min="5136" max="5136" width="19.5703125" style="63" bestFit="1" customWidth="1"/>
    <col min="5137" max="5137" width="47.7109375" style="63" bestFit="1" customWidth="1"/>
    <col min="5138" max="5138" width="8.7109375" style="63" bestFit="1" customWidth="1"/>
    <col min="5139" max="5139" width="14" style="63" bestFit="1" customWidth="1"/>
    <col min="5140" max="5140" width="35.5703125" style="63" bestFit="1" customWidth="1"/>
    <col min="5141" max="5141" width="17.42578125" style="63" bestFit="1" customWidth="1"/>
    <col min="5142" max="5142" width="10.42578125" style="63" bestFit="1" customWidth="1"/>
    <col min="5143" max="5143" width="14.28515625" style="63" bestFit="1" customWidth="1"/>
    <col min="5144" max="5144" width="24.28515625" style="63" bestFit="1" customWidth="1"/>
    <col min="5145" max="5145" width="18" style="63" customWidth="1"/>
    <col min="5146" max="5146" width="18.42578125" style="63" bestFit="1" customWidth="1"/>
    <col min="5147" max="5147" width="16.7109375" style="63" bestFit="1" customWidth="1"/>
    <col min="5148" max="5148" width="19.5703125" style="63" customWidth="1"/>
    <col min="5149" max="5149" width="17.7109375" style="63" bestFit="1" customWidth="1"/>
    <col min="5150" max="5150" width="9.28515625" style="63" customWidth="1"/>
    <col min="5151" max="5151" width="20.7109375" style="63" bestFit="1" customWidth="1"/>
    <col min="5152" max="5152" width="26.28515625" style="63" customWidth="1"/>
    <col min="5153" max="5153" width="11.7109375" style="63" bestFit="1" customWidth="1"/>
    <col min="5154" max="5154" width="6.28515625" style="63" customWidth="1"/>
    <col min="5155" max="5155" width="8.42578125" style="63" customWidth="1"/>
    <col min="5156" max="5156" width="18.42578125" style="63" bestFit="1" customWidth="1"/>
    <col min="5157" max="5157" width="52.42578125" style="63"/>
    <col min="5158" max="5158" width="19.42578125" style="63" customWidth="1"/>
    <col min="5159" max="5160" width="23.7109375" style="63" customWidth="1"/>
    <col min="5161" max="5161" width="22" style="63" customWidth="1"/>
    <col min="5162" max="5162" width="12.42578125" style="63" customWidth="1"/>
    <col min="5163" max="5163" width="15.7109375" style="63" customWidth="1"/>
    <col min="5164" max="5164" width="13.28515625" style="63" customWidth="1"/>
    <col min="5165" max="5165" width="52.42578125" style="63"/>
    <col min="5166" max="5166" width="15.7109375" style="63" customWidth="1"/>
    <col min="5167" max="5167" width="13.7109375" style="63" customWidth="1"/>
    <col min="5168" max="5171" width="52.42578125" style="63"/>
    <col min="5172" max="5172" width="14.28515625" style="63" customWidth="1"/>
    <col min="5173" max="5173" width="12.42578125" style="63" customWidth="1"/>
    <col min="5174" max="5174" width="19.7109375" style="63" customWidth="1"/>
    <col min="5175" max="5175" width="17.42578125" style="63" customWidth="1"/>
    <col min="5176" max="5176" width="11.7109375" style="63" customWidth="1"/>
    <col min="5177" max="5177" width="10.5703125" style="63" customWidth="1"/>
    <col min="5178" max="5178" width="11.28515625" style="63" customWidth="1"/>
    <col min="5179" max="5181" width="52.42578125" style="63"/>
    <col min="5182" max="5183" width="52.42578125" style="63" customWidth="1"/>
    <col min="5184" max="5184" width="32.7109375" style="63" customWidth="1"/>
    <col min="5185" max="5185" width="22.5703125" style="63" customWidth="1"/>
    <col min="5186" max="5378" width="52.42578125" style="63"/>
    <col min="5379" max="5379" width="25.5703125" style="63" customWidth="1"/>
    <col min="5380" max="5380" width="12.5703125" style="63" customWidth="1"/>
    <col min="5381" max="5382" width="15.28515625" style="63" customWidth="1"/>
    <col min="5383" max="5383" width="28" style="63" bestFit="1" customWidth="1"/>
    <col min="5384" max="5384" width="21.42578125" style="63" bestFit="1" customWidth="1"/>
    <col min="5385" max="5385" width="35.5703125" style="63" bestFit="1" customWidth="1"/>
    <col min="5386" max="5386" width="35.28515625" style="63" customWidth="1"/>
    <col min="5387" max="5387" width="19.7109375" style="63" bestFit="1" customWidth="1"/>
    <col min="5388" max="5388" width="69.5703125" style="63" customWidth="1"/>
    <col min="5389" max="5389" width="14.7109375" style="63" bestFit="1" customWidth="1"/>
    <col min="5390" max="5390" width="23.28515625" style="63" bestFit="1" customWidth="1"/>
    <col min="5391" max="5391" width="24.7109375" style="63" customWidth="1"/>
    <col min="5392" max="5392" width="19.5703125" style="63" bestFit="1" customWidth="1"/>
    <col min="5393" max="5393" width="47.7109375" style="63" bestFit="1" customWidth="1"/>
    <col min="5394" max="5394" width="8.7109375" style="63" bestFit="1" customWidth="1"/>
    <col min="5395" max="5395" width="14" style="63" bestFit="1" customWidth="1"/>
    <col min="5396" max="5396" width="35.5703125" style="63" bestFit="1" customWidth="1"/>
    <col min="5397" max="5397" width="17.42578125" style="63" bestFit="1" customWidth="1"/>
    <col min="5398" max="5398" width="10.42578125" style="63" bestFit="1" customWidth="1"/>
    <col min="5399" max="5399" width="14.28515625" style="63" bestFit="1" customWidth="1"/>
    <col min="5400" max="5400" width="24.28515625" style="63" bestFit="1" customWidth="1"/>
    <col min="5401" max="5401" width="18" style="63" customWidth="1"/>
    <col min="5402" max="5402" width="18.42578125" style="63" bestFit="1" customWidth="1"/>
    <col min="5403" max="5403" width="16.7109375" style="63" bestFit="1" customWidth="1"/>
    <col min="5404" max="5404" width="19.5703125" style="63" customWidth="1"/>
    <col min="5405" max="5405" width="17.7109375" style="63" bestFit="1" customWidth="1"/>
    <col min="5406" max="5406" width="9.28515625" style="63" customWidth="1"/>
    <col min="5407" max="5407" width="20.7109375" style="63" bestFit="1" customWidth="1"/>
    <col min="5408" max="5408" width="26.28515625" style="63" customWidth="1"/>
    <col min="5409" max="5409" width="11.7109375" style="63" bestFit="1" customWidth="1"/>
    <col min="5410" max="5410" width="6.28515625" style="63" customWidth="1"/>
    <col min="5411" max="5411" width="8.42578125" style="63" customWidth="1"/>
    <col min="5412" max="5412" width="18.42578125" style="63" bestFit="1" customWidth="1"/>
    <col min="5413" max="5413" width="52.42578125" style="63"/>
    <col min="5414" max="5414" width="19.42578125" style="63" customWidth="1"/>
    <col min="5415" max="5416" width="23.7109375" style="63" customWidth="1"/>
    <col min="5417" max="5417" width="22" style="63" customWidth="1"/>
    <col min="5418" max="5418" width="12.42578125" style="63" customWidth="1"/>
    <col min="5419" max="5419" width="15.7109375" style="63" customWidth="1"/>
    <col min="5420" max="5420" width="13.28515625" style="63" customWidth="1"/>
    <col min="5421" max="5421" width="52.42578125" style="63"/>
    <col min="5422" max="5422" width="15.7109375" style="63" customWidth="1"/>
    <col min="5423" max="5423" width="13.7109375" style="63" customWidth="1"/>
    <col min="5424" max="5427" width="52.42578125" style="63"/>
    <col min="5428" max="5428" width="14.28515625" style="63" customWidth="1"/>
    <col min="5429" max="5429" width="12.42578125" style="63" customWidth="1"/>
    <col min="5430" max="5430" width="19.7109375" style="63" customWidth="1"/>
    <col min="5431" max="5431" width="17.42578125" style="63" customWidth="1"/>
    <col min="5432" max="5432" width="11.7109375" style="63" customWidth="1"/>
    <col min="5433" max="5433" width="10.5703125" style="63" customWidth="1"/>
    <col min="5434" max="5434" width="11.28515625" style="63" customWidth="1"/>
    <col min="5435" max="5437" width="52.42578125" style="63"/>
    <col min="5438" max="5439" width="52.42578125" style="63" customWidth="1"/>
    <col min="5440" max="5440" width="32.7109375" style="63" customWidth="1"/>
    <col min="5441" max="5441" width="22.5703125" style="63" customWidth="1"/>
    <col min="5442" max="5634" width="52.42578125" style="63"/>
    <col min="5635" max="5635" width="25.5703125" style="63" customWidth="1"/>
    <col min="5636" max="5636" width="12.5703125" style="63" customWidth="1"/>
    <col min="5637" max="5638" width="15.28515625" style="63" customWidth="1"/>
    <col min="5639" max="5639" width="28" style="63" bestFit="1" customWidth="1"/>
    <col min="5640" max="5640" width="21.42578125" style="63" bestFit="1" customWidth="1"/>
    <col min="5641" max="5641" width="35.5703125" style="63" bestFit="1" customWidth="1"/>
    <col min="5642" max="5642" width="35.28515625" style="63" customWidth="1"/>
    <col min="5643" max="5643" width="19.7109375" style="63" bestFit="1" customWidth="1"/>
    <col min="5644" max="5644" width="69.5703125" style="63" customWidth="1"/>
    <col min="5645" max="5645" width="14.7109375" style="63" bestFit="1" customWidth="1"/>
    <col min="5646" max="5646" width="23.28515625" style="63" bestFit="1" customWidth="1"/>
    <col min="5647" max="5647" width="24.7109375" style="63" customWidth="1"/>
    <col min="5648" max="5648" width="19.5703125" style="63" bestFit="1" customWidth="1"/>
    <col min="5649" max="5649" width="47.7109375" style="63" bestFit="1" customWidth="1"/>
    <col min="5650" max="5650" width="8.7109375" style="63" bestFit="1" customWidth="1"/>
    <col min="5651" max="5651" width="14" style="63" bestFit="1" customWidth="1"/>
    <col min="5652" max="5652" width="35.5703125" style="63" bestFit="1" customWidth="1"/>
    <col min="5653" max="5653" width="17.42578125" style="63" bestFit="1" customWidth="1"/>
    <col min="5654" max="5654" width="10.42578125" style="63" bestFit="1" customWidth="1"/>
    <col min="5655" max="5655" width="14.28515625" style="63" bestFit="1" customWidth="1"/>
    <col min="5656" max="5656" width="24.28515625" style="63" bestFit="1" customWidth="1"/>
    <col min="5657" max="5657" width="18" style="63" customWidth="1"/>
    <col min="5658" max="5658" width="18.42578125" style="63" bestFit="1" customWidth="1"/>
    <col min="5659" max="5659" width="16.7109375" style="63" bestFit="1" customWidth="1"/>
    <col min="5660" max="5660" width="19.5703125" style="63" customWidth="1"/>
    <col min="5661" max="5661" width="17.7109375" style="63" bestFit="1" customWidth="1"/>
    <col min="5662" max="5662" width="9.28515625" style="63" customWidth="1"/>
    <col min="5663" max="5663" width="20.7109375" style="63" bestFit="1" customWidth="1"/>
    <col min="5664" max="5664" width="26.28515625" style="63" customWidth="1"/>
    <col min="5665" max="5665" width="11.7109375" style="63" bestFit="1" customWidth="1"/>
    <col min="5666" max="5666" width="6.28515625" style="63" customWidth="1"/>
    <col min="5667" max="5667" width="8.42578125" style="63" customWidth="1"/>
    <col min="5668" max="5668" width="18.42578125" style="63" bestFit="1" customWidth="1"/>
    <col min="5669" max="5669" width="52.42578125" style="63"/>
    <col min="5670" max="5670" width="19.42578125" style="63" customWidth="1"/>
    <col min="5671" max="5672" width="23.7109375" style="63" customWidth="1"/>
    <col min="5673" max="5673" width="22" style="63" customWidth="1"/>
    <col min="5674" max="5674" width="12.42578125" style="63" customWidth="1"/>
    <col min="5675" max="5675" width="15.7109375" style="63" customWidth="1"/>
    <col min="5676" max="5676" width="13.28515625" style="63" customWidth="1"/>
    <col min="5677" max="5677" width="52.42578125" style="63"/>
    <col min="5678" max="5678" width="15.7109375" style="63" customWidth="1"/>
    <col min="5679" max="5679" width="13.7109375" style="63" customWidth="1"/>
    <col min="5680" max="5683" width="52.42578125" style="63"/>
    <col min="5684" max="5684" width="14.28515625" style="63" customWidth="1"/>
    <col min="5685" max="5685" width="12.42578125" style="63" customWidth="1"/>
    <col min="5686" max="5686" width="19.7109375" style="63" customWidth="1"/>
    <col min="5687" max="5687" width="17.42578125" style="63" customWidth="1"/>
    <col min="5688" max="5688" width="11.7109375" style="63" customWidth="1"/>
    <col min="5689" max="5689" width="10.5703125" style="63" customWidth="1"/>
    <col min="5690" max="5690" width="11.28515625" style="63" customWidth="1"/>
    <col min="5691" max="5693" width="52.42578125" style="63"/>
    <col min="5694" max="5695" width="52.42578125" style="63" customWidth="1"/>
    <col min="5696" max="5696" width="32.7109375" style="63" customWidth="1"/>
    <col min="5697" max="5697" width="22.5703125" style="63" customWidth="1"/>
    <col min="5698" max="5890" width="52.42578125" style="63"/>
    <col min="5891" max="5891" width="25.5703125" style="63" customWidth="1"/>
    <col min="5892" max="5892" width="12.5703125" style="63" customWidth="1"/>
    <col min="5893" max="5894" width="15.28515625" style="63" customWidth="1"/>
    <col min="5895" max="5895" width="28" style="63" bestFit="1" customWidth="1"/>
    <col min="5896" max="5896" width="21.42578125" style="63" bestFit="1" customWidth="1"/>
    <col min="5897" max="5897" width="35.5703125" style="63" bestFit="1" customWidth="1"/>
    <col min="5898" max="5898" width="35.28515625" style="63" customWidth="1"/>
    <col min="5899" max="5899" width="19.7109375" style="63" bestFit="1" customWidth="1"/>
    <col min="5900" max="5900" width="69.5703125" style="63" customWidth="1"/>
    <col min="5901" max="5901" width="14.7109375" style="63" bestFit="1" customWidth="1"/>
    <col min="5902" max="5902" width="23.28515625" style="63" bestFit="1" customWidth="1"/>
    <col min="5903" max="5903" width="24.7109375" style="63" customWidth="1"/>
    <col min="5904" max="5904" width="19.5703125" style="63" bestFit="1" customWidth="1"/>
    <col min="5905" max="5905" width="47.7109375" style="63" bestFit="1" customWidth="1"/>
    <col min="5906" max="5906" width="8.7109375" style="63" bestFit="1" customWidth="1"/>
    <col min="5907" max="5907" width="14" style="63" bestFit="1" customWidth="1"/>
    <col min="5908" max="5908" width="35.5703125" style="63" bestFit="1" customWidth="1"/>
    <col min="5909" max="5909" width="17.42578125" style="63" bestFit="1" customWidth="1"/>
    <col min="5910" max="5910" width="10.42578125" style="63" bestFit="1" customWidth="1"/>
    <col min="5911" max="5911" width="14.28515625" style="63" bestFit="1" customWidth="1"/>
    <col min="5912" max="5912" width="24.28515625" style="63" bestFit="1" customWidth="1"/>
    <col min="5913" max="5913" width="18" style="63" customWidth="1"/>
    <col min="5914" max="5914" width="18.42578125" style="63" bestFit="1" customWidth="1"/>
    <col min="5915" max="5915" width="16.7109375" style="63" bestFit="1" customWidth="1"/>
    <col min="5916" max="5916" width="19.5703125" style="63" customWidth="1"/>
    <col min="5917" max="5917" width="17.7109375" style="63" bestFit="1" customWidth="1"/>
    <col min="5918" max="5918" width="9.28515625" style="63" customWidth="1"/>
    <col min="5919" max="5919" width="20.7109375" style="63" bestFit="1" customWidth="1"/>
    <col min="5920" max="5920" width="26.28515625" style="63" customWidth="1"/>
    <col min="5921" max="5921" width="11.7109375" style="63" bestFit="1" customWidth="1"/>
    <col min="5922" max="5922" width="6.28515625" style="63" customWidth="1"/>
    <col min="5923" max="5923" width="8.42578125" style="63" customWidth="1"/>
    <col min="5924" max="5924" width="18.42578125" style="63" bestFit="1" customWidth="1"/>
    <col min="5925" max="5925" width="52.42578125" style="63"/>
    <col min="5926" max="5926" width="19.42578125" style="63" customWidth="1"/>
    <col min="5927" max="5928" width="23.7109375" style="63" customWidth="1"/>
    <col min="5929" max="5929" width="22" style="63" customWidth="1"/>
    <col min="5930" max="5930" width="12.42578125" style="63" customWidth="1"/>
    <col min="5931" max="5931" width="15.7109375" style="63" customWidth="1"/>
    <col min="5932" max="5932" width="13.28515625" style="63" customWidth="1"/>
    <col min="5933" max="5933" width="52.42578125" style="63"/>
    <col min="5934" max="5934" width="15.7109375" style="63" customWidth="1"/>
    <col min="5935" max="5935" width="13.7109375" style="63" customWidth="1"/>
    <col min="5936" max="5939" width="52.42578125" style="63"/>
    <col min="5940" max="5940" width="14.28515625" style="63" customWidth="1"/>
    <col min="5941" max="5941" width="12.42578125" style="63" customWidth="1"/>
    <col min="5942" max="5942" width="19.7109375" style="63" customWidth="1"/>
    <col min="5943" max="5943" width="17.42578125" style="63" customWidth="1"/>
    <col min="5944" max="5944" width="11.7109375" style="63" customWidth="1"/>
    <col min="5945" max="5945" width="10.5703125" style="63" customWidth="1"/>
    <col min="5946" max="5946" width="11.28515625" style="63" customWidth="1"/>
    <col min="5947" max="5949" width="52.42578125" style="63"/>
    <col min="5950" max="5951" width="52.42578125" style="63" customWidth="1"/>
    <col min="5952" max="5952" width="32.7109375" style="63" customWidth="1"/>
    <col min="5953" max="5953" width="22.5703125" style="63" customWidth="1"/>
    <col min="5954" max="6146" width="52.42578125" style="63"/>
    <col min="6147" max="6147" width="25.5703125" style="63" customWidth="1"/>
    <col min="6148" max="6148" width="12.5703125" style="63" customWidth="1"/>
    <col min="6149" max="6150" width="15.28515625" style="63" customWidth="1"/>
    <col min="6151" max="6151" width="28" style="63" bestFit="1" customWidth="1"/>
    <col min="6152" max="6152" width="21.42578125" style="63" bestFit="1" customWidth="1"/>
    <col min="6153" max="6153" width="35.5703125" style="63" bestFit="1" customWidth="1"/>
    <col min="6154" max="6154" width="35.28515625" style="63" customWidth="1"/>
    <col min="6155" max="6155" width="19.7109375" style="63" bestFit="1" customWidth="1"/>
    <col min="6156" max="6156" width="69.5703125" style="63" customWidth="1"/>
    <col min="6157" max="6157" width="14.7109375" style="63" bestFit="1" customWidth="1"/>
    <col min="6158" max="6158" width="23.28515625" style="63" bestFit="1" customWidth="1"/>
    <col min="6159" max="6159" width="24.7109375" style="63" customWidth="1"/>
    <col min="6160" max="6160" width="19.5703125" style="63" bestFit="1" customWidth="1"/>
    <col min="6161" max="6161" width="47.7109375" style="63" bestFit="1" customWidth="1"/>
    <col min="6162" max="6162" width="8.7109375" style="63" bestFit="1" customWidth="1"/>
    <col min="6163" max="6163" width="14" style="63" bestFit="1" customWidth="1"/>
    <col min="6164" max="6164" width="35.5703125" style="63" bestFit="1" customWidth="1"/>
    <col min="6165" max="6165" width="17.42578125" style="63" bestFit="1" customWidth="1"/>
    <col min="6166" max="6166" width="10.42578125" style="63" bestFit="1" customWidth="1"/>
    <col min="6167" max="6167" width="14.28515625" style="63" bestFit="1" customWidth="1"/>
    <col min="6168" max="6168" width="24.28515625" style="63" bestFit="1" customWidth="1"/>
    <col min="6169" max="6169" width="18" style="63" customWidth="1"/>
    <col min="6170" max="6170" width="18.42578125" style="63" bestFit="1" customWidth="1"/>
    <col min="6171" max="6171" width="16.7109375" style="63" bestFit="1" customWidth="1"/>
    <col min="6172" max="6172" width="19.5703125" style="63" customWidth="1"/>
    <col min="6173" max="6173" width="17.7109375" style="63" bestFit="1" customWidth="1"/>
    <col min="6174" max="6174" width="9.28515625" style="63" customWidth="1"/>
    <col min="6175" max="6175" width="20.7109375" style="63" bestFit="1" customWidth="1"/>
    <col min="6176" max="6176" width="26.28515625" style="63" customWidth="1"/>
    <col min="6177" max="6177" width="11.7109375" style="63" bestFit="1" customWidth="1"/>
    <col min="6178" max="6178" width="6.28515625" style="63" customWidth="1"/>
    <col min="6179" max="6179" width="8.42578125" style="63" customWidth="1"/>
    <col min="6180" max="6180" width="18.42578125" style="63" bestFit="1" customWidth="1"/>
    <col min="6181" max="6181" width="52.42578125" style="63"/>
    <col min="6182" max="6182" width="19.42578125" style="63" customWidth="1"/>
    <col min="6183" max="6184" width="23.7109375" style="63" customWidth="1"/>
    <col min="6185" max="6185" width="22" style="63" customWidth="1"/>
    <col min="6186" max="6186" width="12.42578125" style="63" customWidth="1"/>
    <col min="6187" max="6187" width="15.7109375" style="63" customWidth="1"/>
    <col min="6188" max="6188" width="13.28515625" style="63" customWidth="1"/>
    <col min="6189" max="6189" width="52.42578125" style="63"/>
    <col min="6190" max="6190" width="15.7109375" style="63" customWidth="1"/>
    <col min="6191" max="6191" width="13.7109375" style="63" customWidth="1"/>
    <col min="6192" max="6195" width="52.42578125" style="63"/>
    <col min="6196" max="6196" width="14.28515625" style="63" customWidth="1"/>
    <col min="6197" max="6197" width="12.42578125" style="63" customWidth="1"/>
    <col min="6198" max="6198" width="19.7109375" style="63" customWidth="1"/>
    <col min="6199" max="6199" width="17.42578125" style="63" customWidth="1"/>
    <col min="6200" max="6200" width="11.7109375" style="63" customWidth="1"/>
    <col min="6201" max="6201" width="10.5703125" style="63" customWidth="1"/>
    <col min="6202" max="6202" width="11.28515625" style="63" customWidth="1"/>
    <col min="6203" max="6205" width="52.42578125" style="63"/>
    <col min="6206" max="6207" width="52.42578125" style="63" customWidth="1"/>
    <col min="6208" max="6208" width="32.7109375" style="63" customWidth="1"/>
    <col min="6209" max="6209" width="22.5703125" style="63" customWidth="1"/>
    <col min="6210" max="6402" width="52.42578125" style="63"/>
    <col min="6403" max="6403" width="25.5703125" style="63" customWidth="1"/>
    <col min="6404" max="6404" width="12.5703125" style="63" customWidth="1"/>
    <col min="6405" max="6406" width="15.28515625" style="63" customWidth="1"/>
    <col min="6407" max="6407" width="28" style="63" bestFit="1" customWidth="1"/>
    <col min="6408" max="6408" width="21.42578125" style="63" bestFit="1" customWidth="1"/>
    <col min="6409" max="6409" width="35.5703125" style="63" bestFit="1" customWidth="1"/>
    <col min="6410" max="6410" width="35.28515625" style="63" customWidth="1"/>
    <col min="6411" max="6411" width="19.7109375" style="63" bestFit="1" customWidth="1"/>
    <col min="6412" max="6412" width="69.5703125" style="63" customWidth="1"/>
    <col min="6413" max="6413" width="14.7109375" style="63" bestFit="1" customWidth="1"/>
    <col min="6414" max="6414" width="23.28515625" style="63" bestFit="1" customWidth="1"/>
    <col min="6415" max="6415" width="24.7109375" style="63" customWidth="1"/>
    <col min="6416" max="6416" width="19.5703125" style="63" bestFit="1" customWidth="1"/>
    <col min="6417" max="6417" width="47.7109375" style="63" bestFit="1" customWidth="1"/>
    <col min="6418" max="6418" width="8.7109375" style="63" bestFit="1" customWidth="1"/>
    <col min="6419" max="6419" width="14" style="63" bestFit="1" customWidth="1"/>
    <col min="6420" max="6420" width="35.5703125" style="63" bestFit="1" customWidth="1"/>
    <col min="6421" max="6421" width="17.42578125" style="63" bestFit="1" customWidth="1"/>
    <col min="6422" max="6422" width="10.42578125" style="63" bestFit="1" customWidth="1"/>
    <col min="6423" max="6423" width="14.28515625" style="63" bestFit="1" customWidth="1"/>
    <col min="6424" max="6424" width="24.28515625" style="63" bestFit="1" customWidth="1"/>
    <col min="6425" max="6425" width="18" style="63" customWidth="1"/>
    <col min="6426" max="6426" width="18.42578125" style="63" bestFit="1" customWidth="1"/>
    <col min="6427" max="6427" width="16.7109375" style="63" bestFit="1" customWidth="1"/>
    <col min="6428" max="6428" width="19.5703125" style="63" customWidth="1"/>
    <col min="6429" max="6429" width="17.7109375" style="63" bestFit="1" customWidth="1"/>
    <col min="6430" max="6430" width="9.28515625" style="63" customWidth="1"/>
    <col min="6431" max="6431" width="20.7109375" style="63" bestFit="1" customWidth="1"/>
    <col min="6432" max="6432" width="26.28515625" style="63" customWidth="1"/>
    <col min="6433" max="6433" width="11.7109375" style="63" bestFit="1" customWidth="1"/>
    <col min="6434" max="6434" width="6.28515625" style="63" customWidth="1"/>
    <col min="6435" max="6435" width="8.42578125" style="63" customWidth="1"/>
    <col min="6436" max="6436" width="18.42578125" style="63" bestFit="1" customWidth="1"/>
    <col min="6437" max="6437" width="52.42578125" style="63"/>
    <col min="6438" max="6438" width="19.42578125" style="63" customWidth="1"/>
    <col min="6439" max="6440" width="23.7109375" style="63" customWidth="1"/>
    <col min="6441" max="6441" width="22" style="63" customWidth="1"/>
    <col min="6442" max="6442" width="12.42578125" style="63" customWidth="1"/>
    <col min="6443" max="6443" width="15.7109375" style="63" customWidth="1"/>
    <col min="6444" max="6444" width="13.28515625" style="63" customWidth="1"/>
    <col min="6445" max="6445" width="52.42578125" style="63"/>
    <col min="6446" max="6446" width="15.7109375" style="63" customWidth="1"/>
    <col min="6447" max="6447" width="13.7109375" style="63" customWidth="1"/>
    <col min="6448" max="6451" width="52.42578125" style="63"/>
    <col min="6452" max="6452" width="14.28515625" style="63" customWidth="1"/>
    <col min="6453" max="6453" width="12.42578125" style="63" customWidth="1"/>
    <col min="6454" max="6454" width="19.7109375" style="63" customWidth="1"/>
    <col min="6455" max="6455" width="17.42578125" style="63" customWidth="1"/>
    <col min="6456" max="6456" width="11.7109375" style="63" customWidth="1"/>
    <col min="6457" max="6457" width="10.5703125" style="63" customWidth="1"/>
    <col min="6458" max="6458" width="11.28515625" style="63" customWidth="1"/>
    <col min="6459" max="6461" width="52.42578125" style="63"/>
    <col min="6462" max="6463" width="52.42578125" style="63" customWidth="1"/>
    <col min="6464" max="6464" width="32.7109375" style="63" customWidth="1"/>
    <col min="6465" max="6465" width="22.5703125" style="63" customWidth="1"/>
    <col min="6466" max="6658" width="52.42578125" style="63"/>
    <col min="6659" max="6659" width="25.5703125" style="63" customWidth="1"/>
    <col min="6660" max="6660" width="12.5703125" style="63" customWidth="1"/>
    <col min="6661" max="6662" width="15.28515625" style="63" customWidth="1"/>
    <col min="6663" max="6663" width="28" style="63" bestFit="1" customWidth="1"/>
    <col min="6664" max="6664" width="21.42578125" style="63" bestFit="1" customWidth="1"/>
    <col min="6665" max="6665" width="35.5703125" style="63" bestFit="1" customWidth="1"/>
    <col min="6666" max="6666" width="35.28515625" style="63" customWidth="1"/>
    <col min="6667" max="6667" width="19.7109375" style="63" bestFit="1" customWidth="1"/>
    <col min="6668" max="6668" width="69.5703125" style="63" customWidth="1"/>
    <col min="6669" max="6669" width="14.7109375" style="63" bestFit="1" customWidth="1"/>
    <col min="6670" max="6670" width="23.28515625" style="63" bestFit="1" customWidth="1"/>
    <col min="6671" max="6671" width="24.7109375" style="63" customWidth="1"/>
    <col min="6672" max="6672" width="19.5703125" style="63" bestFit="1" customWidth="1"/>
    <col min="6673" max="6673" width="47.7109375" style="63" bestFit="1" customWidth="1"/>
    <col min="6674" max="6674" width="8.7109375" style="63" bestFit="1" customWidth="1"/>
    <col min="6675" max="6675" width="14" style="63" bestFit="1" customWidth="1"/>
    <col min="6676" max="6676" width="35.5703125" style="63" bestFit="1" customWidth="1"/>
    <col min="6677" max="6677" width="17.42578125" style="63" bestFit="1" customWidth="1"/>
    <col min="6678" max="6678" width="10.42578125" style="63" bestFit="1" customWidth="1"/>
    <col min="6679" max="6679" width="14.28515625" style="63" bestFit="1" customWidth="1"/>
    <col min="6680" max="6680" width="24.28515625" style="63" bestFit="1" customWidth="1"/>
    <col min="6681" max="6681" width="18" style="63" customWidth="1"/>
    <col min="6682" max="6682" width="18.42578125" style="63" bestFit="1" customWidth="1"/>
    <col min="6683" max="6683" width="16.7109375" style="63" bestFit="1" customWidth="1"/>
    <col min="6684" max="6684" width="19.5703125" style="63" customWidth="1"/>
    <col min="6685" max="6685" width="17.7109375" style="63" bestFit="1" customWidth="1"/>
    <col min="6686" max="6686" width="9.28515625" style="63" customWidth="1"/>
    <col min="6687" max="6687" width="20.7109375" style="63" bestFit="1" customWidth="1"/>
    <col min="6688" max="6688" width="26.28515625" style="63" customWidth="1"/>
    <col min="6689" max="6689" width="11.7109375" style="63" bestFit="1" customWidth="1"/>
    <col min="6690" max="6690" width="6.28515625" style="63" customWidth="1"/>
    <col min="6691" max="6691" width="8.42578125" style="63" customWidth="1"/>
    <col min="6692" max="6692" width="18.42578125" style="63" bestFit="1" customWidth="1"/>
    <col min="6693" max="6693" width="52.42578125" style="63"/>
    <col min="6694" max="6694" width="19.42578125" style="63" customWidth="1"/>
    <col min="6695" max="6696" width="23.7109375" style="63" customWidth="1"/>
    <col min="6697" max="6697" width="22" style="63" customWidth="1"/>
    <col min="6698" max="6698" width="12.42578125" style="63" customWidth="1"/>
    <col min="6699" max="6699" width="15.7109375" style="63" customWidth="1"/>
    <col min="6700" max="6700" width="13.28515625" style="63" customWidth="1"/>
    <col min="6701" max="6701" width="52.42578125" style="63"/>
    <col min="6702" max="6702" width="15.7109375" style="63" customWidth="1"/>
    <col min="6703" max="6703" width="13.7109375" style="63" customWidth="1"/>
    <col min="6704" max="6707" width="52.42578125" style="63"/>
    <col min="6708" max="6708" width="14.28515625" style="63" customWidth="1"/>
    <col min="6709" max="6709" width="12.42578125" style="63" customWidth="1"/>
    <col min="6710" max="6710" width="19.7109375" style="63" customWidth="1"/>
    <col min="6711" max="6711" width="17.42578125" style="63" customWidth="1"/>
    <col min="6712" max="6712" width="11.7109375" style="63" customWidth="1"/>
    <col min="6713" max="6713" width="10.5703125" style="63" customWidth="1"/>
    <col min="6714" max="6714" width="11.28515625" style="63" customWidth="1"/>
    <col min="6715" max="6717" width="52.42578125" style="63"/>
    <col min="6718" max="6719" width="52.42578125" style="63" customWidth="1"/>
    <col min="6720" max="6720" width="32.7109375" style="63" customWidth="1"/>
    <col min="6721" max="6721" width="22.5703125" style="63" customWidth="1"/>
    <col min="6722" max="6914" width="52.42578125" style="63"/>
    <col min="6915" max="6915" width="25.5703125" style="63" customWidth="1"/>
    <col min="6916" max="6916" width="12.5703125" style="63" customWidth="1"/>
    <col min="6917" max="6918" width="15.28515625" style="63" customWidth="1"/>
    <col min="6919" max="6919" width="28" style="63" bestFit="1" customWidth="1"/>
    <col min="6920" max="6920" width="21.42578125" style="63" bestFit="1" customWidth="1"/>
    <col min="6921" max="6921" width="35.5703125" style="63" bestFit="1" customWidth="1"/>
    <col min="6922" max="6922" width="35.28515625" style="63" customWidth="1"/>
    <col min="6923" max="6923" width="19.7109375" style="63" bestFit="1" customWidth="1"/>
    <col min="6924" max="6924" width="69.5703125" style="63" customWidth="1"/>
    <col min="6925" max="6925" width="14.7109375" style="63" bestFit="1" customWidth="1"/>
    <col min="6926" max="6926" width="23.28515625" style="63" bestFit="1" customWidth="1"/>
    <col min="6927" max="6927" width="24.7109375" style="63" customWidth="1"/>
    <col min="6928" max="6928" width="19.5703125" style="63" bestFit="1" customWidth="1"/>
    <col min="6929" max="6929" width="47.7109375" style="63" bestFit="1" customWidth="1"/>
    <col min="6930" max="6930" width="8.7109375" style="63" bestFit="1" customWidth="1"/>
    <col min="6931" max="6931" width="14" style="63" bestFit="1" customWidth="1"/>
    <col min="6932" max="6932" width="35.5703125" style="63" bestFit="1" customWidth="1"/>
    <col min="6933" max="6933" width="17.42578125" style="63" bestFit="1" customWidth="1"/>
    <col min="6934" max="6934" width="10.42578125" style="63" bestFit="1" customWidth="1"/>
    <col min="6935" max="6935" width="14.28515625" style="63" bestFit="1" customWidth="1"/>
    <col min="6936" max="6936" width="24.28515625" style="63" bestFit="1" customWidth="1"/>
    <col min="6937" max="6937" width="18" style="63" customWidth="1"/>
    <col min="6938" max="6938" width="18.42578125" style="63" bestFit="1" customWidth="1"/>
    <col min="6939" max="6939" width="16.7109375" style="63" bestFit="1" customWidth="1"/>
    <col min="6940" max="6940" width="19.5703125" style="63" customWidth="1"/>
    <col min="6941" max="6941" width="17.7109375" style="63" bestFit="1" customWidth="1"/>
    <col min="6942" max="6942" width="9.28515625" style="63" customWidth="1"/>
    <col min="6943" max="6943" width="20.7109375" style="63" bestFit="1" customWidth="1"/>
    <col min="6944" max="6944" width="26.28515625" style="63" customWidth="1"/>
    <col min="6945" max="6945" width="11.7109375" style="63" bestFit="1" customWidth="1"/>
    <col min="6946" max="6946" width="6.28515625" style="63" customWidth="1"/>
    <col min="6947" max="6947" width="8.42578125" style="63" customWidth="1"/>
    <col min="6948" max="6948" width="18.42578125" style="63" bestFit="1" customWidth="1"/>
    <col min="6949" max="6949" width="52.42578125" style="63"/>
    <col min="6950" max="6950" width="19.42578125" style="63" customWidth="1"/>
    <col min="6951" max="6952" width="23.7109375" style="63" customWidth="1"/>
    <col min="6953" max="6953" width="22" style="63" customWidth="1"/>
    <col min="6954" max="6954" width="12.42578125" style="63" customWidth="1"/>
    <col min="6955" max="6955" width="15.7109375" style="63" customWidth="1"/>
    <col min="6956" max="6956" width="13.28515625" style="63" customWidth="1"/>
    <col min="6957" max="6957" width="52.42578125" style="63"/>
    <col min="6958" max="6958" width="15.7109375" style="63" customWidth="1"/>
    <col min="6959" max="6959" width="13.7109375" style="63" customWidth="1"/>
    <col min="6960" max="6963" width="52.42578125" style="63"/>
    <col min="6964" max="6964" width="14.28515625" style="63" customWidth="1"/>
    <col min="6965" max="6965" width="12.42578125" style="63" customWidth="1"/>
    <col min="6966" max="6966" width="19.7109375" style="63" customWidth="1"/>
    <col min="6967" max="6967" width="17.42578125" style="63" customWidth="1"/>
    <col min="6968" max="6968" width="11.7109375" style="63" customWidth="1"/>
    <col min="6969" max="6969" width="10.5703125" style="63" customWidth="1"/>
    <col min="6970" max="6970" width="11.28515625" style="63" customWidth="1"/>
    <col min="6971" max="6973" width="52.42578125" style="63"/>
    <col min="6974" max="6975" width="52.42578125" style="63" customWidth="1"/>
    <col min="6976" max="6976" width="32.7109375" style="63" customWidth="1"/>
    <col min="6977" max="6977" width="22.5703125" style="63" customWidth="1"/>
    <col min="6978" max="7170" width="52.42578125" style="63"/>
    <col min="7171" max="7171" width="25.5703125" style="63" customWidth="1"/>
    <col min="7172" max="7172" width="12.5703125" style="63" customWidth="1"/>
    <col min="7173" max="7174" width="15.28515625" style="63" customWidth="1"/>
    <col min="7175" max="7175" width="28" style="63" bestFit="1" customWidth="1"/>
    <col min="7176" max="7176" width="21.42578125" style="63" bestFit="1" customWidth="1"/>
    <col min="7177" max="7177" width="35.5703125" style="63" bestFit="1" customWidth="1"/>
    <col min="7178" max="7178" width="35.28515625" style="63" customWidth="1"/>
    <col min="7179" max="7179" width="19.7109375" style="63" bestFit="1" customWidth="1"/>
    <col min="7180" max="7180" width="69.5703125" style="63" customWidth="1"/>
    <col min="7181" max="7181" width="14.7109375" style="63" bestFit="1" customWidth="1"/>
    <col min="7182" max="7182" width="23.28515625" style="63" bestFit="1" customWidth="1"/>
    <col min="7183" max="7183" width="24.7109375" style="63" customWidth="1"/>
    <col min="7184" max="7184" width="19.5703125" style="63" bestFit="1" customWidth="1"/>
    <col min="7185" max="7185" width="47.7109375" style="63" bestFit="1" customWidth="1"/>
    <col min="7186" max="7186" width="8.7109375" style="63" bestFit="1" customWidth="1"/>
    <col min="7187" max="7187" width="14" style="63" bestFit="1" customWidth="1"/>
    <col min="7188" max="7188" width="35.5703125" style="63" bestFit="1" customWidth="1"/>
    <col min="7189" max="7189" width="17.42578125" style="63" bestFit="1" customWidth="1"/>
    <col min="7190" max="7190" width="10.42578125" style="63" bestFit="1" customWidth="1"/>
    <col min="7191" max="7191" width="14.28515625" style="63" bestFit="1" customWidth="1"/>
    <col min="7192" max="7192" width="24.28515625" style="63" bestFit="1" customWidth="1"/>
    <col min="7193" max="7193" width="18" style="63" customWidth="1"/>
    <col min="7194" max="7194" width="18.42578125" style="63" bestFit="1" customWidth="1"/>
    <col min="7195" max="7195" width="16.7109375" style="63" bestFit="1" customWidth="1"/>
    <col min="7196" max="7196" width="19.5703125" style="63" customWidth="1"/>
    <col min="7197" max="7197" width="17.7109375" style="63" bestFit="1" customWidth="1"/>
    <col min="7198" max="7198" width="9.28515625" style="63" customWidth="1"/>
    <col min="7199" max="7199" width="20.7109375" style="63" bestFit="1" customWidth="1"/>
    <col min="7200" max="7200" width="26.28515625" style="63" customWidth="1"/>
    <col min="7201" max="7201" width="11.7109375" style="63" bestFit="1" customWidth="1"/>
    <col min="7202" max="7202" width="6.28515625" style="63" customWidth="1"/>
    <col min="7203" max="7203" width="8.42578125" style="63" customWidth="1"/>
    <col min="7204" max="7204" width="18.42578125" style="63" bestFit="1" customWidth="1"/>
    <col min="7205" max="7205" width="52.42578125" style="63"/>
    <col min="7206" max="7206" width="19.42578125" style="63" customWidth="1"/>
    <col min="7207" max="7208" width="23.7109375" style="63" customWidth="1"/>
    <col min="7209" max="7209" width="22" style="63" customWidth="1"/>
    <col min="7210" max="7210" width="12.42578125" style="63" customWidth="1"/>
    <col min="7211" max="7211" width="15.7109375" style="63" customWidth="1"/>
    <col min="7212" max="7212" width="13.28515625" style="63" customWidth="1"/>
    <col min="7213" max="7213" width="52.42578125" style="63"/>
    <col min="7214" max="7214" width="15.7109375" style="63" customWidth="1"/>
    <col min="7215" max="7215" width="13.7109375" style="63" customWidth="1"/>
    <col min="7216" max="7219" width="52.42578125" style="63"/>
    <col min="7220" max="7220" width="14.28515625" style="63" customWidth="1"/>
    <col min="7221" max="7221" width="12.42578125" style="63" customWidth="1"/>
    <col min="7222" max="7222" width="19.7109375" style="63" customWidth="1"/>
    <col min="7223" max="7223" width="17.42578125" style="63" customWidth="1"/>
    <col min="7224" max="7224" width="11.7109375" style="63" customWidth="1"/>
    <col min="7225" max="7225" width="10.5703125" style="63" customWidth="1"/>
    <col min="7226" max="7226" width="11.28515625" style="63" customWidth="1"/>
    <col min="7227" max="7229" width="52.42578125" style="63"/>
    <col min="7230" max="7231" width="52.42578125" style="63" customWidth="1"/>
    <col min="7232" max="7232" width="32.7109375" style="63" customWidth="1"/>
    <col min="7233" max="7233" width="22.5703125" style="63" customWidth="1"/>
    <col min="7234" max="7426" width="52.42578125" style="63"/>
    <col min="7427" max="7427" width="25.5703125" style="63" customWidth="1"/>
    <col min="7428" max="7428" width="12.5703125" style="63" customWidth="1"/>
    <col min="7429" max="7430" width="15.28515625" style="63" customWidth="1"/>
    <col min="7431" max="7431" width="28" style="63" bestFit="1" customWidth="1"/>
    <col min="7432" max="7432" width="21.42578125" style="63" bestFit="1" customWidth="1"/>
    <col min="7433" max="7433" width="35.5703125" style="63" bestFit="1" customWidth="1"/>
    <col min="7434" max="7434" width="35.28515625" style="63" customWidth="1"/>
    <col min="7435" max="7435" width="19.7109375" style="63" bestFit="1" customWidth="1"/>
    <col min="7436" max="7436" width="69.5703125" style="63" customWidth="1"/>
    <col min="7437" max="7437" width="14.7109375" style="63" bestFit="1" customWidth="1"/>
    <col min="7438" max="7438" width="23.28515625" style="63" bestFit="1" customWidth="1"/>
    <col min="7439" max="7439" width="24.7109375" style="63" customWidth="1"/>
    <col min="7440" max="7440" width="19.5703125" style="63" bestFit="1" customWidth="1"/>
    <col min="7441" max="7441" width="47.7109375" style="63" bestFit="1" customWidth="1"/>
    <col min="7442" max="7442" width="8.7109375" style="63" bestFit="1" customWidth="1"/>
    <col min="7443" max="7443" width="14" style="63" bestFit="1" customWidth="1"/>
    <col min="7444" max="7444" width="35.5703125" style="63" bestFit="1" customWidth="1"/>
    <col min="7445" max="7445" width="17.42578125" style="63" bestFit="1" customWidth="1"/>
    <col min="7446" max="7446" width="10.42578125" style="63" bestFit="1" customWidth="1"/>
    <col min="7447" max="7447" width="14.28515625" style="63" bestFit="1" customWidth="1"/>
    <col min="7448" max="7448" width="24.28515625" style="63" bestFit="1" customWidth="1"/>
    <col min="7449" max="7449" width="18" style="63" customWidth="1"/>
    <col min="7450" max="7450" width="18.42578125" style="63" bestFit="1" customWidth="1"/>
    <col min="7451" max="7451" width="16.7109375" style="63" bestFit="1" customWidth="1"/>
    <col min="7452" max="7452" width="19.5703125" style="63" customWidth="1"/>
    <col min="7453" max="7453" width="17.7109375" style="63" bestFit="1" customWidth="1"/>
    <col min="7454" max="7454" width="9.28515625" style="63" customWidth="1"/>
    <col min="7455" max="7455" width="20.7109375" style="63" bestFit="1" customWidth="1"/>
    <col min="7456" max="7456" width="26.28515625" style="63" customWidth="1"/>
    <col min="7457" max="7457" width="11.7109375" style="63" bestFit="1" customWidth="1"/>
    <col min="7458" max="7458" width="6.28515625" style="63" customWidth="1"/>
    <col min="7459" max="7459" width="8.42578125" style="63" customWidth="1"/>
    <col min="7460" max="7460" width="18.42578125" style="63" bestFit="1" customWidth="1"/>
    <col min="7461" max="7461" width="52.42578125" style="63"/>
    <col min="7462" max="7462" width="19.42578125" style="63" customWidth="1"/>
    <col min="7463" max="7464" width="23.7109375" style="63" customWidth="1"/>
    <col min="7465" max="7465" width="22" style="63" customWidth="1"/>
    <col min="7466" max="7466" width="12.42578125" style="63" customWidth="1"/>
    <col min="7467" max="7467" width="15.7109375" style="63" customWidth="1"/>
    <col min="7468" max="7468" width="13.28515625" style="63" customWidth="1"/>
    <col min="7469" max="7469" width="52.42578125" style="63"/>
    <col min="7470" max="7470" width="15.7109375" style="63" customWidth="1"/>
    <col min="7471" max="7471" width="13.7109375" style="63" customWidth="1"/>
    <col min="7472" max="7475" width="52.42578125" style="63"/>
    <col min="7476" max="7476" width="14.28515625" style="63" customWidth="1"/>
    <col min="7477" max="7477" width="12.42578125" style="63" customWidth="1"/>
    <col min="7478" max="7478" width="19.7109375" style="63" customWidth="1"/>
    <col min="7479" max="7479" width="17.42578125" style="63" customWidth="1"/>
    <col min="7480" max="7480" width="11.7109375" style="63" customWidth="1"/>
    <col min="7481" max="7481" width="10.5703125" style="63" customWidth="1"/>
    <col min="7482" max="7482" width="11.28515625" style="63" customWidth="1"/>
    <col min="7483" max="7485" width="52.42578125" style="63"/>
    <col min="7486" max="7487" width="52.42578125" style="63" customWidth="1"/>
    <col min="7488" max="7488" width="32.7109375" style="63" customWidth="1"/>
    <col min="7489" max="7489" width="22.5703125" style="63" customWidth="1"/>
    <col min="7490" max="7682" width="52.42578125" style="63"/>
    <col min="7683" max="7683" width="25.5703125" style="63" customWidth="1"/>
    <col min="7684" max="7684" width="12.5703125" style="63" customWidth="1"/>
    <col min="7685" max="7686" width="15.28515625" style="63" customWidth="1"/>
    <col min="7687" max="7687" width="28" style="63" bestFit="1" customWidth="1"/>
    <col min="7688" max="7688" width="21.42578125" style="63" bestFit="1" customWidth="1"/>
    <col min="7689" max="7689" width="35.5703125" style="63" bestFit="1" customWidth="1"/>
    <col min="7690" max="7690" width="35.28515625" style="63" customWidth="1"/>
    <col min="7691" max="7691" width="19.7109375" style="63" bestFit="1" customWidth="1"/>
    <col min="7692" max="7692" width="69.5703125" style="63" customWidth="1"/>
    <col min="7693" max="7693" width="14.7109375" style="63" bestFit="1" customWidth="1"/>
    <col min="7694" max="7694" width="23.28515625" style="63" bestFit="1" customWidth="1"/>
    <col min="7695" max="7695" width="24.7109375" style="63" customWidth="1"/>
    <col min="7696" max="7696" width="19.5703125" style="63" bestFit="1" customWidth="1"/>
    <col min="7697" max="7697" width="47.7109375" style="63" bestFit="1" customWidth="1"/>
    <col min="7698" max="7698" width="8.7109375" style="63" bestFit="1" customWidth="1"/>
    <col min="7699" max="7699" width="14" style="63" bestFit="1" customWidth="1"/>
    <col min="7700" max="7700" width="35.5703125" style="63" bestFit="1" customWidth="1"/>
    <col min="7701" max="7701" width="17.42578125" style="63" bestFit="1" customWidth="1"/>
    <col min="7702" max="7702" width="10.42578125" style="63" bestFit="1" customWidth="1"/>
    <col min="7703" max="7703" width="14.28515625" style="63" bestFit="1" customWidth="1"/>
    <col min="7704" max="7704" width="24.28515625" style="63" bestFit="1" customWidth="1"/>
    <col min="7705" max="7705" width="18" style="63" customWidth="1"/>
    <col min="7706" max="7706" width="18.42578125" style="63" bestFit="1" customWidth="1"/>
    <col min="7707" max="7707" width="16.7109375" style="63" bestFit="1" customWidth="1"/>
    <col min="7708" max="7708" width="19.5703125" style="63" customWidth="1"/>
    <col min="7709" max="7709" width="17.7109375" style="63" bestFit="1" customWidth="1"/>
    <col min="7710" max="7710" width="9.28515625" style="63" customWidth="1"/>
    <col min="7711" max="7711" width="20.7109375" style="63" bestFit="1" customWidth="1"/>
    <col min="7712" max="7712" width="26.28515625" style="63" customWidth="1"/>
    <col min="7713" max="7713" width="11.7109375" style="63" bestFit="1" customWidth="1"/>
    <col min="7714" max="7714" width="6.28515625" style="63" customWidth="1"/>
    <col min="7715" max="7715" width="8.42578125" style="63" customWidth="1"/>
    <col min="7716" max="7716" width="18.42578125" style="63" bestFit="1" customWidth="1"/>
    <col min="7717" max="7717" width="52.42578125" style="63"/>
    <col min="7718" max="7718" width="19.42578125" style="63" customWidth="1"/>
    <col min="7719" max="7720" width="23.7109375" style="63" customWidth="1"/>
    <col min="7721" max="7721" width="22" style="63" customWidth="1"/>
    <col min="7722" max="7722" width="12.42578125" style="63" customWidth="1"/>
    <col min="7723" max="7723" width="15.7109375" style="63" customWidth="1"/>
    <col min="7724" max="7724" width="13.28515625" style="63" customWidth="1"/>
    <col min="7725" max="7725" width="52.42578125" style="63"/>
    <col min="7726" max="7726" width="15.7109375" style="63" customWidth="1"/>
    <col min="7727" max="7727" width="13.7109375" style="63" customWidth="1"/>
    <col min="7728" max="7731" width="52.42578125" style="63"/>
    <col min="7732" max="7732" width="14.28515625" style="63" customWidth="1"/>
    <col min="7733" max="7733" width="12.42578125" style="63" customWidth="1"/>
    <col min="7734" max="7734" width="19.7109375" style="63" customWidth="1"/>
    <col min="7735" max="7735" width="17.42578125" style="63" customWidth="1"/>
    <col min="7736" max="7736" width="11.7109375" style="63" customWidth="1"/>
    <col min="7737" max="7737" width="10.5703125" style="63" customWidth="1"/>
    <col min="7738" max="7738" width="11.28515625" style="63" customWidth="1"/>
    <col min="7739" max="7741" width="52.42578125" style="63"/>
    <col min="7742" max="7743" width="52.42578125" style="63" customWidth="1"/>
    <col min="7744" max="7744" width="32.7109375" style="63" customWidth="1"/>
    <col min="7745" max="7745" width="22.5703125" style="63" customWidth="1"/>
    <col min="7746" max="7938" width="52.42578125" style="63"/>
    <col min="7939" max="7939" width="25.5703125" style="63" customWidth="1"/>
    <col min="7940" max="7940" width="12.5703125" style="63" customWidth="1"/>
    <col min="7941" max="7942" width="15.28515625" style="63" customWidth="1"/>
    <col min="7943" max="7943" width="28" style="63" bestFit="1" customWidth="1"/>
    <col min="7944" max="7944" width="21.42578125" style="63" bestFit="1" customWidth="1"/>
    <col min="7945" max="7945" width="35.5703125" style="63" bestFit="1" customWidth="1"/>
    <col min="7946" max="7946" width="35.28515625" style="63" customWidth="1"/>
    <col min="7947" max="7947" width="19.7109375" style="63" bestFit="1" customWidth="1"/>
    <col min="7948" max="7948" width="69.5703125" style="63" customWidth="1"/>
    <col min="7949" max="7949" width="14.7109375" style="63" bestFit="1" customWidth="1"/>
    <col min="7950" max="7950" width="23.28515625" style="63" bestFit="1" customWidth="1"/>
    <col min="7951" max="7951" width="24.7109375" style="63" customWidth="1"/>
    <col min="7952" max="7952" width="19.5703125" style="63" bestFit="1" customWidth="1"/>
    <col min="7953" max="7953" width="47.7109375" style="63" bestFit="1" customWidth="1"/>
    <col min="7954" max="7954" width="8.7109375" style="63" bestFit="1" customWidth="1"/>
    <col min="7955" max="7955" width="14" style="63" bestFit="1" customWidth="1"/>
    <col min="7956" max="7956" width="35.5703125" style="63" bestFit="1" customWidth="1"/>
    <col min="7957" max="7957" width="17.42578125" style="63" bestFit="1" customWidth="1"/>
    <col min="7958" max="7958" width="10.42578125" style="63" bestFit="1" customWidth="1"/>
    <col min="7959" max="7959" width="14.28515625" style="63" bestFit="1" customWidth="1"/>
    <col min="7960" max="7960" width="24.28515625" style="63" bestFit="1" customWidth="1"/>
    <col min="7961" max="7961" width="18" style="63" customWidth="1"/>
    <col min="7962" max="7962" width="18.42578125" style="63" bestFit="1" customWidth="1"/>
    <col min="7963" max="7963" width="16.7109375" style="63" bestFit="1" customWidth="1"/>
    <col min="7964" max="7964" width="19.5703125" style="63" customWidth="1"/>
    <col min="7965" max="7965" width="17.7109375" style="63" bestFit="1" customWidth="1"/>
    <col min="7966" max="7966" width="9.28515625" style="63" customWidth="1"/>
    <col min="7967" max="7967" width="20.7109375" style="63" bestFit="1" customWidth="1"/>
    <col min="7968" max="7968" width="26.28515625" style="63" customWidth="1"/>
    <col min="7969" max="7969" width="11.7109375" style="63" bestFit="1" customWidth="1"/>
    <col min="7970" max="7970" width="6.28515625" style="63" customWidth="1"/>
    <col min="7971" max="7971" width="8.42578125" style="63" customWidth="1"/>
    <col min="7972" max="7972" width="18.42578125" style="63" bestFit="1" customWidth="1"/>
    <col min="7973" max="7973" width="52.42578125" style="63"/>
    <col min="7974" max="7974" width="19.42578125" style="63" customWidth="1"/>
    <col min="7975" max="7976" width="23.7109375" style="63" customWidth="1"/>
    <col min="7977" max="7977" width="22" style="63" customWidth="1"/>
    <col min="7978" max="7978" width="12.42578125" style="63" customWidth="1"/>
    <col min="7979" max="7979" width="15.7109375" style="63" customWidth="1"/>
    <col min="7980" max="7980" width="13.28515625" style="63" customWidth="1"/>
    <col min="7981" max="7981" width="52.42578125" style="63"/>
    <col min="7982" max="7982" width="15.7109375" style="63" customWidth="1"/>
    <col min="7983" max="7983" width="13.7109375" style="63" customWidth="1"/>
    <col min="7984" max="7987" width="52.42578125" style="63"/>
    <col min="7988" max="7988" width="14.28515625" style="63" customWidth="1"/>
    <col min="7989" max="7989" width="12.42578125" style="63" customWidth="1"/>
    <col min="7990" max="7990" width="19.7109375" style="63" customWidth="1"/>
    <col min="7991" max="7991" width="17.42578125" style="63" customWidth="1"/>
    <col min="7992" max="7992" width="11.7109375" style="63" customWidth="1"/>
    <col min="7993" max="7993" width="10.5703125" style="63" customWidth="1"/>
    <col min="7994" max="7994" width="11.28515625" style="63" customWidth="1"/>
    <col min="7995" max="7997" width="52.42578125" style="63"/>
    <col min="7998" max="7999" width="52.42578125" style="63" customWidth="1"/>
    <col min="8000" max="8000" width="32.7109375" style="63" customWidth="1"/>
    <col min="8001" max="8001" width="22.5703125" style="63" customWidth="1"/>
    <col min="8002" max="8194" width="52.42578125" style="63"/>
    <col min="8195" max="8195" width="25.5703125" style="63" customWidth="1"/>
    <col min="8196" max="8196" width="12.5703125" style="63" customWidth="1"/>
    <col min="8197" max="8198" width="15.28515625" style="63" customWidth="1"/>
    <col min="8199" max="8199" width="28" style="63" bestFit="1" customWidth="1"/>
    <col min="8200" max="8200" width="21.42578125" style="63" bestFit="1" customWidth="1"/>
    <col min="8201" max="8201" width="35.5703125" style="63" bestFit="1" customWidth="1"/>
    <col min="8202" max="8202" width="35.28515625" style="63" customWidth="1"/>
    <col min="8203" max="8203" width="19.7109375" style="63" bestFit="1" customWidth="1"/>
    <col min="8204" max="8204" width="69.5703125" style="63" customWidth="1"/>
    <col min="8205" max="8205" width="14.7109375" style="63" bestFit="1" customWidth="1"/>
    <col min="8206" max="8206" width="23.28515625" style="63" bestFit="1" customWidth="1"/>
    <col min="8207" max="8207" width="24.7109375" style="63" customWidth="1"/>
    <col min="8208" max="8208" width="19.5703125" style="63" bestFit="1" customWidth="1"/>
    <col min="8209" max="8209" width="47.7109375" style="63" bestFit="1" customWidth="1"/>
    <col min="8210" max="8210" width="8.7109375" style="63" bestFit="1" customWidth="1"/>
    <col min="8211" max="8211" width="14" style="63" bestFit="1" customWidth="1"/>
    <col min="8212" max="8212" width="35.5703125" style="63" bestFit="1" customWidth="1"/>
    <col min="8213" max="8213" width="17.42578125" style="63" bestFit="1" customWidth="1"/>
    <col min="8214" max="8214" width="10.42578125" style="63" bestFit="1" customWidth="1"/>
    <col min="8215" max="8215" width="14.28515625" style="63" bestFit="1" customWidth="1"/>
    <col min="8216" max="8216" width="24.28515625" style="63" bestFit="1" customWidth="1"/>
    <col min="8217" max="8217" width="18" style="63" customWidth="1"/>
    <col min="8218" max="8218" width="18.42578125" style="63" bestFit="1" customWidth="1"/>
    <col min="8219" max="8219" width="16.7109375" style="63" bestFit="1" customWidth="1"/>
    <col min="8220" max="8220" width="19.5703125" style="63" customWidth="1"/>
    <col min="8221" max="8221" width="17.7109375" style="63" bestFit="1" customWidth="1"/>
    <col min="8222" max="8222" width="9.28515625" style="63" customWidth="1"/>
    <col min="8223" max="8223" width="20.7109375" style="63" bestFit="1" customWidth="1"/>
    <col min="8224" max="8224" width="26.28515625" style="63" customWidth="1"/>
    <col min="8225" max="8225" width="11.7109375" style="63" bestFit="1" customWidth="1"/>
    <col min="8226" max="8226" width="6.28515625" style="63" customWidth="1"/>
    <col min="8227" max="8227" width="8.42578125" style="63" customWidth="1"/>
    <col min="8228" max="8228" width="18.42578125" style="63" bestFit="1" customWidth="1"/>
    <col min="8229" max="8229" width="52.42578125" style="63"/>
    <col min="8230" max="8230" width="19.42578125" style="63" customWidth="1"/>
    <col min="8231" max="8232" width="23.7109375" style="63" customWidth="1"/>
    <col min="8233" max="8233" width="22" style="63" customWidth="1"/>
    <col min="8234" max="8234" width="12.42578125" style="63" customWidth="1"/>
    <col min="8235" max="8235" width="15.7109375" style="63" customWidth="1"/>
    <col min="8236" max="8236" width="13.28515625" style="63" customWidth="1"/>
    <col min="8237" max="8237" width="52.42578125" style="63"/>
    <col min="8238" max="8238" width="15.7109375" style="63" customWidth="1"/>
    <col min="8239" max="8239" width="13.7109375" style="63" customWidth="1"/>
    <col min="8240" max="8243" width="52.42578125" style="63"/>
    <col min="8244" max="8244" width="14.28515625" style="63" customWidth="1"/>
    <col min="8245" max="8245" width="12.42578125" style="63" customWidth="1"/>
    <col min="8246" max="8246" width="19.7109375" style="63" customWidth="1"/>
    <col min="8247" max="8247" width="17.42578125" style="63" customWidth="1"/>
    <col min="8248" max="8248" width="11.7109375" style="63" customWidth="1"/>
    <col min="8249" max="8249" width="10.5703125" style="63" customWidth="1"/>
    <col min="8250" max="8250" width="11.28515625" style="63" customWidth="1"/>
    <col min="8251" max="8253" width="52.42578125" style="63"/>
    <col min="8254" max="8255" width="52.42578125" style="63" customWidth="1"/>
    <col min="8256" max="8256" width="32.7109375" style="63" customWidth="1"/>
    <col min="8257" max="8257" width="22.5703125" style="63" customWidth="1"/>
    <col min="8258" max="8450" width="52.42578125" style="63"/>
    <col min="8451" max="8451" width="25.5703125" style="63" customWidth="1"/>
    <col min="8452" max="8452" width="12.5703125" style="63" customWidth="1"/>
    <col min="8453" max="8454" width="15.28515625" style="63" customWidth="1"/>
    <col min="8455" max="8455" width="28" style="63" bestFit="1" customWidth="1"/>
    <col min="8456" max="8456" width="21.42578125" style="63" bestFit="1" customWidth="1"/>
    <col min="8457" max="8457" width="35.5703125" style="63" bestFit="1" customWidth="1"/>
    <col min="8458" max="8458" width="35.28515625" style="63" customWidth="1"/>
    <col min="8459" max="8459" width="19.7109375" style="63" bestFit="1" customWidth="1"/>
    <col min="8460" max="8460" width="69.5703125" style="63" customWidth="1"/>
    <col min="8461" max="8461" width="14.7109375" style="63" bestFit="1" customWidth="1"/>
    <col min="8462" max="8462" width="23.28515625" style="63" bestFit="1" customWidth="1"/>
    <col min="8463" max="8463" width="24.7109375" style="63" customWidth="1"/>
    <col min="8464" max="8464" width="19.5703125" style="63" bestFit="1" customWidth="1"/>
    <col min="8465" max="8465" width="47.7109375" style="63" bestFit="1" customWidth="1"/>
    <col min="8466" max="8466" width="8.7109375" style="63" bestFit="1" customWidth="1"/>
    <col min="8467" max="8467" width="14" style="63" bestFit="1" customWidth="1"/>
    <col min="8468" max="8468" width="35.5703125" style="63" bestFit="1" customWidth="1"/>
    <col min="8469" max="8469" width="17.42578125" style="63" bestFit="1" customWidth="1"/>
    <col min="8470" max="8470" width="10.42578125" style="63" bestFit="1" customWidth="1"/>
    <col min="8471" max="8471" width="14.28515625" style="63" bestFit="1" customWidth="1"/>
    <col min="8472" max="8472" width="24.28515625" style="63" bestFit="1" customWidth="1"/>
    <col min="8473" max="8473" width="18" style="63" customWidth="1"/>
    <col min="8474" max="8474" width="18.42578125" style="63" bestFit="1" customWidth="1"/>
    <col min="8475" max="8475" width="16.7109375" style="63" bestFit="1" customWidth="1"/>
    <col min="8476" max="8476" width="19.5703125" style="63" customWidth="1"/>
    <col min="8477" max="8477" width="17.7109375" style="63" bestFit="1" customWidth="1"/>
    <col min="8478" max="8478" width="9.28515625" style="63" customWidth="1"/>
    <col min="8479" max="8479" width="20.7109375" style="63" bestFit="1" customWidth="1"/>
    <col min="8480" max="8480" width="26.28515625" style="63" customWidth="1"/>
    <col min="8481" max="8481" width="11.7109375" style="63" bestFit="1" customWidth="1"/>
    <col min="8482" max="8482" width="6.28515625" style="63" customWidth="1"/>
    <col min="8483" max="8483" width="8.42578125" style="63" customWidth="1"/>
    <col min="8484" max="8484" width="18.42578125" style="63" bestFit="1" customWidth="1"/>
    <col min="8485" max="8485" width="52.42578125" style="63"/>
    <col min="8486" max="8486" width="19.42578125" style="63" customWidth="1"/>
    <col min="8487" max="8488" width="23.7109375" style="63" customWidth="1"/>
    <col min="8489" max="8489" width="22" style="63" customWidth="1"/>
    <col min="8490" max="8490" width="12.42578125" style="63" customWidth="1"/>
    <col min="8491" max="8491" width="15.7109375" style="63" customWidth="1"/>
    <col min="8492" max="8492" width="13.28515625" style="63" customWidth="1"/>
    <col min="8493" max="8493" width="52.42578125" style="63"/>
    <col min="8494" max="8494" width="15.7109375" style="63" customWidth="1"/>
    <col min="8495" max="8495" width="13.7109375" style="63" customWidth="1"/>
    <col min="8496" max="8499" width="52.42578125" style="63"/>
    <col min="8500" max="8500" width="14.28515625" style="63" customWidth="1"/>
    <col min="8501" max="8501" width="12.42578125" style="63" customWidth="1"/>
    <col min="8502" max="8502" width="19.7109375" style="63" customWidth="1"/>
    <col min="8503" max="8503" width="17.42578125" style="63" customWidth="1"/>
    <col min="8504" max="8504" width="11.7109375" style="63" customWidth="1"/>
    <col min="8505" max="8505" width="10.5703125" style="63" customWidth="1"/>
    <col min="8506" max="8506" width="11.28515625" style="63" customWidth="1"/>
    <col min="8507" max="8509" width="52.42578125" style="63"/>
    <col min="8510" max="8511" width="52.42578125" style="63" customWidth="1"/>
    <col min="8512" max="8512" width="32.7109375" style="63" customWidth="1"/>
    <col min="8513" max="8513" width="22.5703125" style="63" customWidth="1"/>
    <col min="8514" max="8706" width="52.42578125" style="63"/>
    <col min="8707" max="8707" width="25.5703125" style="63" customWidth="1"/>
    <col min="8708" max="8708" width="12.5703125" style="63" customWidth="1"/>
    <col min="8709" max="8710" width="15.28515625" style="63" customWidth="1"/>
    <col min="8711" max="8711" width="28" style="63" bestFit="1" customWidth="1"/>
    <col min="8712" max="8712" width="21.42578125" style="63" bestFit="1" customWidth="1"/>
    <col min="8713" max="8713" width="35.5703125" style="63" bestFit="1" customWidth="1"/>
    <col min="8714" max="8714" width="35.28515625" style="63" customWidth="1"/>
    <col min="8715" max="8715" width="19.7109375" style="63" bestFit="1" customWidth="1"/>
    <col min="8716" max="8716" width="69.5703125" style="63" customWidth="1"/>
    <col min="8717" max="8717" width="14.7109375" style="63" bestFit="1" customWidth="1"/>
    <col min="8718" max="8718" width="23.28515625" style="63" bestFit="1" customWidth="1"/>
    <col min="8719" max="8719" width="24.7109375" style="63" customWidth="1"/>
    <col min="8720" max="8720" width="19.5703125" style="63" bestFit="1" customWidth="1"/>
    <col min="8721" max="8721" width="47.7109375" style="63" bestFit="1" customWidth="1"/>
    <col min="8722" max="8722" width="8.7109375" style="63" bestFit="1" customWidth="1"/>
    <col min="8723" max="8723" width="14" style="63" bestFit="1" customWidth="1"/>
    <col min="8724" max="8724" width="35.5703125" style="63" bestFit="1" customWidth="1"/>
    <col min="8725" max="8725" width="17.42578125" style="63" bestFit="1" customWidth="1"/>
    <col min="8726" max="8726" width="10.42578125" style="63" bestFit="1" customWidth="1"/>
    <col min="8727" max="8727" width="14.28515625" style="63" bestFit="1" customWidth="1"/>
    <col min="8728" max="8728" width="24.28515625" style="63" bestFit="1" customWidth="1"/>
    <col min="8729" max="8729" width="18" style="63" customWidth="1"/>
    <col min="8730" max="8730" width="18.42578125" style="63" bestFit="1" customWidth="1"/>
    <col min="8731" max="8731" width="16.7109375" style="63" bestFit="1" customWidth="1"/>
    <col min="8732" max="8732" width="19.5703125" style="63" customWidth="1"/>
    <col min="8733" max="8733" width="17.7109375" style="63" bestFit="1" customWidth="1"/>
    <col min="8734" max="8734" width="9.28515625" style="63" customWidth="1"/>
    <col min="8735" max="8735" width="20.7109375" style="63" bestFit="1" customWidth="1"/>
    <col min="8736" max="8736" width="26.28515625" style="63" customWidth="1"/>
    <col min="8737" max="8737" width="11.7109375" style="63" bestFit="1" customWidth="1"/>
    <col min="8738" max="8738" width="6.28515625" style="63" customWidth="1"/>
    <col min="8739" max="8739" width="8.42578125" style="63" customWidth="1"/>
    <col min="8740" max="8740" width="18.42578125" style="63" bestFit="1" customWidth="1"/>
    <col min="8741" max="8741" width="52.42578125" style="63"/>
    <col min="8742" max="8742" width="19.42578125" style="63" customWidth="1"/>
    <col min="8743" max="8744" width="23.7109375" style="63" customWidth="1"/>
    <col min="8745" max="8745" width="22" style="63" customWidth="1"/>
    <col min="8746" max="8746" width="12.42578125" style="63" customWidth="1"/>
    <col min="8747" max="8747" width="15.7109375" style="63" customWidth="1"/>
    <col min="8748" max="8748" width="13.28515625" style="63" customWidth="1"/>
    <col min="8749" max="8749" width="52.42578125" style="63"/>
    <col min="8750" max="8750" width="15.7109375" style="63" customWidth="1"/>
    <col min="8751" max="8751" width="13.7109375" style="63" customWidth="1"/>
    <col min="8752" max="8755" width="52.42578125" style="63"/>
    <col min="8756" max="8756" width="14.28515625" style="63" customWidth="1"/>
    <col min="8757" max="8757" width="12.42578125" style="63" customWidth="1"/>
    <col min="8758" max="8758" width="19.7109375" style="63" customWidth="1"/>
    <col min="8759" max="8759" width="17.42578125" style="63" customWidth="1"/>
    <col min="8760" max="8760" width="11.7109375" style="63" customWidth="1"/>
    <col min="8761" max="8761" width="10.5703125" style="63" customWidth="1"/>
    <col min="8762" max="8762" width="11.28515625" style="63" customWidth="1"/>
    <col min="8763" max="8765" width="52.42578125" style="63"/>
    <col min="8766" max="8767" width="52.42578125" style="63" customWidth="1"/>
    <col min="8768" max="8768" width="32.7109375" style="63" customWidth="1"/>
    <col min="8769" max="8769" width="22.5703125" style="63" customWidth="1"/>
    <col min="8770" max="8962" width="52.42578125" style="63"/>
    <col min="8963" max="8963" width="25.5703125" style="63" customWidth="1"/>
    <col min="8964" max="8964" width="12.5703125" style="63" customWidth="1"/>
    <col min="8965" max="8966" width="15.28515625" style="63" customWidth="1"/>
    <col min="8967" max="8967" width="28" style="63" bestFit="1" customWidth="1"/>
    <col min="8968" max="8968" width="21.42578125" style="63" bestFit="1" customWidth="1"/>
    <col min="8969" max="8969" width="35.5703125" style="63" bestFit="1" customWidth="1"/>
    <col min="8970" max="8970" width="35.28515625" style="63" customWidth="1"/>
    <col min="8971" max="8971" width="19.7109375" style="63" bestFit="1" customWidth="1"/>
    <col min="8972" max="8972" width="69.5703125" style="63" customWidth="1"/>
    <col min="8973" max="8973" width="14.7109375" style="63" bestFit="1" customWidth="1"/>
    <col min="8974" max="8974" width="23.28515625" style="63" bestFit="1" customWidth="1"/>
    <col min="8975" max="8975" width="24.7109375" style="63" customWidth="1"/>
    <col min="8976" max="8976" width="19.5703125" style="63" bestFit="1" customWidth="1"/>
    <col min="8977" max="8977" width="47.7109375" style="63" bestFit="1" customWidth="1"/>
    <col min="8978" max="8978" width="8.7109375" style="63" bestFit="1" customWidth="1"/>
    <col min="8979" max="8979" width="14" style="63" bestFit="1" customWidth="1"/>
    <col min="8980" max="8980" width="35.5703125" style="63" bestFit="1" customWidth="1"/>
    <col min="8981" max="8981" width="17.42578125" style="63" bestFit="1" customWidth="1"/>
    <col min="8982" max="8982" width="10.42578125" style="63" bestFit="1" customWidth="1"/>
    <col min="8983" max="8983" width="14.28515625" style="63" bestFit="1" customWidth="1"/>
    <col min="8984" max="8984" width="24.28515625" style="63" bestFit="1" customWidth="1"/>
    <col min="8985" max="8985" width="18" style="63" customWidth="1"/>
    <col min="8986" max="8986" width="18.42578125" style="63" bestFit="1" customWidth="1"/>
    <col min="8987" max="8987" width="16.7109375" style="63" bestFit="1" customWidth="1"/>
    <col min="8988" max="8988" width="19.5703125" style="63" customWidth="1"/>
    <col min="8989" max="8989" width="17.7109375" style="63" bestFit="1" customWidth="1"/>
    <col min="8990" max="8990" width="9.28515625" style="63" customWidth="1"/>
    <col min="8991" max="8991" width="20.7109375" style="63" bestFit="1" customWidth="1"/>
    <col min="8992" max="8992" width="26.28515625" style="63" customWidth="1"/>
    <col min="8993" max="8993" width="11.7109375" style="63" bestFit="1" customWidth="1"/>
    <col min="8994" max="8994" width="6.28515625" style="63" customWidth="1"/>
    <col min="8995" max="8995" width="8.42578125" style="63" customWidth="1"/>
    <col min="8996" max="8996" width="18.42578125" style="63" bestFit="1" customWidth="1"/>
    <col min="8997" max="8997" width="52.42578125" style="63"/>
    <col min="8998" max="8998" width="19.42578125" style="63" customWidth="1"/>
    <col min="8999" max="9000" width="23.7109375" style="63" customWidth="1"/>
    <col min="9001" max="9001" width="22" style="63" customWidth="1"/>
    <col min="9002" max="9002" width="12.42578125" style="63" customWidth="1"/>
    <col min="9003" max="9003" width="15.7109375" style="63" customWidth="1"/>
    <col min="9004" max="9004" width="13.28515625" style="63" customWidth="1"/>
    <col min="9005" max="9005" width="52.42578125" style="63"/>
    <col min="9006" max="9006" width="15.7109375" style="63" customWidth="1"/>
    <col min="9007" max="9007" width="13.7109375" style="63" customWidth="1"/>
    <col min="9008" max="9011" width="52.42578125" style="63"/>
    <col min="9012" max="9012" width="14.28515625" style="63" customWidth="1"/>
    <col min="9013" max="9013" width="12.42578125" style="63" customWidth="1"/>
    <col min="9014" max="9014" width="19.7109375" style="63" customWidth="1"/>
    <col min="9015" max="9015" width="17.42578125" style="63" customWidth="1"/>
    <col min="9016" max="9016" width="11.7109375" style="63" customWidth="1"/>
    <col min="9017" max="9017" width="10.5703125" style="63" customWidth="1"/>
    <col min="9018" max="9018" width="11.28515625" style="63" customWidth="1"/>
    <col min="9019" max="9021" width="52.42578125" style="63"/>
    <col min="9022" max="9023" width="52.42578125" style="63" customWidth="1"/>
    <col min="9024" max="9024" width="32.7109375" style="63" customWidth="1"/>
    <col min="9025" max="9025" width="22.5703125" style="63" customWidth="1"/>
    <col min="9026" max="9218" width="52.42578125" style="63"/>
    <col min="9219" max="9219" width="25.5703125" style="63" customWidth="1"/>
    <col min="9220" max="9220" width="12.5703125" style="63" customWidth="1"/>
    <col min="9221" max="9222" width="15.28515625" style="63" customWidth="1"/>
    <col min="9223" max="9223" width="28" style="63" bestFit="1" customWidth="1"/>
    <col min="9224" max="9224" width="21.42578125" style="63" bestFit="1" customWidth="1"/>
    <col min="9225" max="9225" width="35.5703125" style="63" bestFit="1" customWidth="1"/>
    <col min="9226" max="9226" width="35.28515625" style="63" customWidth="1"/>
    <col min="9227" max="9227" width="19.7109375" style="63" bestFit="1" customWidth="1"/>
    <col min="9228" max="9228" width="69.5703125" style="63" customWidth="1"/>
    <col min="9229" max="9229" width="14.7109375" style="63" bestFit="1" customWidth="1"/>
    <col min="9230" max="9230" width="23.28515625" style="63" bestFit="1" customWidth="1"/>
    <col min="9231" max="9231" width="24.7109375" style="63" customWidth="1"/>
    <col min="9232" max="9232" width="19.5703125" style="63" bestFit="1" customWidth="1"/>
    <col min="9233" max="9233" width="47.7109375" style="63" bestFit="1" customWidth="1"/>
    <col min="9234" max="9234" width="8.7109375" style="63" bestFit="1" customWidth="1"/>
    <col min="9235" max="9235" width="14" style="63" bestFit="1" customWidth="1"/>
    <col min="9236" max="9236" width="35.5703125" style="63" bestFit="1" customWidth="1"/>
    <col min="9237" max="9237" width="17.42578125" style="63" bestFit="1" customWidth="1"/>
    <col min="9238" max="9238" width="10.42578125" style="63" bestFit="1" customWidth="1"/>
    <col min="9239" max="9239" width="14.28515625" style="63" bestFit="1" customWidth="1"/>
    <col min="9240" max="9240" width="24.28515625" style="63" bestFit="1" customWidth="1"/>
    <col min="9241" max="9241" width="18" style="63" customWidth="1"/>
    <col min="9242" max="9242" width="18.42578125" style="63" bestFit="1" customWidth="1"/>
    <col min="9243" max="9243" width="16.7109375" style="63" bestFit="1" customWidth="1"/>
    <col min="9244" max="9244" width="19.5703125" style="63" customWidth="1"/>
    <col min="9245" max="9245" width="17.7109375" style="63" bestFit="1" customWidth="1"/>
    <col min="9246" max="9246" width="9.28515625" style="63" customWidth="1"/>
    <col min="9247" max="9247" width="20.7109375" style="63" bestFit="1" customWidth="1"/>
    <col min="9248" max="9248" width="26.28515625" style="63" customWidth="1"/>
    <col min="9249" max="9249" width="11.7109375" style="63" bestFit="1" customWidth="1"/>
    <col min="9250" max="9250" width="6.28515625" style="63" customWidth="1"/>
    <col min="9251" max="9251" width="8.42578125" style="63" customWidth="1"/>
    <col min="9252" max="9252" width="18.42578125" style="63" bestFit="1" customWidth="1"/>
    <col min="9253" max="9253" width="52.42578125" style="63"/>
    <col min="9254" max="9254" width="19.42578125" style="63" customWidth="1"/>
    <col min="9255" max="9256" width="23.7109375" style="63" customWidth="1"/>
    <col min="9257" max="9257" width="22" style="63" customWidth="1"/>
    <col min="9258" max="9258" width="12.42578125" style="63" customWidth="1"/>
    <col min="9259" max="9259" width="15.7109375" style="63" customWidth="1"/>
    <col min="9260" max="9260" width="13.28515625" style="63" customWidth="1"/>
    <col min="9261" max="9261" width="52.42578125" style="63"/>
    <col min="9262" max="9262" width="15.7109375" style="63" customWidth="1"/>
    <col min="9263" max="9263" width="13.7109375" style="63" customWidth="1"/>
    <col min="9264" max="9267" width="52.42578125" style="63"/>
    <col min="9268" max="9268" width="14.28515625" style="63" customWidth="1"/>
    <col min="9269" max="9269" width="12.42578125" style="63" customWidth="1"/>
    <col min="9270" max="9270" width="19.7109375" style="63" customWidth="1"/>
    <col min="9271" max="9271" width="17.42578125" style="63" customWidth="1"/>
    <col min="9272" max="9272" width="11.7109375" style="63" customWidth="1"/>
    <col min="9273" max="9273" width="10.5703125" style="63" customWidth="1"/>
    <col min="9274" max="9274" width="11.28515625" style="63" customWidth="1"/>
    <col min="9275" max="9277" width="52.42578125" style="63"/>
    <col min="9278" max="9279" width="52.42578125" style="63" customWidth="1"/>
    <col min="9280" max="9280" width="32.7109375" style="63" customWidth="1"/>
    <col min="9281" max="9281" width="22.5703125" style="63" customWidth="1"/>
    <col min="9282" max="9474" width="52.42578125" style="63"/>
    <col min="9475" max="9475" width="25.5703125" style="63" customWidth="1"/>
    <col min="9476" max="9476" width="12.5703125" style="63" customWidth="1"/>
    <col min="9477" max="9478" width="15.28515625" style="63" customWidth="1"/>
    <col min="9479" max="9479" width="28" style="63" bestFit="1" customWidth="1"/>
    <col min="9480" max="9480" width="21.42578125" style="63" bestFit="1" customWidth="1"/>
    <col min="9481" max="9481" width="35.5703125" style="63" bestFit="1" customWidth="1"/>
    <col min="9482" max="9482" width="35.28515625" style="63" customWidth="1"/>
    <col min="9483" max="9483" width="19.7109375" style="63" bestFit="1" customWidth="1"/>
    <col min="9484" max="9484" width="69.5703125" style="63" customWidth="1"/>
    <col min="9485" max="9485" width="14.7109375" style="63" bestFit="1" customWidth="1"/>
    <col min="9486" max="9486" width="23.28515625" style="63" bestFit="1" customWidth="1"/>
    <col min="9487" max="9487" width="24.7109375" style="63" customWidth="1"/>
    <col min="9488" max="9488" width="19.5703125" style="63" bestFit="1" customWidth="1"/>
    <col min="9489" max="9489" width="47.7109375" style="63" bestFit="1" customWidth="1"/>
    <col min="9490" max="9490" width="8.7109375" style="63" bestFit="1" customWidth="1"/>
    <col min="9491" max="9491" width="14" style="63" bestFit="1" customWidth="1"/>
    <col min="9492" max="9492" width="35.5703125" style="63" bestFit="1" customWidth="1"/>
    <col min="9493" max="9493" width="17.42578125" style="63" bestFit="1" customWidth="1"/>
    <col min="9494" max="9494" width="10.42578125" style="63" bestFit="1" customWidth="1"/>
    <col min="9495" max="9495" width="14.28515625" style="63" bestFit="1" customWidth="1"/>
    <col min="9496" max="9496" width="24.28515625" style="63" bestFit="1" customWidth="1"/>
    <col min="9497" max="9497" width="18" style="63" customWidth="1"/>
    <col min="9498" max="9498" width="18.42578125" style="63" bestFit="1" customWidth="1"/>
    <col min="9499" max="9499" width="16.7109375" style="63" bestFit="1" customWidth="1"/>
    <col min="9500" max="9500" width="19.5703125" style="63" customWidth="1"/>
    <col min="9501" max="9501" width="17.7109375" style="63" bestFit="1" customWidth="1"/>
    <col min="9502" max="9502" width="9.28515625" style="63" customWidth="1"/>
    <col min="9503" max="9503" width="20.7109375" style="63" bestFit="1" customWidth="1"/>
    <col min="9504" max="9504" width="26.28515625" style="63" customWidth="1"/>
    <col min="9505" max="9505" width="11.7109375" style="63" bestFit="1" customWidth="1"/>
    <col min="9506" max="9506" width="6.28515625" style="63" customWidth="1"/>
    <col min="9507" max="9507" width="8.42578125" style="63" customWidth="1"/>
    <col min="9508" max="9508" width="18.42578125" style="63" bestFit="1" customWidth="1"/>
    <col min="9509" max="9509" width="52.42578125" style="63"/>
    <col min="9510" max="9510" width="19.42578125" style="63" customWidth="1"/>
    <col min="9511" max="9512" width="23.7109375" style="63" customWidth="1"/>
    <col min="9513" max="9513" width="22" style="63" customWidth="1"/>
    <col min="9514" max="9514" width="12.42578125" style="63" customWidth="1"/>
    <col min="9515" max="9515" width="15.7109375" style="63" customWidth="1"/>
    <col min="9516" max="9516" width="13.28515625" style="63" customWidth="1"/>
    <col min="9517" max="9517" width="52.42578125" style="63"/>
    <col min="9518" max="9518" width="15.7109375" style="63" customWidth="1"/>
    <col min="9519" max="9519" width="13.7109375" style="63" customWidth="1"/>
    <col min="9520" max="9523" width="52.42578125" style="63"/>
    <col min="9524" max="9524" width="14.28515625" style="63" customWidth="1"/>
    <col min="9525" max="9525" width="12.42578125" style="63" customWidth="1"/>
    <col min="9526" max="9526" width="19.7109375" style="63" customWidth="1"/>
    <col min="9527" max="9527" width="17.42578125" style="63" customWidth="1"/>
    <col min="9528" max="9528" width="11.7109375" style="63" customWidth="1"/>
    <col min="9529" max="9529" width="10.5703125" style="63" customWidth="1"/>
    <col min="9530" max="9530" width="11.28515625" style="63" customWidth="1"/>
    <col min="9531" max="9533" width="52.42578125" style="63"/>
    <col min="9534" max="9535" width="52.42578125" style="63" customWidth="1"/>
    <col min="9536" max="9536" width="32.7109375" style="63" customWidth="1"/>
    <col min="9537" max="9537" width="22.5703125" style="63" customWidth="1"/>
    <col min="9538" max="9730" width="52.42578125" style="63"/>
    <col min="9731" max="9731" width="25.5703125" style="63" customWidth="1"/>
    <col min="9732" max="9732" width="12.5703125" style="63" customWidth="1"/>
    <col min="9733" max="9734" width="15.28515625" style="63" customWidth="1"/>
    <col min="9735" max="9735" width="28" style="63" bestFit="1" customWidth="1"/>
    <col min="9736" max="9736" width="21.42578125" style="63" bestFit="1" customWidth="1"/>
    <col min="9737" max="9737" width="35.5703125" style="63" bestFit="1" customWidth="1"/>
    <col min="9738" max="9738" width="35.28515625" style="63" customWidth="1"/>
    <col min="9739" max="9739" width="19.7109375" style="63" bestFit="1" customWidth="1"/>
    <col min="9740" max="9740" width="69.5703125" style="63" customWidth="1"/>
    <col min="9741" max="9741" width="14.7109375" style="63" bestFit="1" customWidth="1"/>
    <col min="9742" max="9742" width="23.28515625" style="63" bestFit="1" customWidth="1"/>
    <col min="9743" max="9743" width="24.7109375" style="63" customWidth="1"/>
    <col min="9744" max="9744" width="19.5703125" style="63" bestFit="1" customWidth="1"/>
    <col min="9745" max="9745" width="47.7109375" style="63" bestFit="1" customWidth="1"/>
    <col min="9746" max="9746" width="8.7109375" style="63" bestFit="1" customWidth="1"/>
    <col min="9747" max="9747" width="14" style="63" bestFit="1" customWidth="1"/>
    <col min="9748" max="9748" width="35.5703125" style="63" bestFit="1" customWidth="1"/>
    <col min="9749" max="9749" width="17.42578125" style="63" bestFit="1" customWidth="1"/>
    <col min="9750" max="9750" width="10.42578125" style="63" bestFit="1" customWidth="1"/>
    <col min="9751" max="9751" width="14.28515625" style="63" bestFit="1" customWidth="1"/>
    <col min="9752" max="9752" width="24.28515625" style="63" bestFit="1" customWidth="1"/>
    <col min="9753" max="9753" width="18" style="63" customWidth="1"/>
    <col min="9754" max="9754" width="18.42578125" style="63" bestFit="1" customWidth="1"/>
    <col min="9755" max="9755" width="16.7109375" style="63" bestFit="1" customWidth="1"/>
    <col min="9756" max="9756" width="19.5703125" style="63" customWidth="1"/>
    <col min="9757" max="9757" width="17.7109375" style="63" bestFit="1" customWidth="1"/>
    <col min="9758" max="9758" width="9.28515625" style="63" customWidth="1"/>
    <col min="9759" max="9759" width="20.7109375" style="63" bestFit="1" customWidth="1"/>
    <col min="9760" max="9760" width="26.28515625" style="63" customWidth="1"/>
    <col min="9761" max="9761" width="11.7109375" style="63" bestFit="1" customWidth="1"/>
    <col min="9762" max="9762" width="6.28515625" style="63" customWidth="1"/>
    <col min="9763" max="9763" width="8.42578125" style="63" customWidth="1"/>
    <col min="9764" max="9764" width="18.42578125" style="63" bestFit="1" customWidth="1"/>
    <col min="9765" max="9765" width="52.42578125" style="63"/>
    <col min="9766" max="9766" width="19.42578125" style="63" customWidth="1"/>
    <col min="9767" max="9768" width="23.7109375" style="63" customWidth="1"/>
    <col min="9769" max="9769" width="22" style="63" customWidth="1"/>
    <col min="9770" max="9770" width="12.42578125" style="63" customWidth="1"/>
    <col min="9771" max="9771" width="15.7109375" style="63" customWidth="1"/>
    <col min="9772" max="9772" width="13.28515625" style="63" customWidth="1"/>
    <col min="9773" max="9773" width="52.42578125" style="63"/>
    <col min="9774" max="9774" width="15.7109375" style="63" customWidth="1"/>
    <col min="9775" max="9775" width="13.7109375" style="63" customWidth="1"/>
    <col min="9776" max="9779" width="52.42578125" style="63"/>
    <col min="9780" max="9780" width="14.28515625" style="63" customWidth="1"/>
    <col min="9781" max="9781" width="12.42578125" style="63" customWidth="1"/>
    <col min="9782" max="9782" width="19.7109375" style="63" customWidth="1"/>
    <col min="9783" max="9783" width="17.42578125" style="63" customWidth="1"/>
    <col min="9784" max="9784" width="11.7109375" style="63" customWidth="1"/>
    <col min="9785" max="9785" width="10.5703125" style="63" customWidth="1"/>
    <col min="9786" max="9786" width="11.28515625" style="63" customWidth="1"/>
    <col min="9787" max="9789" width="52.42578125" style="63"/>
    <col min="9790" max="9791" width="52.42578125" style="63" customWidth="1"/>
    <col min="9792" max="9792" width="32.7109375" style="63" customWidth="1"/>
    <col min="9793" max="9793" width="22.5703125" style="63" customWidth="1"/>
    <col min="9794" max="9986" width="52.42578125" style="63"/>
    <col min="9987" max="9987" width="25.5703125" style="63" customWidth="1"/>
    <col min="9988" max="9988" width="12.5703125" style="63" customWidth="1"/>
    <col min="9989" max="9990" width="15.28515625" style="63" customWidth="1"/>
    <col min="9991" max="9991" width="28" style="63" bestFit="1" customWidth="1"/>
    <col min="9992" max="9992" width="21.42578125" style="63" bestFit="1" customWidth="1"/>
    <col min="9993" max="9993" width="35.5703125" style="63" bestFit="1" customWidth="1"/>
    <col min="9994" max="9994" width="35.28515625" style="63" customWidth="1"/>
    <col min="9995" max="9995" width="19.7109375" style="63" bestFit="1" customWidth="1"/>
    <col min="9996" max="9996" width="69.5703125" style="63" customWidth="1"/>
    <col min="9997" max="9997" width="14.7109375" style="63" bestFit="1" customWidth="1"/>
    <col min="9998" max="9998" width="23.28515625" style="63" bestFit="1" customWidth="1"/>
    <col min="9999" max="9999" width="24.7109375" style="63" customWidth="1"/>
    <col min="10000" max="10000" width="19.5703125" style="63" bestFit="1" customWidth="1"/>
    <col min="10001" max="10001" width="47.7109375" style="63" bestFit="1" customWidth="1"/>
    <col min="10002" max="10002" width="8.7109375" style="63" bestFit="1" customWidth="1"/>
    <col min="10003" max="10003" width="14" style="63" bestFit="1" customWidth="1"/>
    <col min="10004" max="10004" width="35.5703125" style="63" bestFit="1" customWidth="1"/>
    <col min="10005" max="10005" width="17.42578125" style="63" bestFit="1" customWidth="1"/>
    <col min="10006" max="10006" width="10.42578125" style="63" bestFit="1" customWidth="1"/>
    <col min="10007" max="10007" width="14.28515625" style="63" bestFit="1" customWidth="1"/>
    <col min="10008" max="10008" width="24.28515625" style="63" bestFit="1" customWidth="1"/>
    <col min="10009" max="10009" width="18" style="63" customWidth="1"/>
    <col min="10010" max="10010" width="18.42578125" style="63" bestFit="1" customWidth="1"/>
    <col min="10011" max="10011" width="16.7109375" style="63" bestFit="1" customWidth="1"/>
    <col min="10012" max="10012" width="19.5703125" style="63" customWidth="1"/>
    <col min="10013" max="10013" width="17.7109375" style="63" bestFit="1" customWidth="1"/>
    <col min="10014" max="10014" width="9.28515625" style="63" customWidth="1"/>
    <col min="10015" max="10015" width="20.7109375" style="63" bestFit="1" customWidth="1"/>
    <col min="10016" max="10016" width="26.28515625" style="63" customWidth="1"/>
    <col min="10017" max="10017" width="11.7109375" style="63" bestFit="1" customWidth="1"/>
    <col min="10018" max="10018" width="6.28515625" style="63" customWidth="1"/>
    <col min="10019" max="10019" width="8.42578125" style="63" customWidth="1"/>
    <col min="10020" max="10020" width="18.42578125" style="63" bestFit="1" customWidth="1"/>
    <col min="10021" max="10021" width="52.42578125" style="63"/>
    <col min="10022" max="10022" width="19.42578125" style="63" customWidth="1"/>
    <col min="10023" max="10024" width="23.7109375" style="63" customWidth="1"/>
    <col min="10025" max="10025" width="22" style="63" customWidth="1"/>
    <col min="10026" max="10026" width="12.42578125" style="63" customWidth="1"/>
    <col min="10027" max="10027" width="15.7109375" style="63" customWidth="1"/>
    <col min="10028" max="10028" width="13.28515625" style="63" customWidth="1"/>
    <col min="10029" max="10029" width="52.42578125" style="63"/>
    <col min="10030" max="10030" width="15.7109375" style="63" customWidth="1"/>
    <col min="10031" max="10031" width="13.7109375" style="63" customWidth="1"/>
    <col min="10032" max="10035" width="52.42578125" style="63"/>
    <col min="10036" max="10036" width="14.28515625" style="63" customWidth="1"/>
    <col min="10037" max="10037" width="12.42578125" style="63" customWidth="1"/>
    <col min="10038" max="10038" width="19.7109375" style="63" customWidth="1"/>
    <col min="10039" max="10039" width="17.42578125" style="63" customWidth="1"/>
    <col min="10040" max="10040" width="11.7109375" style="63" customWidth="1"/>
    <col min="10041" max="10041" width="10.5703125" style="63" customWidth="1"/>
    <col min="10042" max="10042" width="11.28515625" style="63" customWidth="1"/>
    <col min="10043" max="10045" width="52.42578125" style="63"/>
    <col min="10046" max="10047" width="52.42578125" style="63" customWidth="1"/>
    <col min="10048" max="10048" width="32.7109375" style="63" customWidth="1"/>
    <col min="10049" max="10049" width="22.5703125" style="63" customWidth="1"/>
    <col min="10050" max="10242" width="52.42578125" style="63"/>
    <col min="10243" max="10243" width="25.5703125" style="63" customWidth="1"/>
    <col min="10244" max="10244" width="12.5703125" style="63" customWidth="1"/>
    <col min="10245" max="10246" width="15.28515625" style="63" customWidth="1"/>
    <col min="10247" max="10247" width="28" style="63" bestFit="1" customWidth="1"/>
    <col min="10248" max="10248" width="21.42578125" style="63" bestFit="1" customWidth="1"/>
    <col min="10249" max="10249" width="35.5703125" style="63" bestFit="1" customWidth="1"/>
    <col min="10250" max="10250" width="35.28515625" style="63" customWidth="1"/>
    <col min="10251" max="10251" width="19.7109375" style="63" bestFit="1" customWidth="1"/>
    <col min="10252" max="10252" width="69.5703125" style="63" customWidth="1"/>
    <col min="10253" max="10253" width="14.7109375" style="63" bestFit="1" customWidth="1"/>
    <col min="10254" max="10254" width="23.28515625" style="63" bestFit="1" customWidth="1"/>
    <col min="10255" max="10255" width="24.7109375" style="63" customWidth="1"/>
    <col min="10256" max="10256" width="19.5703125" style="63" bestFit="1" customWidth="1"/>
    <col min="10257" max="10257" width="47.7109375" style="63" bestFit="1" customWidth="1"/>
    <col min="10258" max="10258" width="8.7109375" style="63" bestFit="1" customWidth="1"/>
    <col min="10259" max="10259" width="14" style="63" bestFit="1" customWidth="1"/>
    <col min="10260" max="10260" width="35.5703125" style="63" bestFit="1" customWidth="1"/>
    <col min="10261" max="10261" width="17.42578125" style="63" bestFit="1" customWidth="1"/>
    <col min="10262" max="10262" width="10.42578125" style="63" bestFit="1" customWidth="1"/>
    <col min="10263" max="10263" width="14.28515625" style="63" bestFit="1" customWidth="1"/>
    <col min="10264" max="10264" width="24.28515625" style="63" bestFit="1" customWidth="1"/>
    <col min="10265" max="10265" width="18" style="63" customWidth="1"/>
    <col min="10266" max="10266" width="18.42578125" style="63" bestFit="1" customWidth="1"/>
    <col min="10267" max="10267" width="16.7109375" style="63" bestFit="1" customWidth="1"/>
    <col min="10268" max="10268" width="19.5703125" style="63" customWidth="1"/>
    <col min="10269" max="10269" width="17.7109375" style="63" bestFit="1" customWidth="1"/>
    <col min="10270" max="10270" width="9.28515625" style="63" customWidth="1"/>
    <col min="10271" max="10271" width="20.7109375" style="63" bestFit="1" customWidth="1"/>
    <col min="10272" max="10272" width="26.28515625" style="63" customWidth="1"/>
    <col min="10273" max="10273" width="11.7109375" style="63" bestFit="1" customWidth="1"/>
    <col min="10274" max="10274" width="6.28515625" style="63" customWidth="1"/>
    <col min="10275" max="10275" width="8.42578125" style="63" customWidth="1"/>
    <col min="10276" max="10276" width="18.42578125" style="63" bestFit="1" customWidth="1"/>
    <col min="10277" max="10277" width="52.42578125" style="63"/>
    <col min="10278" max="10278" width="19.42578125" style="63" customWidth="1"/>
    <col min="10279" max="10280" width="23.7109375" style="63" customWidth="1"/>
    <col min="10281" max="10281" width="22" style="63" customWidth="1"/>
    <col min="10282" max="10282" width="12.42578125" style="63" customWidth="1"/>
    <col min="10283" max="10283" width="15.7109375" style="63" customWidth="1"/>
    <col min="10284" max="10284" width="13.28515625" style="63" customWidth="1"/>
    <col min="10285" max="10285" width="52.42578125" style="63"/>
    <col min="10286" max="10286" width="15.7109375" style="63" customWidth="1"/>
    <col min="10287" max="10287" width="13.7109375" style="63" customWidth="1"/>
    <col min="10288" max="10291" width="52.42578125" style="63"/>
    <col min="10292" max="10292" width="14.28515625" style="63" customWidth="1"/>
    <col min="10293" max="10293" width="12.42578125" style="63" customWidth="1"/>
    <col min="10294" max="10294" width="19.7109375" style="63" customWidth="1"/>
    <col min="10295" max="10295" width="17.42578125" style="63" customWidth="1"/>
    <col min="10296" max="10296" width="11.7109375" style="63" customWidth="1"/>
    <col min="10297" max="10297" width="10.5703125" style="63" customWidth="1"/>
    <col min="10298" max="10298" width="11.28515625" style="63" customWidth="1"/>
    <col min="10299" max="10301" width="52.42578125" style="63"/>
    <col min="10302" max="10303" width="52.42578125" style="63" customWidth="1"/>
    <col min="10304" max="10304" width="32.7109375" style="63" customWidth="1"/>
    <col min="10305" max="10305" width="22.5703125" style="63" customWidth="1"/>
    <col min="10306" max="10498" width="52.42578125" style="63"/>
    <col min="10499" max="10499" width="25.5703125" style="63" customWidth="1"/>
    <col min="10500" max="10500" width="12.5703125" style="63" customWidth="1"/>
    <col min="10501" max="10502" width="15.28515625" style="63" customWidth="1"/>
    <col min="10503" max="10503" width="28" style="63" bestFit="1" customWidth="1"/>
    <col min="10504" max="10504" width="21.42578125" style="63" bestFit="1" customWidth="1"/>
    <col min="10505" max="10505" width="35.5703125" style="63" bestFit="1" customWidth="1"/>
    <col min="10506" max="10506" width="35.28515625" style="63" customWidth="1"/>
    <col min="10507" max="10507" width="19.7109375" style="63" bestFit="1" customWidth="1"/>
    <col min="10508" max="10508" width="69.5703125" style="63" customWidth="1"/>
    <col min="10509" max="10509" width="14.7109375" style="63" bestFit="1" customWidth="1"/>
    <col min="10510" max="10510" width="23.28515625" style="63" bestFit="1" customWidth="1"/>
    <col min="10511" max="10511" width="24.7109375" style="63" customWidth="1"/>
    <col min="10512" max="10512" width="19.5703125" style="63" bestFit="1" customWidth="1"/>
    <col min="10513" max="10513" width="47.7109375" style="63" bestFit="1" customWidth="1"/>
    <col min="10514" max="10514" width="8.7109375" style="63" bestFit="1" customWidth="1"/>
    <col min="10515" max="10515" width="14" style="63" bestFit="1" customWidth="1"/>
    <col min="10516" max="10516" width="35.5703125" style="63" bestFit="1" customWidth="1"/>
    <col min="10517" max="10517" width="17.42578125" style="63" bestFit="1" customWidth="1"/>
    <col min="10518" max="10518" width="10.42578125" style="63" bestFit="1" customWidth="1"/>
    <col min="10519" max="10519" width="14.28515625" style="63" bestFit="1" customWidth="1"/>
    <col min="10520" max="10520" width="24.28515625" style="63" bestFit="1" customWidth="1"/>
    <col min="10521" max="10521" width="18" style="63" customWidth="1"/>
    <col min="10522" max="10522" width="18.42578125" style="63" bestFit="1" customWidth="1"/>
    <col min="10523" max="10523" width="16.7109375" style="63" bestFit="1" customWidth="1"/>
    <col min="10524" max="10524" width="19.5703125" style="63" customWidth="1"/>
    <col min="10525" max="10525" width="17.7109375" style="63" bestFit="1" customWidth="1"/>
    <col min="10526" max="10526" width="9.28515625" style="63" customWidth="1"/>
    <col min="10527" max="10527" width="20.7109375" style="63" bestFit="1" customWidth="1"/>
    <col min="10528" max="10528" width="26.28515625" style="63" customWidth="1"/>
    <col min="10529" max="10529" width="11.7109375" style="63" bestFit="1" customWidth="1"/>
    <col min="10530" max="10530" width="6.28515625" style="63" customWidth="1"/>
    <col min="10531" max="10531" width="8.42578125" style="63" customWidth="1"/>
    <col min="10532" max="10532" width="18.42578125" style="63" bestFit="1" customWidth="1"/>
    <col min="10533" max="10533" width="52.42578125" style="63"/>
    <col min="10534" max="10534" width="19.42578125" style="63" customWidth="1"/>
    <col min="10535" max="10536" width="23.7109375" style="63" customWidth="1"/>
    <col min="10537" max="10537" width="22" style="63" customWidth="1"/>
    <col min="10538" max="10538" width="12.42578125" style="63" customWidth="1"/>
    <col min="10539" max="10539" width="15.7109375" style="63" customWidth="1"/>
    <col min="10540" max="10540" width="13.28515625" style="63" customWidth="1"/>
    <col min="10541" max="10541" width="52.42578125" style="63"/>
    <col min="10542" max="10542" width="15.7109375" style="63" customWidth="1"/>
    <col min="10543" max="10543" width="13.7109375" style="63" customWidth="1"/>
    <col min="10544" max="10547" width="52.42578125" style="63"/>
    <col min="10548" max="10548" width="14.28515625" style="63" customWidth="1"/>
    <col min="10549" max="10549" width="12.42578125" style="63" customWidth="1"/>
    <col min="10550" max="10550" width="19.7109375" style="63" customWidth="1"/>
    <col min="10551" max="10551" width="17.42578125" style="63" customWidth="1"/>
    <col min="10552" max="10552" width="11.7109375" style="63" customWidth="1"/>
    <col min="10553" max="10553" width="10.5703125" style="63" customWidth="1"/>
    <col min="10554" max="10554" width="11.28515625" style="63" customWidth="1"/>
    <col min="10555" max="10557" width="52.42578125" style="63"/>
    <col min="10558" max="10559" width="52.42578125" style="63" customWidth="1"/>
    <col min="10560" max="10560" width="32.7109375" style="63" customWidth="1"/>
    <col min="10561" max="10561" width="22.5703125" style="63" customWidth="1"/>
    <col min="10562" max="10754" width="52.42578125" style="63"/>
    <col min="10755" max="10755" width="25.5703125" style="63" customWidth="1"/>
    <col min="10756" max="10756" width="12.5703125" style="63" customWidth="1"/>
    <col min="10757" max="10758" width="15.28515625" style="63" customWidth="1"/>
    <col min="10759" max="10759" width="28" style="63" bestFit="1" customWidth="1"/>
    <col min="10760" max="10760" width="21.42578125" style="63" bestFit="1" customWidth="1"/>
    <col min="10761" max="10761" width="35.5703125" style="63" bestFit="1" customWidth="1"/>
    <col min="10762" max="10762" width="35.28515625" style="63" customWidth="1"/>
    <col min="10763" max="10763" width="19.7109375" style="63" bestFit="1" customWidth="1"/>
    <col min="10764" max="10764" width="69.5703125" style="63" customWidth="1"/>
    <col min="10765" max="10765" width="14.7109375" style="63" bestFit="1" customWidth="1"/>
    <col min="10766" max="10766" width="23.28515625" style="63" bestFit="1" customWidth="1"/>
    <col min="10767" max="10767" width="24.7109375" style="63" customWidth="1"/>
    <col min="10768" max="10768" width="19.5703125" style="63" bestFit="1" customWidth="1"/>
    <col min="10769" max="10769" width="47.7109375" style="63" bestFit="1" customWidth="1"/>
    <col min="10770" max="10770" width="8.7109375" style="63" bestFit="1" customWidth="1"/>
    <col min="10771" max="10771" width="14" style="63" bestFit="1" customWidth="1"/>
    <col min="10772" max="10772" width="35.5703125" style="63" bestFit="1" customWidth="1"/>
    <col min="10773" max="10773" width="17.42578125" style="63" bestFit="1" customWidth="1"/>
    <col min="10774" max="10774" width="10.42578125" style="63" bestFit="1" customWidth="1"/>
    <col min="10775" max="10775" width="14.28515625" style="63" bestFit="1" customWidth="1"/>
    <col min="10776" max="10776" width="24.28515625" style="63" bestFit="1" customWidth="1"/>
    <col min="10777" max="10777" width="18" style="63" customWidth="1"/>
    <col min="10778" max="10778" width="18.42578125" style="63" bestFit="1" customWidth="1"/>
    <col min="10779" max="10779" width="16.7109375" style="63" bestFit="1" customWidth="1"/>
    <col min="10780" max="10780" width="19.5703125" style="63" customWidth="1"/>
    <col min="10781" max="10781" width="17.7109375" style="63" bestFit="1" customWidth="1"/>
    <col min="10782" max="10782" width="9.28515625" style="63" customWidth="1"/>
    <col min="10783" max="10783" width="20.7109375" style="63" bestFit="1" customWidth="1"/>
    <col min="10784" max="10784" width="26.28515625" style="63" customWidth="1"/>
    <col min="10785" max="10785" width="11.7109375" style="63" bestFit="1" customWidth="1"/>
    <col min="10786" max="10786" width="6.28515625" style="63" customWidth="1"/>
    <col min="10787" max="10787" width="8.42578125" style="63" customWidth="1"/>
    <col min="10788" max="10788" width="18.42578125" style="63" bestFit="1" customWidth="1"/>
    <col min="10789" max="10789" width="52.42578125" style="63"/>
    <col min="10790" max="10790" width="19.42578125" style="63" customWidth="1"/>
    <col min="10791" max="10792" width="23.7109375" style="63" customWidth="1"/>
    <col min="10793" max="10793" width="22" style="63" customWidth="1"/>
    <col min="10794" max="10794" width="12.42578125" style="63" customWidth="1"/>
    <col min="10795" max="10795" width="15.7109375" style="63" customWidth="1"/>
    <col min="10796" max="10796" width="13.28515625" style="63" customWidth="1"/>
    <col min="10797" max="10797" width="52.42578125" style="63"/>
    <col min="10798" max="10798" width="15.7109375" style="63" customWidth="1"/>
    <col min="10799" max="10799" width="13.7109375" style="63" customWidth="1"/>
    <col min="10800" max="10803" width="52.42578125" style="63"/>
    <col min="10804" max="10804" width="14.28515625" style="63" customWidth="1"/>
    <col min="10805" max="10805" width="12.42578125" style="63" customWidth="1"/>
    <col min="10806" max="10806" width="19.7109375" style="63" customWidth="1"/>
    <col min="10807" max="10807" width="17.42578125" style="63" customWidth="1"/>
    <col min="10808" max="10808" width="11.7109375" style="63" customWidth="1"/>
    <col min="10809" max="10809" width="10.5703125" style="63" customWidth="1"/>
    <col min="10810" max="10810" width="11.28515625" style="63" customWidth="1"/>
    <col min="10811" max="10813" width="52.42578125" style="63"/>
    <col min="10814" max="10815" width="52.42578125" style="63" customWidth="1"/>
    <col min="10816" max="10816" width="32.7109375" style="63" customWidth="1"/>
    <col min="10817" max="10817" width="22.5703125" style="63" customWidth="1"/>
    <col min="10818" max="11010" width="52.42578125" style="63"/>
    <col min="11011" max="11011" width="25.5703125" style="63" customWidth="1"/>
    <col min="11012" max="11012" width="12.5703125" style="63" customWidth="1"/>
    <col min="11013" max="11014" width="15.28515625" style="63" customWidth="1"/>
    <col min="11015" max="11015" width="28" style="63" bestFit="1" customWidth="1"/>
    <col min="11016" max="11016" width="21.42578125" style="63" bestFit="1" customWidth="1"/>
    <col min="11017" max="11017" width="35.5703125" style="63" bestFit="1" customWidth="1"/>
    <col min="11018" max="11018" width="35.28515625" style="63" customWidth="1"/>
    <col min="11019" max="11019" width="19.7109375" style="63" bestFit="1" customWidth="1"/>
    <col min="11020" max="11020" width="69.5703125" style="63" customWidth="1"/>
    <col min="11021" max="11021" width="14.7109375" style="63" bestFit="1" customWidth="1"/>
    <col min="11022" max="11022" width="23.28515625" style="63" bestFit="1" customWidth="1"/>
    <col min="11023" max="11023" width="24.7109375" style="63" customWidth="1"/>
    <col min="11024" max="11024" width="19.5703125" style="63" bestFit="1" customWidth="1"/>
    <col min="11025" max="11025" width="47.7109375" style="63" bestFit="1" customWidth="1"/>
    <col min="11026" max="11026" width="8.7109375" style="63" bestFit="1" customWidth="1"/>
    <col min="11027" max="11027" width="14" style="63" bestFit="1" customWidth="1"/>
    <col min="11028" max="11028" width="35.5703125" style="63" bestFit="1" customWidth="1"/>
    <col min="11029" max="11029" width="17.42578125" style="63" bestFit="1" customWidth="1"/>
    <col min="11030" max="11030" width="10.42578125" style="63" bestFit="1" customWidth="1"/>
    <col min="11031" max="11031" width="14.28515625" style="63" bestFit="1" customWidth="1"/>
    <col min="11032" max="11032" width="24.28515625" style="63" bestFit="1" customWidth="1"/>
    <col min="11033" max="11033" width="18" style="63" customWidth="1"/>
    <col min="11034" max="11034" width="18.42578125" style="63" bestFit="1" customWidth="1"/>
    <col min="11035" max="11035" width="16.7109375" style="63" bestFit="1" customWidth="1"/>
    <col min="11036" max="11036" width="19.5703125" style="63" customWidth="1"/>
    <col min="11037" max="11037" width="17.7109375" style="63" bestFit="1" customWidth="1"/>
    <col min="11038" max="11038" width="9.28515625" style="63" customWidth="1"/>
    <col min="11039" max="11039" width="20.7109375" style="63" bestFit="1" customWidth="1"/>
    <col min="11040" max="11040" width="26.28515625" style="63" customWidth="1"/>
    <col min="11041" max="11041" width="11.7109375" style="63" bestFit="1" customWidth="1"/>
    <col min="11042" max="11042" width="6.28515625" style="63" customWidth="1"/>
    <col min="11043" max="11043" width="8.42578125" style="63" customWidth="1"/>
    <col min="11044" max="11044" width="18.42578125" style="63" bestFit="1" customWidth="1"/>
    <col min="11045" max="11045" width="52.42578125" style="63"/>
    <col min="11046" max="11046" width="19.42578125" style="63" customWidth="1"/>
    <col min="11047" max="11048" width="23.7109375" style="63" customWidth="1"/>
    <col min="11049" max="11049" width="22" style="63" customWidth="1"/>
    <col min="11050" max="11050" width="12.42578125" style="63" customWidth="1"/>
    <col min="11051" max="11051" width="15.7109375" style="63" customWidth="1"/>
    <col min="11052" max="11052" width="13.28515625" style="63" customWidth="1"/>
    <col min="11053" max="11053" width="52.42578125" style="63"/>
    <col min="11054" max="11054" width="15.7109375" style="63" customWidth="1"/>
    <col min="11055" max="11055" width="13.7109375" style="63" customWidth="1"/>
    <col min="11056" max="11059" width="52.42578125" style="63"/>
    <col min="11060" max="11060" width="14.28515625" style="63" customWidth="1"/>
    <col min="11061" max="11061" width="12.42578125" style="63" customWidth="1"/>
    <col min="11062" max="11062" width="19.7109375" style="63" customWidth="1"/>
    <col min="11063" max="11063" width="17.42578125" style="63" customWidth="1"/>
    <col min="11064" max="11064" width="11.7109375" style="63" customWidth="1"/>
    <col min="11065" max="11065" width="10.5703125" style="63" customWidth="1"/>
    <col min="11066" max="11066" width="11.28515625" style="63" customWidth="1"/>
    <col min="11067" max="11069" width="52.42578125" style="63"/>
    <col min="11070" max="11071" width="52.42578125" style="63" customWidth="1"/>
    <col min="11072" max="11072" width="32.7109375" style="63" customWidth="1"/>
    <col min="11073" max="11073" width="22.5703125" style="63" customWidth="1"/>
    <col min="11074" max="11266" width="52.42578125" style="63"/>
    <col min="11267" max="11267" width="25.5703125" style="63" customWidth="1"/>
    <col min="11268" max="11268" width="12.5703125" style="63" customWidth="1"/>
    <col min="11269" max="11270" width="15.28515625" style="63" customWidth="1"/>
    <col min="11271" max="11271" width="28" style="63" bestFit="1" customWidth="1"/>
    <col min="11272" max="11272" width="21.42578125" style="63" bestFit="1" customWidth="1"/>
    <col min="11273" max="11273" width="35.5703125" style="63" bestFit="1" customWidth="1"/>
    <col min="11274" max="11274" width="35.28515625" style="63" customWidth="1"/>
    <col min="11275" max="11275" width="19.7109375" style="63" bestFit="1" customWidth="1"/>
    <col min="11276" max="11276" width="69.5703125" style="63" customWidth="1"/>
    <col min="11277" max="11277" width="14.7109375" style="63" bestFit="1" customWidth="1"/>
    <col min="11278" max="11278" width="23.28515625" style="63" bestFit="1" customWidth="1"/>
    <col min="11279" max="11279" width="24.7109375" style="63" customWidth="1"/>
    <col min="11280" max="11280" width="19.5703125" style="63" bestFit="1" customWidth="1"/>
    <col min="11281" max="11281" width="47.7109375" style="63" bestFit="1" customWidth="1"/>
    <col min="11282" max="11282" width="8.7109375" style="63" bestFit="1" customWidth="1"/>
    <col min="11283" max="11283" width="14" style="63" bestFit="1" customWidth="1"/>
    <col min="11284" max="11284" width="35.5703125" style="63" bestFit="1" customWidth="1"/>
    <col min="11285" max="11285" width="17.42578125" style="63" bestFit="1" customWidth="1"/>
    <col min="11286" max="11286" width="10.42578125" style="63" bestFit="1" customWidth="1"/>
    <col min="11287" max="11287" width="14.28515625" style="63" bestFit="1" customWidth="1"/>
    <col min="11288" max="11288" width="24.28515625" style="63" bestFit="1" customWidth="1"/>
    <col min="11289" max="11289" width="18" style="63" customWidth="1"/>
    <col min="11290" max="11290" width="18.42578125" style="63" bestFit="1" customWidth="1"/>
    <col min="11291" max="11291" width="16.7109375" style="63" bestFit="1" customWidth="1"/>
    <col min="11292" max="11292" width="19.5703125" style="63" customWidth="1"/>
    <col min="11293" max="11293" width="17.7109375" style="63" bestFit="1" customWidth="1"/>
    <col min="11294" max="11294" width="9.28515625" style="63" customWidth="1"/>
    <col min="11295" max="11295" width="20.7109375" style="63" bestFit="1" customWidth="1"/>
    <col min="11296" max="11296" width="26.28515625" style="63" customWidth="1"/>
    <col min="11297" max="11297" width="11.7109375" style="63" bestFit="1" customWidth="1"/>
    <col min="11298" max="11298" width="6.28515625" style="63" customWidth="1"/>
    <col min="11299" max="11299" width="8.42578125" style="63" customWidth="1"/>
    <col min="11300" max="11300" width="18.42578125" style="63" bestFit="1" customWidth="1"/>
    <col min="11301" max="11301" width="52.42578125" style="63"/>
    <col min="11302" max="11302" width="19.42578125" style="63" customWidth="1"/>
    <col min="11303" max="11304" width="23.7109375" style="63" customWidth="1"/>
    <col min="11305" max="11305" width="22" style="63" customWidth="1"/>
    <col min="11306" max="11306" width="12.42578125" style="63" customWidth="1"/>
    <col min="11307" max="11307" width="15.7109375" style="63" customWidth="1"/>
    <col min="11308" max="11308" width="13.28515625" style="63" customWidth="1"/>
    <col min="11309" max="11309" width="52.42578125" style="63"/>
    <col min="11310" max="11310" width="15.7109375" style="63" customWidth="1"/>
    <col min="11311" max="11311" width="13.7109375" style="63" customWidth="1"/>
    <col min="11312" max="11315" width="52.42578125" style="63"/>
    <col min="11316" max="11316" width="14.28515625" style="63" customWidth="1"/>
    <col min="11317" max="11317" width="12.42578125" style="63" customWidth="1"/>
    <col min="11318" max="11318" width="19.7109375" style="63" customWidth="1"/>
    <col min="11319" max="11319" width="17.42578125" style="63" customWidth="1"/>
    <col min="11320" max="11320" width="11.7109375" style="63" customWidth="1"/>
    <col min="11321" max="11321" width="10.5703125" style="63" customWidth="1"/>
    <col min="11322" max="11322" width="11.28515625" style="63" customWidth="1"/>
    <col min="11323" max="11325" width="52.42578125" style="63"/>
    <col min="11326" max="11327" width="52.42578125" style="63" customWidth="1"/>
    <col min="11328" max="11328" width="32.7109375" style="63" customWidth="1"/>
    <col min="11329" max="11329" width="22.5703125" style="63" customWidth="1"/>
    <col min="11330" max="11522" width="52.42578125" style="63"/>
    <col min="11523" max="11523" width="25.5703125" style="63" customWidth="1"/>
    <col min="11524" max="11524" width="12.5703125" style="63" customWidth="1"/>
    <col min="11525" max="11526" width="15.28515625" style="63" customWidth="1"/>
    <col min="11527" max="11527" width="28" style="63" bestFit="1" customWidth="1"/>
    <col min="11528" max="11528" width="21.42578125" style="63" bestFit="1" customWidth="1"/>
    <col min="11529" max="11529" width="35.5703125" style="63" bestFit="1" customWidth="1"/>
    <col min="11530" max="11530" width="35.28515625" style="63" customWidth="1"/>
    <col min="11531" max="11531" width="19.7109375" style="63" bestFit="1" customWidth="1"/>
    <col min="11532" max="11532" width="69.5703125" style="63" customWidth="1"/>
    <col min="11533" max="11533" width="14.7109375" style="63" bestFit="1" customWidth="1"/>
    <col min="11534" max="11534" width="23.28515625" style="63" bestFit="1" customWidth="1"/>
    <col min="11535" max="11535" width="24.7109375" style="63" customWidth="1"/>
    <col min="11536" max="11536" width="19.5703125" style="63" bestFit="1" customWidth="1"/>
    <col min="11537" max="11537" width="47.7109375" style="63" bestFit="1" customWidth="1"/>
    <col min="11538" max="11538" width="8.7109375" style="63" bestFit="1" customWidth="1"/>
    <col min="11539" max="11539" width="14" style="63" bestFit="1" customWidth="1"/>
    <col min="11540" max="11540" width="35.5703125" style="63" bestFit="1" customWidth="1"/>
    <col min="11541" max="11541" width="17.42578125" style="63" bestFit="1" customWidth="1"/>
    <col min="11542" max="11542" width="10.42578125" style="63" bestFit="1" customWidth="1"/>
    <col min="11543" max="11543" width="14.28515625" style="63" bestFit="1" customWidth="1"/>
    <col min="11544" max="11544" width="24.28515625" style="63" bestFit="1" customWidth="1"/>
    <col min="11545" max="11545" width="18" style="63" customWidth="1"/>
    <col min="11546" max="11546" width="18.42578125" style="63" bestFit="1" customWidth="1"/>
    <col min="11547" max="11547" width="16.7109375" style="63" bestFit="1" customWidth="1"/>
    <col min="11548" max="11548" width="19.5703125" style="63" customWidth="1"/>
    <col min="11549" max="11549" width="17.7109375" style="63" bestFit="1" customWidth="1"/>
    <col min="11550" max="11550" width="9.28515625" style="63" customWidth="1"/>
    <col min="11551" max="11551" width="20.7109375" style="63" bestFit="1" customWidth="1"/>
    <col min="11552" max="11552" width="26.28515625" style="63" customWidth="1"/>
    <col min="11553" max="11553" width="11.7109375" style="63" bestFit="1" customWidth="1"/>
    <col min="11554" max="11554" width="6.28515625" style="63" customWidth="1"/>
    <col min="11555" max="11555" width="8.42578125" style="63" customWidth="1"/>
    <col min="11556" max="11556" width="18.42578125" style="63" bestFit="1" customWidth="1"/>
    <col min="11557" max="11557" width="52.42578125" style="63"/>
    <col min="11558" max="11558" width="19.42578125" style="63" customWidth="1"/>
    <col min="11559" max="11560" width="23.7109375" style="63" customWidth="1"/>
    <col min="11561" max="11561" width="22" style="63" customWidth="1"/>
    <col min="11562" max="11562" width="12.42578125" style="63" customWidth="1"/>
    <col min="11563" max="11563" width="15.7109375" style="63" customWidth="1"/>
    <col min="11564" max="11564" width="13.28515625" style="63" customWidth="1"/>
    <col min="11565" max="11565" width="52.42578125" style="63"/>
    <col min="11566" max="11566" width="15.7109375" style="63" customWidth="1"/>
    <col min="11567" max="11567" width="13.7109375" style="63" customWidth="1"/>
    <col min="11568" max="11571" width="52.42578125" style="63"/>
    <col min="11572" max="11572" width="14.28515625" style="63" customWidth="1"/>
    <col min="11573" max="11573" width="12.42578125" style="63" customWidth="1"/>
    <col min="11574" max="11574" width="19.7109375" style="63" customWidth="1"/>
    <col min="11575" max="11575" width="17.42578125" style="63" customWidth="1"/>
    <col min="11576" max="11576" width="11.7109375" style="63" customWidth="1"/>
    <col min="11577" max="11577" width="10.5703125" style="63" customWidth="1"/>
    <col min="11578" max="11578" width="11.28515625" style="63" customWidth="1"/>
    <col min="11579" max="11581" width="52.42578125" style="63"/>
    <col min="11582" max="11583" width="52.42578125" style="63" customWidth="1"/>
    <col min="11584" max="11584" width="32.7109375" style="63" customWidth="1"/>
    <col min="11585" max="11585" width="22.5703125" style="63" customWidth="1"/>
    <col min="11586" max="11778" width="52.42578125" style="63"/>
    <col min="11779" max="11779" width="25.5703125" style="63" customWidth="1"/>
    <col min="11780" max="11780" width="12.5703125" style="63" customWidth="1"/>
    <col min="11781" max="11782" width="15.28515625" style="63" customWidth="1"/>
    <col min="11783" max="11783" width="28" style="63" bestFit="1" customWidth="1"/>
    <col min="11784" max="11784" width="21.42578125" style="63" bestFit="1" customWidth="1"/>
    <col min="11785" max="11785" width="35.5703125" style="63" bestFit="1" customWidth="1"/>
    <col min="11786" max="11786" width="35.28515625" style="63" customWidth="1"/>
    <col min="11787" max="11787" width="19.7109375" style="63" bestFit="1" customWidth="1"/>
    <col min="11788" max="11788" width="69.5703125" style="63" customWidth="1"/>
    <col min="11789" max="11789" width="14.7109375" style="63" bestFit="1" customWidth="1"/>
    <col min="11790" max="11790" width="23.28515625" style="63" bestFit="1" customWidth="1"/>
    <col min="11791" max="11791" width="24.7109375" style="63" customWidth="1"/>
    <col min="11792" max="11792" width="19.5703125" style="63" bestFit="1" customWidth="1"/>
    <col min="11793" max="11793" width="47.7109375" style="63" bestFit="1" customWidth="1"/>
    <col min="11794" max="11794" width="8.7109375" style="63" bestFit="1" customWidth="1"/>
    <col min="11795" max="11795" width="14" style="63" bestFit="1" customWidth="1"/>
    <col min="11796" max="11796" width="35.5703125" style="63" bestFit="1" customWidth="1"/>
    <col min="11797" max="11797" width="17.42578125" style="63" bestFit="1" customWidth="1"/>
    <col min="11798" max="11798" width="10.42578125" style="63" bestFit="1" customWidth="1"/>
    <col min="11799" max="11799" width="14.28515625" style="63" bestFit="1" customWidth="1"/>
    <col min="11800" max="11800" width="24.28515625" style="63" bestFit="1" customWidth="1"/>
    <col min="11801" max="11801" width="18" style="63" customWidth="1"/>
    <col min="11802" max="11802" width="18.42578125" style="63" bestFit="1" customWidth="1"/>
    <col min="11803" max="11803" width="16.7109375" style="63" bestFit="1" customWidth="1"/>
    <col min="11804" max="11804" width="19.5703125" style="63" customWidth="1"/>
    <col min="11805" max="11805" width="17.7109375" style="63" bestFit="1" customWidth="1"/>
    <col min="11806" max="11806" width="9.28515625" style="63" customWidth="1"/>
    <col min="11807" max="11807" width="20.7109375" style="63" bestFit="1" customWidth="1"/>
    <col min="11808" max="11808" width="26.28515625" style="63" customWidth="1"/>
    <col min="11809" max="11809" width="11.7109375" style="63" bestFit="1" customWidth="1"/>
    <col min="11810" max="11810" width="6.28515625" style="63" customWidth="1"/>
    <col min="11811" max="11811" width="8.42578125" style="63" customWidth="1"/>
    <col min="11812" max="11812" width="18.42578125" style="63" bestFit="1" customWidth="1"/>
    <col min="11813" max="11813" width="52.42578125" style="63"/>
    <col min="11814" max="11814" width="19.42578125" style="63" customWidth="1"/>
    <col min="11815" max="11816" width="23.7109375" style="63" customWidth="1"/>
    <col min="11817" max="11817" width="22" style="63" customWidth="1"/>
    <col min="11818" max="11818" width="12.42578125" style="63" customWidth="1"/>
    <col min="11819" max="11819" width="15.7109375" style="63" customWidth="1"/>
    <col min="11820" max="11820" width="13.28515625" style="63" customWidth="1"/>
    <col min="11821" max="11821" width="52.42578125" style="63"/>
    <col min="11822" max="11822" width="15.7109375" style="63" customWidth="1"/>
    <col min="11823" max="11823" width="13.7109375" style="63" customWidth="1"/>
    <col min="11824" max="11827" width="52.42578125" style="63"/>
    <col min="11828" max="11828" width="14.28515625" style="63" customWidth="1"/>
    <col min="11829" max="11829" width="12.42578125" style="63" customWidth="1"/>
    <col min="11830" max="11830" width="19.7109375" style="63" customWidth="1"/>
    <col min="11831" max="11831" width="17.42578125" style="63" customWidth="1"/>
    <col min="11832" max="11832" width="11.7109375" style="63" customWidth="1"/>
    <col min="11833" max="11833" width="10.5703125" style="63" customWidth="1"/>
    <col min="11834" max="11834" width="11.28515625" style="63" customWidth="1"/>
    <col min="11835" max="11837" width="52.42578125" style="63"/>
    <col min="11838" max="11839" width="52.42578125" style="63" customWidth="1"/>
    <col min="11840" max="11840" width="32.7109375" style="63" customWidth="1"/>
    <col min="11841" max="11841" width="22.5703125" style="63" customWidth="1"/>
    <col min="11842" max="12034" width="52.42578125" style="63"/>
    <col min="12035" max="12035" width="25.5703125" style="63" customWidth="1"/>
    <col min="12036" max="12036" width="12.5703125" style="63" customWidth="1"/>
    <col min="12037" max="12038" width="15.28515625" style="63" customWidth="1"/>
    <col min="12039" max="12039" width="28" style="63" bestFit="1" customWidth="1"/>
    <col min="12040" max="12040" width="21.42578125" style="63" bestFit="1" customWidth="1"/>
    <col min="12041" max="12041" width="35.5703125" style="63" bestFit="1" customWidth="1"/>
    <col min="12042" max="12042" width="35.28515625" style="63" customWidth="1"/>
    <col min="12043" max="12043" width="19.7109375" style="63" bestFit="1" customWidth="1"/>
    <col min="12044" max="12044" width="69.5703125" style="63" customWidth="1"/>
    <col min="12045" max="12045" width="14.7109375" style="63" bestFit="1" customWidth="1"/>
    <col min="12046" max="12046" width="23.28515625" style="63" bestFit="1" customWidth="1"/>
    <col min="12047" max="12047" width="24.7109375" style="63" customWidth="1"/>
    <col min="12048" max="12048" width="19.5703125" style="63" bestFit="1" customWidth="1"/>
    <col min="12049" max="12049" width="47.7109375" style="63" bestFit="1" customWidth="1"/>
    <col min="12050" max="12050" width="8.7109375" style="63" bestFit="1" customWidth="1"/>
    <col min="12051" max="12051" width="14" style="63" bestFit="1" customWidth="1"/>
    <col min="12052" max="12052" width="35.5703125" style="63" bestFit="1" customWidth="1"/>
    <col min="12053" max="12053" width="17.42578125" style="63" bestFit="1" customWidth="1"/>
    <col min="12054" max="12054" width="10.42578125" style="63" bestFit="1" customWidth="1"/>
    <col min="12055" max="12055" width="14.28515625" style="63" bestFit="1" customWidth="1"/>
    <col min="12056" max="12056" width="24.28515625" style="63" bestFit="1" customWidth="1"/>
    <col min="12057" max="12057" width="18" style="63" customWidth="1"/>
    <col min="12058" max="12058" width="18.42578125" style="63" bestFit="1" customWidth="1"/>
    <col min="12059" max="12059" width="16.7109375" style="63" bestFit="1" customWidth="1"/>
    <col min="12060" max="12060" width="19.5703125" style="63" customWidth="1"/>
    <col min="12061" max="12061" width="17.7109375" style="63" bestFit="1" customWidth="1"/>
    <col min="12062" max="12062" width="9.28515625" style="63" customWidth="1"/>
    <col min="12063" max="12063" width="20.7109375" style="63" bestFit="1" customWidth="1"/>
    <col min="12064" max="12064" width="26.28515625" style="63" customWidth="1"/>
    <col min="12065" max="12065" width="11.7109375" style="63" bestFit="1" customWidth="1"/>
    <col min="12066" max="12066" width="6.28515625" style="63" customWidth="1"/>
    <col min="12067" max="12067" width="8.42578125" style="63" customWidth="1"/>
    <col min="12068" max="12068" width="18.42578125" style="63" bestFit="1" customWidth="1"/>
    <col min="12069" max="12069" width="52.42578125" style="63"/>
    <col min="12070" max="12070" width="19.42578125" style="63" customWidth="1"/>
    <col min="12071" max="12072" width="23.7109375" style="63" customWidth="1"/>
    <col min="12073" max="12073" width="22" style="63" customWidth="1"/>
    <col min="12074" max="12074" width="12.42578125" style="63" customWidth="1"/>
    <col min="12075" max="12075" width="15.7109375" style="63" customWidth="1"/>
    <col min="12076" max="12076" width="13.28515625" style="63" customWidth="1"/>
    <col min="12077" max="12077" width="52.42578125" style="63"/>
    <col min="12078" max="12078" width="15.7109375" style="63" customWidth="1"/>
    <col min="12079" max="12079" width="13.7109375" style="63" customWidth="1"/>
    <col min="12080" max="12083" width="52.42578125" style="63"/>
    <col min="12084" max="12084" width="14.28515625" style="63" customWidth="1"/>
    <col min="12085" max="12085" width="12.42578125" style="63" customWidth="1"/>
    <col min="12086" max="12086" width="19.7109375" style="63" customWidth="1"/>
    <col min="12087" max="12087" width="17.42578125" style="63" customWidth="1"/>
    <col min="12088" max="12088" width="11.7109375" style="63" customWidth="1"/>
    <col min="12089" max="12089" width="10.5703125" style="63" customWidth="1"/>
    <col min="12090" max="12090" width="11.28515625" style="63" customWidth="1"/>
    <col min="12091" max="12093" width="52.42578125" style="63"/>
    <col min="12094" max="12095" width="52.42578125" style="63" customWidth="1"/>
    <col min="12096" max="12096" width="32.7109375" style="63" customWidth="1"/>
    <col min="12097" max="12097" width="22.5703125" style="63" customWidth="1"/>
    <col min="12098" max="12290" width="52.42578125" style="63"/>
    <col min="12291" max="12291" width="25.5703125" style="63" customWidth="1"/>
    <col min="12292" max="12292" width="12.5703125" style="63" customWidth="1"/>
    <col min="12293" max="12294" width="15.28515625" style="63" customWidth="1"/>
    <col min="12295" max="12295" width="28" style="63" bestFit="1" customWidth="1"/>
    <col min="12296" max="12296" width="21.42578125" style="63" bestFit="1" customWidth="1"/>
    <col min="12297" max="12297" width="35.5703125" style="63" bestFit="1" customWidth="1"/>
    <col min="12298" max="12298" width="35.28515625" style="63" customWidth="1"/>
    <col min="12299" max="12299" width="19.7109375" style="63" bestFit="1" customWidth="1"/>
    <col min="12300" max="12300" width="69.5703125" style="63" customWidth="1"/>
    <col min="12301" max="12301" width="14.7109375" style="63" bestFit="1" customWidth="1"/>
    <col min="12302" max="12302" width="23.28515625" style="63" bestFit="1" customWidth="1"/>
    <col min="12303" max="12303" width="24.7109375" style="63" customWidth="1"/>
    <col min="12304" max="12304" width="19.5703125" style="63" bestFit="1" customWidth="1"/>
    <col min="12305" max="12305" width="47.7109375" style="63" bestFit="1" customWidth="1"/>
    <col min="12306" max="12306" width="8.7109375" style="63" bestFit="1" customWidth="1"/>
    <col min="12307" max="12307" width="14" style="63" bestFit="1" customWidth="1"/>
    <col min="12308" max="12308" width="35.5703125" style="63" bestFit="1" customWidth="1"/>
    <col min="12309" max="12309" width="17.42578125" style="63" bestFit="1" customWidth="1"/>
    <col min="12310" max="12310" width="10.42578125" style="63" bestFit="1" customWidth="1"/>
    <col min="12311" max="12311" width="14.28515625" style="63" bestFit="1" customWidth="1"/>
    <col min="12312" max="12312" width="24.28515625" style="63" bestFit="1" customWidth="1"/>
    <col min="12313" max="12313" width="18" style="63" customWidth="1"/>
    <col min="12314" max="12314" width="18.42578125" style="63" bestFit="1" customWidth="1"/>
    <col min="12315" max="12315" width="16.7109375" style="63" bestFit="1" customWidth="1"/>
    <col min="12316" max="12316" width="19.5703125" style="63" customWidth="1"/>
    <col min="12317" max="12317" width="17.7109375" style="63" bestFit="1" customWidth="1"/>
    <col min="12318" max="12318" width="9.28515625" style="63" customWidth="1"/>
    <col min="12319" max="12319" width="20.7109375" style="63" bestFit="1" customWidth="1"/>
    <col min="12320" max="12320" width="26.28515625" style="63" customWidth="1"/>
    <col min="12321" max="12321" width="11.7109375" style="63" bestFit="1" customWidth="1"/>
    <col min="12322" max="12322" width="6.28515625" style="63" customWidth="1"/>
    <col min="12323" max="12323" width="8.42578125" style="63" customWidth="1"/>
    <col min="12324" max="12324" width="18.42578125" style="63" bestFit="1" customWidth="1"/>
    <col min="12325" max="12325" width="52.42578125" style="63"/>
    <col min="12326" max="12326" width="19.42578125" style="63" customWidth="1"/>
    <col min="12327" max="12328" width="23.7109375" style="63" customWidth="1"/>
    <col min="12329" max="12329" width="22" style="63" customWidth="1"/>
    <col min="12330" max="12330" width="12.42578125" style="63" customWidth="1"/>
    <col min="12331" max="12331" width="15.7109375" style="63" customWidth="1"/>
    <col min="12332" max="12332" width="13.28515625" style="63" customWidth="1"/>
    <col min="12333" max="12333" width="52.42578125" style="63"/>
    <col min="12334" max="12334" width="15.7109375" style="63" customWidth="1"/>
    <col min="12335" max="12335" width="13.7109375" style="63" customWidth="1"/>
    <col min="12336" max="12339" width="52.42578125" style="63"/>
    <col min="12340" max="12340" width="14.28515625" style="63" customWidth="1"/>
    <col min="12341" max="12341" width="12.42578125" style="63" customWidth="1"/>
    <col min="12342" max="12342" width="19.7109375" style="63" customWidth="1"/>
    <col min="12343" max="12343" width="17.42578125" style="63" customWidth="1"/>
    <col min="12344" max="12344" width="11.7109375" style="63" customWidth="1"/>
    <col min="12345" max="12345" width="10.5703125" style="63" customWidth="1"/>
    <col min="12346" max="12346" width="11.28515625" style="63" customWidth="1"/>
    <col min="12347" max="12349" width="52.42578125" style="63"/>
    <col min="12350" max="12351" width="52.42578125" style="63" customWidth="1"/>
    <col min="12352" max="12352" width="32.7109375" style="63" customWidth="1"/>
    <col min="12353" max="12353" width="22.5703125" style="63" customWidth="1"/>
    <col min="12354" max="12546" width="52.42578125" style="63"/>
    <col min="12547" max="12547" width="25.5703125" style="63" customWidth="1"/>
    <col min="12548" max="12548" width="12.5703125" style="63" customWidth="1"/>
    <col min="12549" max="12550" width="15.28515625" style="63" customWidth="1"/>
    <col min="12551" max="12551" width="28" style="63" bestFit="1" customWidth="1"/>
    <col min="12552" max="12552" width="21.42578125" style="63" bestFit="1" customWidth="1"/>
    <col min="12553" max="12553" width="35.5703125" style="63" bestFit="1" customWidth="1"/>
    <col min="12554" max="12554" width="35.28515625" style="63" customWidth="1"/>
    <col min="12555" max="12555" width="19.7109375" style="63" bestFit="1" customWidth="1"/>
    <col min="12556" max="12556" width="69.5703125" style="63" customWidth="1"/>
    <col min="12557" max="12557" width="14.7109375" style="63" bestFit="1" customWidth="1"/>
    <col min="12558" max="12558" width="23.28515625" style="63" bestFit="1" customWidth="1"/>
    <col min="12559" max="12559" width="24.7109375" style="63" customWidth="1"/>
    <col min="12560" max="12560" width="19.5703125" style="63" bestFit="1" customWidth="1"/>
    <col min="12561" max="12561" width="47.7109375" style="63" bestFit="1" customWidth="1"/>
    <col min="12562" max="12562" width="8.7109375" style="63" bestFit="1" customWidth="1"/>
    <col min="12563" max="12563" width="14" style="63" bestFit="1" customWidth="1"/>
    <col min="12564" max="12564" width="35.5703125" style="63" bestFit="1" customWidth="1"/>
    <col min="12565" max="12565" width="17.42578125" style="63" bestFit="1" customWidth="1"/>
    <col min="12566" max="12566" width="10.42578125" style="63" bestFit="1" customWidth="1"/>
    <col min="12567" max="12567" width="14.28515625" style="63" bestFit="1" customWidth="1"/>
    <col min="12568" max="12568" width="24.28515625" style="63" bestFit="1" customWidth="1"/>
    <col min="12569" max="12569" width="18" style="63" customWidth="1"/>
    <col min="12570" max="12570" width="18.42578125" style="63" bestFit="1" customWidth="1"/>
    <col min="12571" max="12571" width="16.7109375" style="63" bestFit="1" customWidth="1"/>
    <col min="12572" max="12572" width="19.5703125" style="63" customWidth="1"/>
    <col min="12573" max="12573" width="17.7109375" style="63" bestFit="1" customWidth="1"/>
    <col min="12574" max="12574" width="9.28515625" style="63" customWidth="1"/>
    <col min="12575" max="12575" width="20.7109375" style="63" bestFit="1" customWidth="1"/>
    <col min="12576" max="12576" width="26.28515625" style="63" customWidth="1"/>
    <col min="12577" max="12577" width="11.7109375" style="63" bestFit="1" customWidth="1"/>
    <col min="12578" max="12578" width="6.28515625" style="63" customWidth="1"/>
    <col min="12579" max="12579" width="8.42578125" style="63" customWidth="1"/>
    <col min="12580" max="12580" width="18.42578125" style="63" bestFit="1" customWidth="1"/>
    <col min="12581" max="12581" width="52.42578125" style="63"/>
    <col min="12582" max="12582" width="19.42578125" style="63" customWidth="1"/>
    <col min="12583" max="12584" width="23.7109375" style="63" customWidth="1"/>
    <col min="12585" max="12585" width="22" style="63" customWidth="1"/>
    <col min="12586" max="12586" width="12.42578125" style="63" customWidth="1"/>
    <col min="12587" max="12587" width="15.7109375" style="63" customWidth="1"/>
    <col min="12588" max="12588" width="13.28515625" style="63" customWidth="1"/>
    <col min="12589" max="12589" width="52.42578125" style="63"/>
    <col min="12590" max="12590" width="15.7109375" style="63" customWidth="1"/>
    <col min="12591" max="12591" width="13.7109375" style="63" customWidth="1"/>
    <col min="12592" max="12595" width="52.42578125" style="63"/>
    <col min="12596" max="12596" width="14.28515625" style="63" customWidth="1"/>
    <col min="12597" max="12597" width="12.42578125" style="63" customWidth="1"/>
    <col min="12598" max="12598" width="19.7109375" style="63" customWidth="1"/>
    <col min="12599" max="12599" width="17.42578125" style="63" customWidth="1"/>
    <col min="12600" max="12600" width="11.7109375" style="63" customWidth="1"/>
    <col min="12601" max="12601" width="10.5703125" style="63" customWidth="1"/>
    <col min="12602" max="12602" width="11.28515625" style="63" customWidth="1"/>
    <col min="12603" max="12605" width="52.42578125" style="63"/>
    <col min="12606" max="12607" width="52.42578125" style="63" customWidth="1"/>
    <col min="12608" max="12608" width="32.7109375" style="63" customWidth="1"/>
    <col min="12609" max="12609" width="22.5703125" style="63" customWidth="1"/>
    <col min="12610" max="12802" width="52.42578125" style="63"/>
    <col min="12803" max="12803" width="25.5703125" style="63" customWidth="1"/>
    <col min="12804" max="12804" width="12.5703125" style="63" customWidth="1"/>
    <col min="12805" max="12806" width="15.28515625" style="63" customWidth="1"/>
    <col min="12807" max="12807" width="28" style="63" bestFit="1" customWidth="1"/>
    <col min="12808" max="12808" width="21.42578125" style="63" bestFit="1" customWidth="1"/>
    <col min="12809" max="12809" width="35.5703125" style="63" bestFit="1" customWidth="1"/>
    <col min="12810" max="12810" width="35.28515625" style="63" customWidth="1"/>
    <col min="12811" max="12811" width="19.7109375" style="63" bestFit="1" customWidth="1"/>
    <col min="12812" max="12812" width="69.5703125" style="63" customWidth="1"/>
    <col min="12813" max="12813" width="14.7109375" style="63" bestFit="1" customWidth="1"/>
    <col min="12814" max="12814" width="23.28515625" style="63" bestFit="1" customWidth="1"/>
    <col min="12815" max="12815" width="24.7109375" style="63" customWidth="1"/>
    <col min="12816" max="12816" width="19.5703125" style="63" bestFit="1" customWidth="1"/>
    <col min="12817" max="12817" width="47.7109375" style="63" bestFit="1" customWidth="1"/>
    <col min="12818" max="12818" width="8.7109375" style="63" bestFit="1" customWidth="1"/>
    <col min="12819" max="12819" width="14" style="63" bestFit="1" customWidth="1"/>
    <col min="12820" max="12820" width="35.5703125" style="63" bestFit="1" customWidth="1"/>
    <col min="12821" max="12821" width="17.42578125" style="63" bestFit="1" customWidth="1"/>
    <col min="12822" max="12822" width="10.42578125" style="63" bestFit="1" customWidth="1"/>
    <col min="12823" max="12823" width="14.28515625" style="63" bestFit="1" customWidth="1"/>
    <col min="12824" max="12824" width="24.28515625" style="63" bestFit="1" customWidth="1"/>
    <col min="12825" max="12825" width="18" style="63" customWidth="1"/>
    <col min="12826" max="12826" width="18.42578125" style="63" bestFit="1" customWidth="1"/>
    <col min="12827" max="12827" width="16.7109375" style="63" bestFit="1" customWidth="1"/>
    <col min="12828" max="12828" width="19.5703125" style="63" customWidth="1"/>
    <col min="12829" max="12829" width="17.7109375" style="63" bestFit="1" customWidth="1"/>
    <col min="12830" max="12830" width="9.28515625" style="63" customWidth="1"/>
    <col min="12831" max="12831" width="20.7109375" style="63" bestFit="1" customWidth="1"/>
    <col min="12832" max="12832" width="26.28515625" style="63" customWidth="1"/>
    <col min="12833" max="12833" width="11.7109375" style="63" bestFit="1" customWidth="1"/>
    <col min="12834" max="12834" width="6.28515625" style="63" customWidth="1"/>
    <col min="12835" max="12835" width="8.42578125" style="63" customWidth="1"/>
    <col min="12836" max="12836" width="18.42578125" style="63" bestFit="1" customWidth="1"/>
    <col min="12837" max="12837" width="52.42578125" style="63"/>
    <col min="12838" max="12838" width="19.42578125" style="63" customWidth="1"/>
    <col min="12839" max="12840" width="23.7109375" style="63" customWidth="1"/>
    <col min="12841" max="12841" width="22" style="63" customWidth="1"/>
    <col min="12842" max="12842" width="12.42578125" style="63" customWidth="1"/>
    <col min="12843" max="12843" width="15.7109375" style="63" customWidth="1"/>
    <col min="12844" max="12844" width="13.28515625" style="63" customWidth="1"/>
    <col min="12845" max="12845" width="52.42578125" style="63"/>
    <col min="12846" max="12846" width="15.7109375" style="63" customWidth="1"/>
    <col min="12847" max="12847" width="13.7109375" style="63" customWidth="1"/>
    <col min="12848" max="12851" width="52.42578125" style="63"/>
    <col min="12852" max="12852" width="14.28515625" style="63" customWidth="1"/>
    <col min="12853" max="12853" width="12.42578125" style="63" customWidth="1"/>
    <col min="12854" max="12854" width="19.7109375" style="63" customWidth="1"/>
    <col min="12855" max="12855" width="17.42578125" style="63" customWidth="1"/>
    <col min="12856" max="12856" width="11.7109375" style="63" customWidth="1"/>
    <col min="12857" max="12857" width="10.5703125" style="63" customWidth="1"/>
    <col min="12858" max="12858" width="11.28515625" style="63" customWidth="1"/>
    <col min="12859" max="12861" width="52.42578125" style="63"/>
    <col min="12862" max="12863" width="52.42578125" style="63" customWidth="1"/>
    <col min="12864" max="12864" width="32.7109375" style="63" customWidth="1"/>
    <col min="12865" max="12865" width="22.5703125" style="63" customWidth="1"/>
    <col min="12866" max="13058" width="52.42578125" style="63"/>
    <col min="13059" max="13059" width="25.5703125" style="63" customWidth="1"/>
    <col min="13060" max="13060" width="12.5703125" style="63" customWidth="1"/>
    <col min="13061" max="13062" width="15.28515625" style="63" customWidth="1"/>
    <col min="13063" max="13063" width="28" style="63" bestFit="1" customWidth="1"/>
    <col min="13064" max="13064" width="21.42578125" style="63" bestFit="1" customWidth="1"/>
    <col min="13065" max="13065" width="35.5703125" style="63" bestFit="1" customWidth="1"/>
    <col min="13066" max="13066" width="35.28515625" style="63" customWidth="1"/>
    <col min="13067" max="13067" width="19.7109375" style="63" bestFit="1" customWidth="1"/>
    <col min="13068" max="13068" width="69.5703125" style="63" customWidth="1"/>
    <col min="13069" max="13069" width="14.7109375" style="63" bestFit="1" customWidth="1"/>
    <col min="13070" max="13070" width="23.28515625" style="63" bestFit="1" customWidth="1"/>
    <col min="13071" max="13071" width="24.7109375" style="63" customWidth="1"/>
    <col min="13072" max="13072" width="19.5703125" style="63" bestFit="1" customWidth="1"/>
    <col min="13073" max="13073" width="47.7109375" style="63" bestFit="1" customWidth="1"/>
    <col min="13074" max="13074" width="8.7109375" style="63" bestFit="1" customWidth="1"/>
    <col min="13075" max="13075" width="14" style="63" bestFit="1" customWidth="1"/>
    <col min="13076" max="13076" width="35.5703125" style="63" bestFit="1" customWidth="1"/>
    <col min="13077" max="13077" width="17.42578125" style="63" bestFit="1" customWidth="1"/>
    <col min="13078" max="13078" width="10.42578125" style="63" bestFit="1" customWidth="1"/>
    <col min="13079" max="13079" width="14.28515625" style="63" bestFit="1" customWidth="1"/>
    <col min="13080" max="13080" width="24.28515625" style="63" bestFit="1" customWidth="1"/>
    <col min="13081" max="13081" width="18" style="63" customWidth="1"/>
    <col min="13082" max="13082" width="18.42578125" style="63" bestFit="1" customWidth="1"/>
    <col min="13083" max="13083" width="16.7109375" style="63" bestFit="1" customWidth="1"/>
    <col min="13084" max="13084" width="19.5703125" style="63" customWidth="1"/>
    <col min="13085" max="13085" width="17.7109375" style="63" bestFit="1" customWidth="1"/>
    <col min="13086" max="13086" width="9.28515625" style="63" customWidth="1"/>
    <col min="13087" max="13087" width="20.7109375" style="63" bestFit="1" customWidth="1"/>
    <col min="13088" max="13088" width="26.28515625" style="63" customWidth="1"/>
    <col min="13089" max="13089" width="11.7109375" style="63" bestFit="1" customWidth="1"/>
    <col min="13090" max="13090" width="6.28515625" style="63" customWidth="1"/>
    <col min="13091" max="13091" width="8.42578125" style="63" customWidth="1"/>
    <col min="13092" max="13092" width="18.42578125" style="63" bestFit="1" customWidth="1"/>
    <col min="13093" max="13093" width="52.42578125" style="63"/>
    <col min="13094" max="13094" width="19.42578125" style="63" customWidth="1"/>
    <col min="13095" max="13096" width="23.7109375" style="63" customWidth="1"/>
    <col min="13097" max="13097" width="22" style="63" customWidth="1"/>
    <col min="13098" max="13098" width="12.42578125" style="63" customWidth="1"/>
    <col min="13099" max="13099" width="15.7109375" style="63" customWidth="1"/>
    <col min="13100" max="13100" width="13.28515625" style="63" customWidth="1"/>
    <col min="13101" max="13101" width="52.42578125" style="63"/>
    <col min="13102" max="13102" width="15.7109375" style="63" customWidth="1"/>
    <col min="13103" max="13103" width="13.7109375" style="63" customWidth="1"/>
    <col min="13104" max="13107" width="52.42578125" style="63"/>
    <col min="13108" max="13108" width="14.28515625" style="63" customWidth="1"/>
    <col min="13109" max="13109" width="12.42578125" style="63" customWidth="1"/>
    <col min="13110" max="13110" width="19.7109375" style="63" customWidth="1"/>
    <col min="13111" max="13111" width="17.42578125" style="63" customWidth="1"/>
    <col min="13112" max="13112" width="11.7109375" style="63" customWidth="1"/>
    <col min="13113" max="13113" width="10.5703125" style="63" customWidth="1"/>
    <col min="13114" max="13114" width="11.28515625" style="63" customWidth="1"/>
    <col min="13115" max="13117" width="52.42578125" style="63"/>
    <col min="13118" max="13119" width="52.42578125" style="63" customWidth="1"/>
    <col min="13120" max="13120" width="32.7109375" style="63" customWidth="1"/>
    <col min="13121" max="13121" width="22.5703125" style="63" customWidth="1"/>
    <col min="13122" max="13314" width="52.42578125" style="63"/>
    <col min="13315" max="13315" width="25.5703125" style="63" customWidth="1"/>
    <col min="13316" max="13316" width="12.5703125" style="63" customWidth="1"/>
    <col min="13317" max="13318" width="15.28515625" style="63" customWidth="1"/>
    <col min="13319" max="13319" width="28" style="63" bestFit="1" customWidth="1"/>
    <col min="13320" max="13320" width="21.42578125" style="63" bestFit="1" customWidth="1"/>
    <col min="13321" max="13321" width="35.5703125" style="63" bestFit="1" customWidth="1"/>
    <col min="13322" max="13322" width="35.28515625" style="63" customWidth="1"/>
    <col min="13323" max="13323" width="19.7109375" style="63" bestFit="1" customWidth="1"/>
    <col min="13324" max="13324" width="69.5703125" style="63" customWidth="1"/>
    <col min="13325" max="13325" width="14.7109375" style="63" bestFit="1" customWidth="1"/>
    <col min="13326" max="13326" width="23.28515625" style="63" bestFit="1" customWidth="1"/>
    <col min="13327" max="13327" width="24.7109375" style="63" customWidth="1"/>
    <col min="13328" max="13328" width="19.5703125" style="63" bestFit="1" customWidth="1"/>
    <col min="13329" max="13329" width="47.7109375" style="63" bestFit="1" customWidth="1"/>
    <col min="13330" max="13330" width="8.7109375" style="63" bestFit="1" customWidth="1"/>
    <col min="13331" max="13331" width="14" style="63" bestFit="1" customWidth="1"/>
    <col min="13332" max="13332" width="35.5703125" style="63" bestFit="1" customWidth="1"/>
    <col min="13333" max="13333" width="17.42578125" style="63" bestFit="1" customWidth="1"/>
    <col min="13334" max="13334" width="10.42578125" style="63" bestFit="1" customWidth="1"/>
    <col min="13335" max="13335" width="14.28515625" style="63" bestFit="1" customWidth="1"/>
    <col min="13336" max="13336" width="24.28515625" style="63" bestFit="1" customWidth="1"/>
    <col min="13337" max="13337" width="18" style="63" customWidth="1"/>
    <col min="13338" max="13338" width="18.42578125" style="63" bestFit="1" customWidth="1"/>
    <col min="13339" max="13339" width="16.7109375" style="63" bestFit="1" customWidth="1"/>
    <col min="13340" max="13340" width="19.5703125" style="63" customWidth="1"/>
    <col min="13341" max="13341" width="17.7109375" style="63" bestFit="1" customWidth="1"/>
    <col min="13342" max="13342" width="9.28515625" style="63" customWidth="1"/>
    <col min="13343" max="13343" width="20.7109375" style="63" bestFit="1" customWidth="1"/>
    <col min="13344" max="13344" width="26.28515625" style="63" customWidth="1"/>
    <col min="13345" max="13345" width="11.7109375" style="63" bestFit="1" customWidth="1"/>
    <col min="13346" max="13346" width="6.28515625" style="63" customWidth="1"/>
    <col min="13347" max="13347" width="8.42578125" style="63" customWidth="1"/>
    <col min="13348" max="13348" width="18.42578125" style="63" bestFit="1" customWidth="1"/>
    <col min="13349" max="13349" width="52.42578125" style="63"/>
    <col min="13350" max="13350" width="19.42578125" style="63" customWidth="1"/>
    <col min="13351" max="13352" width="23.7109375" style="63" customWidth="1"/>
    <col min="13353" max="13353" width="22" style="63" customWidth="1"/>
    <col min="13354" max="13354" width="12.42578125" style="63" customWidth="1"/>
    <col min="13355" max="13355" width="15.7109375" style="63" customWidth="1"/>
    <col min="13356" max="13356" width="13.28515625" style="63" customWidth="1"/>
    <col min="13357" max="13357" width="52.42578125" style="63"/>
    <col min="13358" max="13358" width="15.7109375" style="63" customWidth="1"/>
    <col min="13359" max="13359" width="13.7109375" style="63" customWidth="1"/>
    <col min="13360" max="13363" width="52.42578125" style="63"/>
    <col min="13364" max="13364" width="14.28515625" style="63" customWidth="1"/>
    <col min="13365" max="13365" width="12.42578125" style="63" customWidth="1"/>
    <col min="13366" max="13366" width="19.7109375" style="63" customWidth="1"/>
    <col min="13367" max="13367" width="17.42578125" style="63" customWidth="1"/>
    <col min="13368" max="13368" width="11.7109375" style="63" customWidth="1"/>
    <col min="13369" max="13369" width="10.5703125" style="63" customWidth="1"/>
    <col min="13370" max="13370" width="11.28515625" style="63" customWidth="1"/>
    <col min="13371" max="13373" width="52.42578125" style="63"/>
    <col min="13374" max="13375" width="52.42578125" style="63" customWidth="1"/>
    <col min="13376" max="13376" width="32.7109375" style="63" customWidth="1"/>
    <col min="13377" max="13377" width="22.5703125" style="63" customWidth="1"/>
    <col min="13378" max="13570" width="52.42578125" style="63"/>
    <col min="13571" max="13571" width="25.5703125" style="63" customWidth="1"/>
    <col min="13572" max="13572" width="12.5703125" style="63" customWidth="1"/>
    <col min="13573" max="13574" width="15.28515625" style="63" customWidth="1"/>
    <col min="13575" max="13575" width="28" style="63" bestFit="1" customWidth="1"/>
    <col min="13576" max="13576" width="21.42578125" style="63" bestFit="1" customWidth="1"/>
    <col min="13577" max="13577" width="35.5703125" style="63" bestFit="1" customWidth="1"/>
    <col min="13578" max="13578" width="35.28515625" style="63" customWidth="1"/>
    <col min="13579" max="13579" width="19.7109375" style="63" bestFit="1" customWidth="1"/>
    <col min="13580" max="13580" width="69.5703125" style="63" customWidth="1"/>
    <col min="13581" max="13581" width="14.7109375" style="63" bestFit="1" customWidth="1"/>
    <col min="13582" max="13582" width="23.28515625" style="63" bestFit="1" customWidth="1"/>
    <col min="13583" max="13583" width="24.7109375" style="63" customWidth="1"/>
    <col min="13584" max="13584" width="19.5703125" style="63" bestFit="1" customWidth="1"/>
    <col min="13585" max="13585" width="47.7109375" style="63" bestFit="1" customWidth="1"/>
    <col min="13586" max="13586" width="8.7109375" style="63" bestFit="1" customWidth="1"/>
    <col min="13587" max="13587" width="14" style="63" bestFit="1" customWidth="1"/>
    <col min="13588" max="13588" width="35.5703125" style="63" bestFit="1" customWidth="1"/>
    <col min="13589" max="13589" width="17.42578125" style="63" bestFit="1" customWidth="1"/>
    <col min="13590" max="13590" width="10.42578125" style="63" bestFit="1" customWidth="1"/>
    <col min="13591" max="13591" width="14.28515625" style="63" bestFit="1" customWidth="1"/>
    <col min="13592" max="13592" width="24.28515625" style="63" bestFit="1" customWidth="1"/>
    <col min="13593" max="13593" width="18" style="63" customWidth="1"/>
    <col min="13594" max="13594" width="18.42578125" style="63" bestFit="1" customWidth="1"/>
    <col min="13595" max="13595" width="16.7109375" style="63" bestFit="1" customWidth="1"/>
    <col min="13596" max="13596" width="19.5703125" style="63" customWidth="1"/>
    <col min="13597" max="13597" width="17.7109375" style="63" bestFit="1" customWidth="1"/>
    <col min="13598" max="13598" width="9.28515625" style="63" customWidth="1"/>
    <col min="13599" max="13599" width="20.7109375" style="63" bestFit="1" customWidth="1"/>
    <col min="13600" max="13600" width="26.28515625" style="63" customWidth="1"/>
    <col min="13601" max="13601" width="11.7109375" style="63" bestFit="1" customWidth="1"/>
    <col min="13602" max="13602" width="6.28515625" style="63" customWidth="1"/>
    <col min="13603" max="13603" width="8.42578125" style="63" customWidth="1"/>
    <col min="13604" max="13604" width="18.42578125" style="63" bestFit="1" customWidth="1"/>
    <col min="13605" max="13605" width="52.42578125" style="63"/>
    <col min="13606" max="13606" width="19.42578125" style="63" customWidth="1"/>
    <col min="13607" max="13608" width="23.7109375" style="63" customWidth="1"/>
    <col min="13609" max="13609" width="22" style="63" customWidth="1"/>
    <col min="13610" max="13610" width="12.42578125" style="63" customWidth="1"/>
    <col min="13611" max="13611" width="15.7109375" style="63" customWidth="1"/>
    <col min="13612" max="13612" width="13.28515625" style="63" customWidth="1"/>
    <col min="13613" max="13613" width="52.42578125" style="63"/>
    <col min="13614" max="13614" width="15.7109375" style="63" customWidth="1"/>
    <col min="13615" max="13615" width="13.7109375" style="63" customWidth="1"/>
    <col min="13616" max="13619" width="52.42578125" style="63"/>
    <col min="13620" max="13620" width="14.28515625" style="63" customWidth="1"/>
    <col min="13621" max="13621" width="12.42578125" style="63" customWidth="1"/>
    <col min="13622" max="13622" width="19.7109375" style="63" customWidth="1"/>
    <col min="13623" max="13623" width="17.42578125" style="63" customWidth="1"/>
    <col min="13624" max="13624" width="11.7109375" style="63" customWidth="1"/>
    <col min="13625" max="13625" width="10.5703125" style="63" customWidth="1"/>
    <col min="13626" max="13626" width="11.28515625" style="63" customWidth="1"/>
    <col min="13627" max="13629" width="52.42578125" style="63"/>
    <col min="13630" max="13631" width="52.42578125" style="63" customWidth="1"/>
    <col min="13632" max="13632" width="32.7109375" style="63" customWidth="1"/>
    <col min="13633" max="13633" width="22.5703125" style="63" customWidth="1"/>
    <col min="13634" max="13826" width="52.42578125" style="63"/>
    <col min="13827" max="13827" width="25.5703125" style="63" customWidth="1"/>
    <col min="13828" max="13828" width="12.5703125" style="63" customWidth="1"/>
    <col min="13829" max="13830" width="15.28515625" style="63" customWidth="1"/>
    <col min="13831" max="13831" width="28" style="63" bestFit="1" customWidth="1"/>
    <col min="13832" max="13832" width="21.42578125" style="63" bestFit="1" customWidth="1"/>
    <col min="13833" max="13833" width="35.5703125" style="63" bestFit="1" customWidth="1"/>
    <col min="13834" max="13834" width="35.28515625" style="63" customWidth="1"/>
    <col min="13835" max="13835" width="19.7109375" style="63" bestFit="1" customWidth="1"/>
    <col min="13836" max="13836" width="69.5703125" style="63" customWidth="1"/>
    <col min="13837" max="13837" width="14.7109375" style="63" bestFit="1" customWidth="1"/>
    <col min="13838" max="13838" width="23.28515625" style="63" bestFit="1" customWidth="1"/>
    <col min="13839" max="13839" width="24.7109375" style="63" customWidth="1"/>
    <col min="13840" max="13840" width="19.5703125" style="63" bestFit="1" customWidth="1"/>
    <col min="13841" max="13841" width="47.7109375" style="63" bestFit="1" customWidth="1"/>
    <col min="13842" max="13842" width="8.7109375" style="63" bestFit="1" customWidth="1"/>
    <col min="13843" max="13843" width="14" style="63" bestFit="1" customWidth="1"/>
    <col min="13844" max="13844" width="35.5703125" style="63" bestFit="1" customWidth="1"/>
    <col min="13845" max="13845" width="17.42578125" style="63" bestFit="1" customWidth="1"/>
    <col min="13846" max="13846" width="10.42578125" style="63" bestFit="1" customWidth="1"/>
    <col min="13847" max="13847" width="14.28515625" style="63" bestFit="1" customWidth="1"/>
    <col min="13848" max="13848" width="24.28515625" style="63" bestFit="1" customWidth="1"/>
    <col min="13849" max="13849" width="18" style="63" customWidth="1"/>
    <col min="13850" max="13850" width="18.42578125" style="63" bestFit="1" customWidth="1"/>
    <col min="13851" max="13851" width="16.7109375" style="63" bestFit="1" customWidth="1"/>
    <col min="13852" max="13852" width="19.5703125" style="63" customWidth="1"/>
    <col min="13853" max="13853" width="17.7109375" style="63" bestFit="1" customWidth="1"/>
    <col min="13854" max="13854" width="9.28515625" style="63" customWidth="1"/>
    <col min="13855" max="13855" width="20.7109375" style="63" bestFit="1" customWidth="1"/>
    <col min="13856" max="13856" width="26.28515625" style="63" customWidth="1"/>
    <col min="13857" max="13857" width="11.7109375" style="63" bestFit="1" customWidth="1"/>
    <col min="13858" max="13858" width="6.28515625" style="63" customWidth="1"/>
    <col min="13859" max="13859" width="8.42578125" style="63" customWidth="1"/>
    <col min="13860" max="13860" width="18.42578125" style="63" bestFit="1" customWidth="1"/>
    <col min="13861" max="13861" width="52.42578125" style="63"/>
    <col min="13862" max="13862" width="19.42578125" style="63" customWidth="1"/>
    <col min="13863" max="13864" width="23.7109375" style="63" customWidth="1"/>
    <col min="13865" max="13865" width="22" style="63" customWidth="1"/>
    <col min="13866" max="13866" width="12.42578125" style="63" customWidth="1"/>
    <col min="13867" max="13867" width="15.7109375" style="63" customWidth="1"/>
    <col min="13868" max="13868" width="13.28515625" style="63" customWidth="1"/>
    <col min="13869" max="13869" width="52.42578125" style="63"/>
    <col min="13870" max="13870" width="15.7109375" style="63" customWidth="1"/>
    <col min="13871" max="13871" width="13.7109375" style="63" customWidth="1"/>
    <col min="13872" max="13875" width="52.42578125" style="63"/>
    <col min="13876" max="13876" width="14.28515625" style="63" customWidth="1"/>
    <col min="13877" max="13877" width="12.42578125" style="63" customWidth="1"/>
    <col min="13878" max="13878" width="19.7109375" style="63" customWidth="1"/>
    <col min="13879" max="13879" width="17.42578125" style="63" customWidth="1"/>
    <col min="13880" max="13880" width="11.7109375" style="63" customWidth="1"/>
    <col min="13881" max="13881" width="10.5703125" style="63" customWidth="1"/>
    <col min="13882" max="13882" width="11.28515625" style="63" customWidth="1"/>
    <col min="13883" max="13885" width="52.42578125" style="63"/>
    <col min="13886" max="13887" width="52.42578125" style="63" customWidth="1"/>
    <col min="13888" max="13888" width="32.7109375" style="63" customWidth="1"/>
    <col min="13889" max="13889" width="22.5703125" style="63" customWidth="1"/>
    <col min="13890" max="14082" width="52.42578125" style="63"/>
    <col min="14083" max="14083" width="25.5703125" style="63" customWidth="1"/>
    <col min="14084" max="14084" width="12.5703125" style="63" customWidth="1"/>
    <col min="14085" max="14086" width="15.28515625" style="63" customWidth="1"/>
    <col min="14087" max="14087" width="28" style="63" bestFit="1" customWidth="1"/>
    <col min="14088" max="14088" width="21.42578125" style="63" bestFit="1" customWidth="1"/>
    <col min="14089" max="14089" width="35.5703125" style="63" bestFit="1" customWidth="1"/>
    <col min="14090" max="14090" width="35.28515625" style="63" customWidth="1"/>
    <col min="14091" max="14091" width="19.7109375" style="63" bestFit="1" customWidth="1"/>
    <col min="14092" max="14092" width="69.5703125" style="63" customWidth="1"/>
    <col min="14093" max="14093" width="14.7109375" style="63" bestFit="1" customWidth="1"/>
    <col min="14094" max="14094" width="23.28515625" style="63" bestFit="1" customWidth="1"/>
    <col min="14095" max="14095" width="24.7109375" style="63" customWidth="1"/>
    <col min="14096" max="14096" width="19.5703125" style="63" bestFit="1" customWidth="1"/>
    <col min="14097" max="14097" width="47.7109375" style="63" bestFit="1" customWidth="1"/>
    <col min="14098" max="14098" width="8.7109375" style="63" bestFit="1" customWidth="1"/>
    <col min="14099" max="14099" width="14" style="63" bestFit="1" customWidth="1"/>
    <col min="14100" max="14100" width="35.5703125" style="63" bestFit="1" customWidth="1"/>
    <col min="14101" max="14101" width="17.42578125" style="63" bestFit="1" customWidth="1"/>
    <col min="14102" max="14102" width="10.42578125" style="63" bestFit="1" customWidth="1"/>
    <col min="14103" max="14103" width="14.28515625" style="63" bestFit="1" customWidth="1"/>
    <col min="14104" max="14104" width="24.28515625" style="63" bestFit="1" customWidth="1"/>
    <col min="14105" max="14105" width="18" style="63" customWidth="1"/>
    <col min="14106" max="14106" width="18.42578125" style="63" bestFit="1" customWidth="1"/>
    <col min="14107" max="14107" width="16.7109375" style="63" bestFit="1" customWidth="1"/>
    <col min="14108" max="14108" width="19.5703125" style="63" customWidth="1"/>
    <col min="14109" max="14109" width="17.7109375" style="63" bestFit="1" customWidth="1"/>
    <col min="14110" max="14110" width="9.28515625" style="63" customWidth="1"/>
    <col min="14111" max="14111" width="20.7109375" style="63" bestFit="1" customWidth="1"/>
    <col min="14112" max="14112" width="26.28515625" style="63" customWidth="1"/>
    <col min="14113" max="14113" width="11.7109375" style="63" bestFit="1" customWidth="1"/>
    <col min="14114" max="14114" width="6.28515625" style="63" customWidth="1"/>
    <col min="14115" max="14115" width="8.42578125" style="63" customWidth="1"/>
    <col min="14116" max="14116" width="18.42578125" style="63" bestFit="1" customWidth="1"/>
    <col min="14117" max="14117" width="52.42578125" style="63"/>
    <col min="14118" max="14118" width="19.42578125" style="63" customWidth="1"/>
    <col min="14119" max="14120" width="23.7109375" style="63" customWidth="1"/>
    <col min="14121" max="14121" width="22" style="63" customWidth="1"/>
    <col min="14122" max="14122" width="12.42578125" style="63" customWidth="1"/>
    <col min="14123" max="14123" width="15.7109375" style="63" customWidth="1"/>
    <col min="14124" max="14124" width="13.28515625" style="63" customWidth="1"/>
    <col min="14125" max="14125" width="52.42578125" style="63"/>
    <col min="14126" max="14126" width="15.7109375" style="63" customWidth="1"/>
    <col min="14127" max="14127" width="13.7109375" style="63" customWidth="1"/>
    <col min="14128" max="14131" width="52.42578125" style="63"/>
    <col min="14132" max="14132" width="14.28515625" style="63" customWidth="1"/>
    <col min="14133" max="14133" width="12.42578125" style="63" customWidth="1"/>
    <col min="14134" max="14134" width="19.7109375" style="63" customWidth="1"/>
    <col min="14135" max="14135" width="17.42578125" style="63" customWidth="1"/>
    <col min="14136" max="14136" width="11.7109375" style="63" customWidth="1"/>
    <col min="14137" max="14137" width="10.5703125" style="63" customWidth="1"/>
    <col min="14138" max="14138" width="11.28515625" style="63" customWidth="1"/>
    <col min="14139" max="14141" width="52.42578125" style="63"/>
    <col min="14142" max="14143" width="52.42578125" style="63" customWidth="1"/>
    <col min="14144" max="14144" width="32.7109375" style="63" customWidth="1"/>
    <col min="14145" max="14145" width="22.5703125" style="63" customWidth="1"/>
    <col min="14146" max="14338" width="52.42578125" style="63"/>
    <col min="14339" max="14339" width="25.5703125" style="63" customWidth="1"/>
    <col min="14340" max="14340" width="12.5703125" style="63" customWidth="1"/>
    <col min="14341" max="14342" width="15.28515625" style="63" customWidth="1"/>
    <col min="14343" max="14343" width="28" style="63" bestFit="1" customWidth="1"/>
    <col min="14344" max="14344" width="21.42578125" style="63" bestFit="1" customWidth="1"/>
    <col min="14345" max="14345" width="35.5703125" style="63" bestFit="1" customWidth="1"/>
    <col min="14346" max="14346" width="35.28515625" style="63" customWidth="1"/>
    <col min="14347" max="14347" width="19.7109375" style="63" bestFit="1" customWidth="1"/>
    <col min="14348" max="14348" width="69.5703125" style="63" customWidth="1"/>
    <col min="14349" max="14349" width="14.7109375" style="63" bestFit="1" customWidth="1"/>
    <col min="14350" max="14350" width="23.28515625" style="63" bestFit="1" customWidth="1"/>
    <col min="14351" max="14351" width="24.7109375" style="63" customWidth="1"/>
    <col min="14352" max="14352" width="19.5703125" style="63" bestFit="1" customWidth="1"/>
    <col min="14353" max="14353" width="47.7109375" style="63" bestFit="1" customWidth="1"/>
    <col min="14354" max="14354" width="8.7109375" style="63" bestFit="1" customWidth="1"/>
    <col min="14355" max="14355" width="14" style="63" bestFit="1" customWidth="1"/>
    <col min="14356" max="14356" width="35.5703125" style="63" bestFit="1" customWidth="1"/>
    <col min="14357" max="14357" width="17.42578125" style="63" bestFit="1" customWidth="1"/>
    <col min="14358" max="14358" width="10.42578125" style="63" bestFit="1" customWidth="1"/>
    <col min="14359" max="14359" width="14.28515625" style="63" bestFit="1" customWidth="1"/>
    <col min="14360" max="14360" width="24.28515625" style="63" bestFit="1" customWidth="1"/>
    <col min="14361" max="14361" width="18" style="63" customWidth="1"/>
    <col min="14362" max="14362" width="18.42578125" style="63" bestFit="1" customWidth="1"/>
    <col min="14363" max="14363" width="16.7109375" style="63" bestFit="1" customWidth="1"/>
    <col min="14364" max="14364" width="19.5703125" style="63" customWidth="1"/>
    <col min="14365" max="14365" width="17.7109375" style="63" bestFit="1" customWidth="1"/>
    <col min="14366" max="14366" width="9.28515625" style="63" customWidth="1"/>
    <col min="14367" max="14367" width="20.7109375" style="63" bestFit="1" customWidth="1"/>
    <col min="14368" max="14368" width="26.28515625" style="63" customWidth="1"/>
    <col min="14369" max="14369" width="11.7109375" style="63" bestFit="1" customWidth="1"/>
    <col min="14370" max="14370" width="6.28515625" style="63" customWidth="1"/>
    <col min="14371" max="14371" width="8.42578125" style="63" customWidth="1"/>
    <col min="14372" max="14372" width="18.42578125" style="63" bestFit="1" customWidth="1"/>
    <col min="14373" max="14373" width="52.42578125" style="63"/>
    <col min="14374" max="14374" width="19.42578125" style="63" customWidth="1"/>
    <col min="14375" max="14376" width="23.7109375" style="63" customWidth="1"/>
    <col min="14377" max="14377" width="22" style="63" customWidth="1"/>
    <col min="14378" max="14378" width="12.42578125" style="63" customWidth="1"/>
    <col min="14379" max="14379" width="15.7109375" style="63" customWidth="1"/>
    <col min="14380" max="14380" width="13.28515625" style="63" customWidth="1"/>
    <col min="14381" max="14381" width="52.42578125" style="63"/>
    <col min="14382" max="14382" width="15.7109375" style="63" customWidth="1"/>
    <col min="14383" max="14383" width="13.7109375" style="63" customWidth="1"/>
    <col min="14384" max="14387" width="52.42578125" style="63"/>
    <col min="14388" max="14388" width="14.28515625" style="63" customWidth="1"/>
    <col min="14389" max="14389" width="12.42578125" style="63" customWidth="1"/>
    <col min="14390" max="14390" width="19.7109375" style="63" customWidth="1"/>
    <col min="14391" max="14391" width="17.42578125" style="63" customWidth="1"/>
    <col min="14392" max="14392" width="11.7109375" style="63" customWidth="1"/>
    <col min="14393" max="14393" width="10.5703125" style="63" customWidth="1"/>
    <col min="14394" max="14394" width="11.28515625" style="63" customWidth="1"/>
    <col min="14395" max="14397" width="52.42578125" style="63"/>
    <col min="14398" max="14399" width="52.42578125" style="63" customWidth="1"/>
    <col min="14400" max="14400" width="32.7109375" style="63" customWidth="1"/>
    <col min="14401" max="14401" width="22.5703125" style="63" customWidth="1"/>
    <col min="14402" max="14594" width="52.42578125" style="63"/>
    <col min="14595" max="14595" width="25.5703125" style="63" customWidth="1"/>
    <col min="14596" max="14596" width="12.5703125" style="63" customWidth="1"/>
    <col min="14597" max="14598" width="15.28515625" style="63" customWidth="1"/>
    <col min="14599" max="14599" width="28" style="63" bestFit="1" customWidth="1"/>
    <col min="14600" max="14600" width="21.42578125" style="63" bestFit="1" customWidth="1"/>
    <col min="14601" max="14601" width="35.5703125" style="63" bestFit="1" customWidth="1"/>
    <col min="14602" max="14602" width="35.28515625" style="63" customWidth="1"/>
    <col min="14603" max="14603" width="19.7109375" style="63" bestFit="1" customWidth="1"/>
    <col min="14604" max="14604" width="69.5703125" style="63" customWidth="1"/>
    <col min="14605" max="14605" width="14.7109375" style="63" bestFit="1" customWidth="1"/>
    <col min="14606" max="14606" width="23.28515625" style="63" bestFit="1" customWidth="1"/>
    <col min="14607" max="14607" width="24.7109375" style="63" customWidth="1"/>
    <col min="14608" max="14608" width="19.5703125" style="63" bestFit="1" customWidth="1"/>
    <col min="14609" max="14609" width="47.7109375" style="63" bestFit="1" customWidth="1"/>
    <col min="14610" max="14610" width="8.7109375" style="63" bestFit="1" customWidth="1"/>
    <col min="14611" max="14611" width="14" style="63" bestFit="1" customWidth="1"/>
    <col min="14612" max="14612" width="35.5703125" style="63" bestFit="1" customWidth="1"/>
    <col min="14613" max="14613" width="17.42578125" style="63" bestFit="1" customWidth="1"/>
    <col min="14614" max="14614" width="10.42578125" style="63" bestFit="1" customWidth="1"/>
    <col min="14615" max="14615" width="14.28515625" style="63" bestFit="1" customWidth="1"/>
    <col min="14616" max="14616" width="24.28515625" style="63" bestFit="1" customWidth="1"/>
    <col min="14617" max="14617" width="18" style="63" customWidth="1"/>
    <col min="14618" max="14618" width="18.42578125" style="63" bestFit="1" customWidth="1"/>
    <col min="14619" max="14619" width="16.7109375" style="63" bestFit="1" customWidth="1"/>
    <col min="14620" max="14620" width="19.5703125" style="63" customWidth="1"/>
    <col min="14621" max="14621" width="17.7109375" style="63" bestFit="1" customWidth="1"/>
    <col min="14622" max="14622" width="9.28515625" style="63" customWidth="1"/>
    <col min="14623" max="14623" width="20.7109375" style="63" bestFit="1" customWidth="1"/>
    <col min="14624" max="14624" width="26.28515625" style="63" customWidth="1"/>
    <col min="14625" max="14625" width="11.7109375" style="63" bestFit="1" customWidth="1"/>
    <col min="14626" max="14626" width="6.28515625" style="63" customWidth="1"/>
    <col min="14627" max="14627" width="8.42578125" style="63" customWidth="1"/>
    <col min="14628" max="14628" width="18.42578125" style="63" bestFit="1" customWidth="1"/>
    <col min="14629" max="14629" width="52.42578125" style="63"/>
    <col min="14630" max="14630" width="19.42578125" style="63" customWidth="1"/>
    <col min="14631" max="14632" width="23.7109375" style="63" customWidth="1"/>
    <col min="14633" max="14633" width="22" style="63" customWidth="1"/>
    <col min="14634" max="14634" width="12.42578125" style="63" customWidth="1"/>
    <col min="14635" max="14635" width="15.7109375" style="63" customWidth="1"/>
    <col min="14636" max="14636" width="13.28515625" style="63" customWidth="1"/>
    <col min="14637" max="14637" width="52.42578125" style="63"/>
    <col min="14638" max="14638" width="15.7109375" style="63" customWidth="1"/>
    <col min="14639" max="14639" width="13.7109375" style="63" customWidth="1"/>
    <col min="14640" max="14643" width="52.42578125" style="63"/>
    <col min="14644" max="14644" width="14.28515625" style="63" customWidth="1"/>
    <col min="14645" max="14645" width="12.42578125" style="63" customWidth="1"/>
    <col min="14646" max="14646" width="19.7109375" style="63" customWidth="1"/>
    <col min="14647" max="14647" width="17.42578125" style="63" customWidth="1"/>
    <col min="14648" max="14648" width="11.7109375" style="63" customWidth="1"/>
    <col min="14649" max="14649" width="10.5703125" style="63" customWidth="1"/>
    <col min="14650" max="14650" width="11.28515625" style="63" customWidth="1"/>
    <col min="14651" max="14653" width="52.42578125" style="63"/>
    <col min="14654" max="14655" width="52.42578125" style="63" customWidth="1"/>
    <col min="14656" max="14656" width="32.7109375" style="63" customWidth="1"/>
    <col min="14657" max="14657" width="22.5703125" style="63" customWidth="1"/>
    <col min="14658" max="14850" width="52.42578125" style="63"/>
    <col min="14851" max="14851" width="25.5703125" style="63" customWidth="1"/>
    <col min="14852" max="14852" width="12.5703125" style="63" customWidth="1"/>
    <col min="14853" max="14854" width="15.28515625" style="63" customWidth="1"/>
    <col min="14855" max="14855" width="28" style="63" bestFit="1" customWidth="1"/>
    <col min="14856" max="14856" width="21.42578125" style="63" bestFit="1" customWidth="1"/>
    <col min="14857" max="14857" width="35.5703125" style="63" bestFit="1" customWidth="1"/>
    <col min="14858" max="14858" width="35.28515625" style="63" customWidth="1"/>
    <col min="14859" max="14859" width="19.7109375" style="63" bestFit="1" customWidth="1"/>
    <col min="14860" max="14860" width="69.5703125" style="63" customWidth="1"/>
    <col min="14861" max="14861" width="14.7109375" style="63" bestFit="1" customWidth="1"/>
    <col min="14862" max="14862" width="23.28515625" style="63" bestFit="1" customWidth="1"/>
    <col min="14863" max="14863" width="24.7109375" style="63" customWidth="1"/>
    <col min="14864" max="14864" width="19.5703125" style="63" bestFit="1" customWidth="1"/>
    <col min="14865" max="14865" width="47.7109375" style="63" bestFit="1" customWidth="1"/>
    <col min="14866" max="14866" width="8.7109375" style="63" bestFit="1" customWidth="1"/>
    <col min="14867" max="14867" width="14" style="63" bestFit="1" customWidth="1"/>
    <col min="14868" max="14868" width="35.5703125" style="63" bestFit="1" customWidth="1"/>
    <col min="14869" max="14869" width="17.42578125" style="63" bestFit="1" customWidth="1"/>
    <col min="14870" max="14870" width="10.42578125" style="63" bestFit="1" customWidth="1"/>
    <col min="14871" max="14871" width="14.28515625" style="63" bestFit="1" customWidth="1"/>
    <col min="14872" max="14872" width="24.28515625" style="63" bestFit="1" customWidth="1"/>
    <col min="14873" max="14873" width="18" style="63" customWidth="1"/>
    <col min="14874" max="14874" width="18.42578125" style="63" bestFit="1" customWidth="1"/>
    <col min="14875" max="14875" width="16.7109375" style="63" bestFit="1" customWidth="1"/>
    <col min="14876" max="14876" width="19.5703125" style="63" customWidth="1"/>
    <col min="14877" max="14877" width="17.7109375" style="63" bestFit="1" customWidth="1"/>
    <col min="14878" max="14878" width="9.28515625" style="63" customWidth="1"/>
    <col min="14879" max="14879" width="20.7109375" style="63" bestFit="1" customWidth="1"/>
    <col min="14880" max="14880" width="26.28515625" style="63" customWidth="1"/>
    <col min="14881" max="14881" width="11.7109375" style="63" bestFit="1" customWidth="1"/>
    <col min="14882" max="14882" width="6.28515625" style="63" customWidth="1"/>
    <col min="14883" max="14883" width="8.42578125" style="63" customWidth="1"/>
    <col min="14884" max="14884" width="18.42578125" style="63" bestFit="1" customWidth="1"/>
    <col min="14885" max="14885" width="52.42578125" style="63"/>
    <col min="14886" max="14886" width="19.42578125" style="63" customWidth="1"/>
    <col min="14887" max="14888" width="23.7109375" style="63" customWidth="1"/>
    <col min="14889" max="14889" width="22" style="63" customWidth="1"/>
    <col min="14890" max="14890" width="12.42578125" style="63" customWidth="1"/>
    <col min="14891" max="14891" width="15.7109375" style="63" customWidth="1"/>
    <col min="14892" max="14892" width="13.28515625" style="63" customWidth="1"/>
    <col min="14893" max="14893" width="52.42578125" style="63"/>
    <col min="14894" max="14894" width="15.7109375" style="63" customWidth="1"/>
    <col min="14895" max="14895" width="13.7109375" style="63" customWidth="1"/>
    <col min="14896" max="14899" width="52.42578125" style="63"/>
    <col min="14900" max="14900" width="14.28515625" style="63" customWidth="1"/>
    <col min="14901" max="14901" width="12.42578125" style="63" customWidth="1"/>
    <col min="14902" max="14902" width="19.7109375" style="63" customWidth="1"/>
    <col min="14903" max="14903" width="17.42578125" style="63" customWidth="1"/>
    <col min="14904" max="14904" width="11.7109375" style="63" customWidth="1"/>
    <col min="14905" max="14905" width="10.5703125" style="63" customWidth="1"/>
    <col min="14906" max="14906" width="11.28515625" style="63" customWidth="1"/>
    <col min="14907" max="14909" width="52.42578125" style="63"/>
    <col min="14910" max="14911" width="52.42578125" style="63" customWidth="1"/>
    <col min="14912" max="14912" width="32.7109375" style="63" customWidth="1"/>
    <col min="14913" max="14913" width="22.5703125" style="63" customWidth="1"/>
    <col min="14914" max="15106" width="52.42578125" style="63"/>
    <col min="15107" max="15107" width="25.5703125" style="63" customWidth="1"/>
    <col min="15108" max="15108" width="12.5703125" style="63" customWidth="1"/>
    <col min="15109" max="15110" width="15.28515625" style="63" customWidth="1"/>
    <col min="15111" max="15111" width="28" style="63" bestFit="1" customWidth="1"/>
    <col min="15112" max="15112" width="21.42578125" style="63" bestFit="1" customWidth="1"/>
    <col min="15113" max="15113" width="35.5703125" style="63" bestFit="1" customWidth="1"/>
    <col min="15114" max="15114" width="35.28515625" style="63" customWidth="1"/>
    <col min="15115" max="15115" width="19.7109375" style="63" bestFit="1" customWidth="1"/>
    <col min="15116" max="15116" width="69.5703125" style="63" customWidth="1"/>
    <col min="15117" max="15117" width="14.7109375" style="63" bestFit="1" customWidth="1"/>
    <col min="15118" max="15118" width="23.28515625" style="63" bestFit="1" customWidth="1"/>
    <col min="15119" max="15119" width="24.7109375" style="63" customWidth="1"/>
    <col min="15120" max="15120" width="19.5703125" style="63" bestFit="1" customWidth="1"/>
    <col min="15121" max="15121" width="47.7109375" style="63" bestFit="1" customWidth="1"/>
    <col min="15122" max="15122" width="8.7109375" style="63" bestFit="1" customWidth="1"/>
    <col min="15123" max="15123" width="14" style="63" bestFit="1" customWidth="1"/>
    <col min="15124" max="15124" width="35.5703125" style="63" bestFit="1" customWidth="1"/>
    <col min="15125" max="15125" width="17.42578125" style="63" bestFit="1" customWidth="1"/>
    <col min="15126" max="15126" width="10.42578125" style="63" bestFit="1" customWidth="1"/>
    <col min="15127" max="15127" width="14.28515625" style="63" bestFit="1" customWidth="1"/>
    <col min="15128" max="15128" width="24.28515625" style="63" bestFit="1" customWidth="1"/>
    <col min="15129" max="15129" width="18" style="63" customWidth="1"/>
    <col min="15130" max="15130" width="18.42578125" style="63" bestFit="1" customWidth="1"/>
    <col min="15131" max="15131" width="16.7109375" style="63" bestFit="1" customWidth="1"/>
    <col min="15132" max="15132" width="19.5703125" style="63" customWidth="1"/>
    <col min="15133" max="15133" width="17.7109375" style="63" bestFit="1" customWidth="1"/>
    <col min="15134" max="15134" width="9.28515625" style="63" customWidth="1"/>
    <col min="15135" max="15135" width="20.7109375" style="63" bestFit="1" customWidth="1"/>
    <col min="15136" max="15136" width="26.28515625" style="63" customWidth="1"/>
    <col min="15137" max="15137" width="11.7109375" style="63" bestFit="1" customWidth="1"/>
    <col min="15138" max="15138" width="6.28515625" style="63" customWidth="1"/>
    <col min="15139" max="15139" width="8.42578125" style="63" customWidth="1"/>
    <col min="15140" max="15140" width="18.42578125" style="63" bestFit="1" customWidth="1"/>
    <col min="15141" max="15141" width="52.42578125" style="63"/>
    <col min="15142" max="15142" width="19.42578125" style="63" customWidth="1"/>
    <col min="15143" max="15144" width="23.7109375" style="63" customWidth="1"/>
    <col min="15145" max="15145" width="22" style="63" customWidth="1"/>
    <col min="15146" max="15146" width="12.42578125" style="63" customWidth="1"/>
    <col min="15147" max="15147" width="15.7109375" style="63" customWidth="1"/>
    <col min="15148" max="15148" width="13.28515625" style="63" customWidth="1"/>
    <col min="15149" max="15149" width="52.42578125" style="63"/>
    <col min="15150" max="15150" width="15.7109375" style="63" customWidth="1"/>
    <col min="15151" max="15151" width="13.7109375" style="63" customWidth="1"/>
    <col min="15152" max="15155" width="52.42578125" style="63"/>
    <col min="15156" max="15156" width="14.28515625" style="63" customWidth="1"/>
    <col min="15157" max="15157" width="12.42578125" style="63" customWidth="1"/>
    <col min="15158" max="15158" width="19.7109375" style="63" customWidth="1"/>
    <col min="15159" max="15159" width="17.42578125" style="63" customWidth="1"/>
    <col min="15160" max="15160" width="11.7109375" style="63" customWidth="1"/>
    <col min="15161" max="15161" width="10.5703125" style="63" customWidth="1"/>
    <col min="15162" max="15162" width="11.28515625" style="63" customWidth="1"/>
    <col min="15163" max="15165" width="52.42578125" style="63"/>
    <col min="15166" max="15167" width="52.42578125" style="63" customWidth="1"/>
    <col min="15168" max="15168" width="32.7109375" style="63" customWidth="1"/>
    <col min="15169" max="15169" width="22.5703125" style="63" customWidth="1"/>
    <col min="15170" max="15362" width="52.42578125" style="63"/>
    <col min="15363" max="15363" width="25.5703125" style="63" customWidth="1"/>
    <col min="15364" max="15364" width="12.5703125" style="63" customWidth="1"/>
    <col min="15365" max="15366" width="15.28515625" style="63" customWidth="1"/>
    <col min="15367" max="15367" width="28" style="63" bestFit="1" customWidth="1"/>
    <col min="15368" max="15368" width="21.42578125" style="63" bestFit="1" customWidth="1"/>
    <col min="15369" max="15369" width="35.5703125" style="63" bestFit="1" customWidth="1"/>
    <col min="15370" max="15370" width="35.28515625" style="63" customWidth="1"/>
    <col min="15371" max="15371" width="19.7109375" style="63" bestFit="1" customWidth="1"/>
    <col min="15372" max="15372" width="69.5703125" style="63" customWidth="1"/>
    <col min="15373" max="15373" width="14.7109375" style="63" bestFit="1" customWidth="1"/>
    <col min="15374" max="15374" width="23.28515625" style="63" bestFit="1" customWidth="1"/>
    <col min="15375" max="15375" width="24.7109375" style="63" customWidth="1"/>
    <col min="15376" max="15376" width="19.5703125" style="63" bestFit="1" customWidth="1"/>
    <col min="15377" max="15377" width="47.7109375" style="63" bestFit="1" customWidth="1"/>
    <col min="15378" max="15378" width="8.7109375" style="63" bestFit="1" customWidth="1"/>
    <col min="15379" max="15379" width="14" style="63" bestFit="1" customWidth="1"/>
    <col min="15380" max="15380" width="35.5703125" style="63" bestFit="1" customWidth="1"/>
    <col min="15381" max="15381" width="17.42578125" style="63" bestFit="1" customWidth="1"/>
    <col min="15382" max="15382" width="10.42578125" style="63" bestFit="1" customWidth="1"/>
    <col min="15383" max="15383" width="14.28515625" style="63" bestFit="1" customWidth="1"/>
    <col min="15384" max="15384" width="24.28515625" style="63" bestFit="1" customWidth="1"/>
    <col min="15385" max="15385" width="18" style="63" customWidth="1"/>
    <col min="15386" max="15386" width="18.42578125" style="63" bestFit="1" customWidth="1"/>
    <col min="15387" max="15387" width="16.7109375" style="63" bestFit="1" customWidth="1"/>
    <col min="15388" max="15388" width="19.5703125" style="63" customWidth="1"/>
    <col min="15389" max="15389" width="17.7109375" style="63" bestFit="1" customWidth="1"/>
    <col min="15390" max="15390" width="9.28515625" style="63" customWidth="1"/>
    <col min="15391" max="15391" width="20.7109375" style="63" bestFit="1" customWidth="1"/>
    <col min="15392" max="15392" width="26.28515625" style="63" customWidth="1"/>
    <col min="15393" max="15393" width="11.7109375" style="63" bestFit="1" customWidth="1"/>
    <col min="15394" max="15394" width="6.28515625" style="63" customWidth="1"/>
    <col min="15395" max="15395" width="8.42578125" style="63" customWidth="1"/>
    <col min="15396" max="15396" width="18.42578125" style="63" bestFit="1" customWidth="1"/>
    <col min="15397" max="15397" width="52.42578125" style="63"/>
    <col min="15398" max="15398" width="19.42578125" style="63" customWidth="1"/>
    <col min="15399" max="15400" width="23.7109375" style="63" customWidth="1"/>
    <col min="15401" max="15401" width="22" style="63" customWidth="1"/>
    <col min="15402" max="15402" width="12.42578125" style="63" customWidth="1"/>
    <col min="15403" max="15403" width="15.7109375" style="63" customWidth="1"/>
    <col min="15404" max="15404" width="13.28515625" style="63" customWidth="1"/>
    <col min="15405" max="15405" width="52.42578125" style="63"/>
    <col min="15406" max="15406" width="15.7109375" style="63" customWidth="1"/>
    <col min="15407" max="15407" width="13.7109375" style="63" customWidth="1"/>
    <col min="15408" max="15411" width="52.42578125" style="63"/>
    <col min="15412" max="15412" width="14.28515625" style="63" customWidth="1"/>
    <col min="15413" max="15413" width="12.42578125" style="63" customWidth="1"/>
    <col min="15414" max="15414" width="19.7109375" style="63" customWidth="1"/>
    <col min="15415" max="15415" width="17.42578125" style="63" customWidth="1"/>
    <col min="15416" max="15416" width="11.7109375" style="63" customWidth="1"/>
    <col min="15417" max="15417" width="10.5703125" style="63" customWidth="1"/>
    <col min="15418" max="15418" width="11.28515625" style="63" customWidth="1"/>
    <col min="15419" max="15421" width="52.42578125" style="63"/>
    <col min="15422" max="15423" width="52.42578125" style="63" customWidth="1"/>
    <col min="15424" max="15424" width="32.7109375" style="63" customWidth="1"/>
    <col min="15425" max="15425" width="22.5703125" style="63" customWidth="1"/>
    <col min="15426" max="15618" width="52.42578125" style="63"/>
    <col min="15619" max="15619" width="25.5703125" style="63" customWidth="1"/>
    <col min="15620" max="15620" width="12.5703125" style="63" customWidth="1"/>
    <col min="15621" max="15622" width="15.28515625" style="63" customWidth="1"/>
    <col min="15623" max="15623" width="28" style="63" bestFit="1" customWidth="1"/>
    <col min="15624" max="15624" width="21.42578125" style="63" bestFit="1" customWidth="1"/>
    <col min="15625" max="15625" width="35.5703125" style="63" bestFit="1" customWidth="1"/>
    <col min="15626" max="15626" width="35.28515625" style="63" customWidth="1"/>
    <col min="15627" max="15627" width="19.7109375" style="63" bestFit="1" customWidth="1"/>
    <col min="15628" max="15628" width="69.5703125" style="63" customWidth="1"/>
    <col min="15629" max="15629" width="14.7109375" style="63" bestFit="1" customWidth="1"/>
    <col min="15630" max="15630" width="23.28515625" style="63" bestFit="1" customWidth="1"/>
    <col min="15631" max="15631" width="24.7109375" style="63" customWidth="1"/>
    <col min="15632" max="15632" width="19.5703125" style="63" bestFit="1" customWidth="1"/>
    <col min="15633" max="15633" width="47.7109375" style="63" bestFit="1" customWidth="1"/>
    <col min="15634" max="15634" width="8.7109375" style="63" bestFit="1" customWidth="1"/>
    <col min="15635" max="15635" width="14" style="63" bestFit="1" customWidth="1"/>
    <col min="15636" max="15636" width="35.5703125" style="63" bestFit="1" customWidth="1"/>
    <col min="15637" max="15637" width="17.42578125" style="63" bestFit="1" customWidth="1"/>
    <col min="15638" max="15638" width="10.42578125" style="63" bestFit="1" customWidth="1"/>
    <col min="15639" max="15639" width="14.28515625" style="63" bestFit="1" customWidth="1"/>
    <col min="15640" max="15640" width="24.28515625" style="63" bestFit="1" customWidth="1"/>
    <col min="15641" max="15641" width="18" style="63" customWidth="1"/>
    <col min="15642" max="15642" width="18.42578125" style="63" bestFit="1" customWidth="1"/>
    <col min="15643" max="15643" width="16.7109375" style="63" bestFit="1" customWidth="1"/>
    <col min="15644" max="15644" width="19.5703125" style="63" customWidth="1"/>
    <col min="15645" max="15645" width="17.7109375" style="63" bestFit="1" customWidth="1"/>
    <col min="15646" max="15646" width="9.28515625" style="63" customWidth="1"/>
    <col min="15647" max="15647" width="20.7109375" style="63" bestFit="1" customWidth="1"/>
    <col min="15648" max="15648" width="26.28515625" style="63" customWidth="1"/>
    <col min="15649" max="15649" width="11.7109375" style="63" bestFit="1" customWidth="1"/>
    <col min="15650" max="15650" width="6.28515625" style="63" customWidth="1"/>
    <col min="15651" max="15651" width="8.42578125" style="63" customWidth="1"/>
    <col min="15652" max="15652" width="18.42578125" style="63" bestFit="1" customWidth="1"/>
    <col min="15653" max="15653" width="52.42578125" style="63"/>
    <col min="15654" max="15654" width="19.42578125" style="63" customWidth="1"/>
    <col min="15655" max="15656" width="23.7109375" style="63" customWidth="1"/>
    <col min="15657" max="15657" width="22" style="63" customWidth="1"/>
    <col min="15658" max="15658" width="12.42578125" style="63" customWidth="1"/>
    <col min="15659" max="15659" width="15.7109375" style="63" customWidth="1"/>
    <col min="15660" max="15660" width="13.28515625" style="63" customWidth="1"/>
    <col min="15661" max="15661" width="52.42578125" style="63"/>
    <col min="15662" max="15662" width="15.7109375" style="63" customWidth="1"/>
    <col min="15663" max="15663" width="13.7109375" style="63" customWidth="1"/>
    <col min="15664" max="15667" width="52.42578125" style="63"/>
    <col min="15668" max="15668" width="14.28515625" style="63" customWidth="1"/>
    <col min="15669" max="15669" width="12.42578125" style="63" customWidth="1"/>
    <col min="15670" max="15670" width="19.7109375" style="63" customWidth="1"/>
    <col min="15671" max="15671" width="17.42578125" style="63" customWidth="1"/>
    <col min="15672" max="15672" width="11.7109375" style="63" customWidth="1"/>
    <col min="15673" max="15673" width="10.5703125" style="63" customWidth="1"/>
    <col min="15674" max="15674" width="11.28515625" style="63" customWidth="1"/>
    <col min="15675" max="15677" width="52.42578125" style="63"/>
    <col min="15678" max="15679" width="52.42578125" style="63" customWidth="1"/>
    <col min="15680" max="15680" width="32.7109375" style="63" customWidth="1"/>
    <col min="15681" max="15681" width="22.5703125" style="63" customWidth="1"/>
    <col min="15682" max="15874" width="52.42578125" style="63"/>
    <col min="15875" max="15875" width="25.5703125" style="63" customWidth="1"/>
    <col min="15876" max="15876" width="12.5703125" style="63" customWidth="1"/>
    <col min="15877" max="15878" width="15.28515625" style="63" customWidth="1"/>
    <col min="15879" max="15879" width="28" style="63" bestFit="1" customWidth="1"/>
    <col min="15880" max="15880" width="21.42578125" style="63" bestFit="1" customWidth="1"/>
    <col min="15881" max="15881" width="35.5703125" style="63" bestFit="1" customWidth="1"/>
    <col min="15882" max="15882" width="35.28515625" style="63" customWidth="1"/>
    <col min="15883" max="15883" width="19.7109375" style="63" bestFit="1" customWidth="1"/>
    <col min="15884" max="15884" width="69.5703125" style="63" customWidth="1"/>
    <col min="15885" max="15885" width="14.7109375" style="63" bestFit="1" customWidth="1"/>
    <col min="15886" max="15886" width="23.28515625" style="63" bestFit="1" customWidth="1"/>
    <col min="15887" max="15887" width="24.7109375" style="63" customWidth="1"/>
    <col min="15888" max="15888" width="19.5703125" style="63" bestFit="1" customWidth="1"/>
    <col min="15889" max="15889" width="47.7109375" style="63" bestFit="1" customWidth="1"/>
    <col min="15890" max="15890" width="8.7109375" style="63" bestFit="1" customWidth="1"/>
    <col min="15891" max="15891" width="14" style="63" bestFit="1" customWidth="1"/>
    <col min="15892" max="15892" width="35.5703125" style="63" bestFit="1" customWidth="1"/>
    <col min="15893" max="15893" width="17.42578125" style="63" bestFit="1" customWidth="1"/>
    <col min="15894" max="15894" width="10.42578125" style="63" bestFit="1" customWidth="1"/>
    <col min="15895" max="15895" width="14.28515625" style="63" bestFit="1" customWidth="1"/>
    <col min="15896" max="15896" width="24.28515625" style="63" bestFit="1" customWidth="1"/>
    <col min="15897" max="15897" width="18" style="63" customWidth="1"/>
    <col min="15898" max="15898" width="18.42578125" style="63" bestFit="1" customWidth="1"/>
    <col min="15899" max="15899" width="16.7109375" style="63" bestFit="1" customWidth="1"/>
    <col min="15900" max="15900" width="19.5703125" style="63" customWidth="1"/>
    <col min="15901" max="15901" width="17.7109375" style="63" bestFit="1" customWidth="1"/>
    <col min="15902" max="15902" width="9.28515625" style="63" customWidth="1"/>
    <col min="15903" max="15903" width="20.7109375" style="63" bestFit="1" customWidth="1"/>
    <col min="15904" max="15904" width="26.28515625" style="63" customWidth="1"/>
    <col min="15905" max="15905" width="11.7109375" style="63" bestFit="1" customWidth="1"/>
    <col min="15906" max="15906" width="6.28515625" style="63" customWidth="1"/>
    <col min="15907" max="15907" width="8.42578125" style="63" customWidth="1"/>
    <col min="15908" max="15908" width="18.42578125" style="63" bestFit="1" customWidth="1"/>
    <col min="15909" max="15909" width="52.42578125" style="63"/>
    <col min="15910" max="15910" width="19.42578125" style="63" customWidth="1"/>
    <col min="15911" max="15912" width="23.7109375" style="63" customWidth="1"/>
    <col min="15913" max="15913" width="22" style="63" customWidth="1"/>
    <col min="15914" max="15914" width="12.42578125" style="63" customWidth="1"/>
    <col min="15915" max="15915" width="15.7109375" style="63" customWidth="1"/>
    <col min="15916" max="15916" width="13.28515625" style="63" customWidth="1"/>
    <col min="15917" max="15917" width="52.42578125" style="63"/>
    <col min="15918" max="15918" width="15.7109375" style="63" customWidth="1"/>
    <col min="15919" max="15919" width="13.7109375" style="63" customWidth="1"/>
    <col min="15920" max="15923" width="52.42578125" style="63"/>
    <col min="15924" max="15924" width="14.28515625" style="63" customWidth="1"/>
    <col min="15925" max="15925" width="12.42578125" style="63" customWidth="1"/>
    <col min="15926" max="15926" width="19.7109375" style="63" customWidth="1"/>
    <col min="15927" max="15927" width="17.42578125" style="63" customWidth="1"/>
    <col min="15928" max="15928" width="11.7109375" style="63" customWidth="1"/>
    <col min="15929" max="15929" width="10.5703125" style="63" customWidth="1"/>
    <col min="15930" max="15930" width="11.28515625" style="63" customWidth="1"/>
    <col min="15931" max="15933" width="52.42578125" style="63"/>
    <col min="15934" max="15935" width="52.42578125" style="63" customWidth="1"/>
    <col min="15936" max="15936" width="32.7109375" style="63" customWidth="1"/>
    <col min="15937" max="15937" width="22.5703125" style="63" customWidth="1"/>
    <col min="15938" max="16130" width="52.42578125" style="63"/>
    <col min="16131" max="16131" width="25.5703125" style="63" customWidth="1"/>
    <col min="16132" max="16132" width="12.5703125" style="63" customWidth="1"/>
    <col min="16133" max="16134" width="15.28515625" style="63" customWidth="1"/>
    <col min="16135" max="16135" width="28" style="63" bestFit="1" customWidth="1"/>
    <col min="16136" max="16136" width="21.42578125" style="63" bestFit="1" customWidth="1"/>
    <col min="16137" max="16137" width="35.5703125" style="63" bestFit="1" customWidth="1"/>
    <col min="16138" max="16138" width="35.28515625" style="63" customWidth="1"/>
    <col min="16139" max="16139" width="19.7109375" style="63" bestFit="1" customWidth="1"/>
    <col min="16140" max="16140" width="69.5703125" style="63" customWidth="1"/>
    <col min="16141" max="16141" width="14.7109375" style="63" bestFit="1" customWidth="1"/>
    <col min="16142" max="16142" width="23.28515625" style="63" bestFit="1" customWidth="1"/>
    <col min="16143" max="16143" width="24.7109375" style="63" customWidth="1"/>
    <col min="16144" max="16144" width="19.5703125" style="63" bestFit="1" customWidth="1"/>
    <col min="16145" max="16145" width="47.7109375" style="63" bestFit="1" customWidth="1"/>
    <col min="16146" max="16146" width="8.7109375" style="63" bestFit="1" customWidth="1"/>
    <col min="16147" max="16147" width="14" style="63" bestFit="1" customWidth="1"/>
    <col min="16148" max="16148" width="35.5703125" style="63" bestFit="1" customWidth="1"/>
    <col min="16149" max="16149" width="17.42578125" style="63" bestFit="1" customWidth="1"/>
    <col min="16150" max="16150" width="10.42578125" style="63" bestFit="1" customWidth="1"/>
    <col min="16151" max="16151" width="14.28515625" style="63" bestFit="1" customWidth="1"/>
    <col min="16152" max="16152" width="24.28515625" style="63" bestFit="1" customWidth="1"/>
    <col min="16153" max="16153" width="18" style="63" customWidth="1"/>
    <col min="16154" max="16154" width="18.42578125" style="63" bestFit="1" customWidth="1"/>
    <col min="16155" max="16155" width="16.7109375" style="63" bestFit="1" customWidth="1"/>
    <col min="16156" max="16156" width="19.5703125" style="63" customWidth="1"/>
    <col min="16157" max="16157" width="17.7109375" style="63" bestFit="1" customWidth="1"/>
    <col min="16158" max="16158" width="9.28515625" style="63" customWidth="1"/>
    <col min="16159" max="16159" width="20.7109375" style="63" bestFit="1" customWidth="1"/>
    <col min="16160" max="16160" width="26.28515625" style="63" customWidth="1"/>
    <col min="16161" max="16161" width="11.7109375" style="63" bestFit="1" customWidth="1"/>
    <col min="16162" max="16162" width="6.28515625" style="63" customWidth="1"/>
    <col min="16163" max="16163" width="8.42578125" style="63" customWidth="1"/>
    <col min="16164" max="16164" width="18.42578125" style="63" bestFit="1" customWidth="1"/>
    <col min="16165" max="16165" width="52.42578125" style="63"/>
    <col min="16166" max="16166" width="19.42578125" style="63" customWidth="1"/>
    <col min="16167" max="16168" width="23.7109375" style="63" customWidth="1"/>
    <col min="16169" max="16169" width="22" style="63" customWidth="1"/>
    <col min="16170" max="16170" width="12.42578125" style="63" customWidth="1"/>
    <col min="16171" max="16171" width="15.7109375" style="63" customWidth="1"/>
    <col min="16172" max="16172" width="13.28515625" style="63" customWidth="1"/>
    <col min="16173" max="16173" width="52.42578125" style="63"/>
    <col min="16174" max="16174" width="15.7109375" style="63" customWidth="1"/>
    <col min="16175" max="16175" width="13.7109375" style="63" customWidth="1"/>
    <col min="16176" max="16179" width="52.42578125" style="63"/>
    <col min="16180" max="16180" width="14.28515625" style="63" customWidth="1"/>
    <col min="16181" max="16181" width="12.42578125" style="63" customWidth="1"/>
    <col min="16182" max="16182" width="19.7109375" style="63" customWidth="1"/>
    <col min="16183" max="16183" width="17.42578125" style="63" customWidth="1"/>
    <col min="16184" max="16184" width="11.7109375" style="63" customWidth="1"/>
    <col min="16185" max="16185" width="10.5703125" style="63" customWidth="1"/>
    <col min="16186" max="16186" width="11.28515625" style="63" customWidth="1"/>
    <col min="16187" max="16189" width="52.42578125" style="63"/>
    <col min="16190" max="16191" width="52.42578125" style="63" customWidth="1"/>
    <col min="16192" max="16192" width="32.7109375" style="63" customWidth="1"/>
    <col min="16193" max="16193" width="22.5703125" style="63" customWidth="1"/>
    <col min="16194" max="16384" width="52.42578125" style="63"/>
  </cols>
  <sheetData>
    <row r="1" spans="1:65" s="80" customFormat="1" ht="25.5">
      <c r="A1" s="81" t="s">
        <v>424</v>
      </c>
      <c r="B1" s="81" t="s">
        <v>124</v>
      </c>
      <c r="C1" s="81" t="s">
        <v>150</v>
      </c>
      <c r="D1" s="81" t="s">
        <v>433</v>
      </c>
      <c r="E1" s="81" t="s">
        <v>432</v>
      </c>
      <c r="F1" s="81" t="s">
        <v>1</v>
      </c>
      <c r="G1" s="81" t="s">
        <v>2</v>
      </c>
      <c r="H1" s="81" t="s">
        <v>2145</v>
      </c>
      <c r="I1" s="81" t="s">
        <v>126</v>
      </c>
      <c r="J1" s="81" t="s">
        <v>873</v>
      </c>
      <c r="K1" s="81" t="s">
        <v>429</v>
      </c>
      <c r="L1" s="81" t="s">
        <v>428</v>
      </c>
      <c r="M1" s="81" t="s">
        <v>872</v>
      </c>
      <c r="N1" s="81" t="s">
        <v>426</v>
      </c>
      <c r="O1" s="81" t="s">
        <v>871</v>
      </c>
      <c r="P1" s="81" t="s">
        <v>5</v>
      </c>
      <c r="Q1" s="81" t="s">
        <v>870</v>
      </c>
      <c r="R1" s="81" t="s">
        <v>7</v>
      </c>
      <c r="S1" s="81" t="s">
        <v>78</v>
      </c>
      <c r="T1" s="81" t="s">
        <v>869</v>
      </c>
      <c r="U1" s="81" t="s">
        <v>868</v>
      </c>
      <c r="V1" s="81" t="s">
        <v>867</v>
      </c>
      <c r="W1" s="81" t="s">
        <v>866</v>
      </c>
      <c r="X1" s="81" t="s">
        <v>865</v>
      </c>
      <c r="Y1" s="81" t="s">
        <v>864</v>
      </c>
      <c r="Z1" s="81" t="s">
        <v>863</v>
      </c>
      <c r="AA1" s="81" t="s">
        <v>13</v>
      </c>
      <c r="AB1" s="81" t="s">
        <v>862</v>
      </c>
      <c r="AC1" s="81" t="s">
        <v>14</v>
      </c>
      <c r="AD1" s="81" t="s">
        <v>861</v>
      </c>
      <c r="AE1" s="81" t="s">
        <v>430</v>
      </c>
      <c r="AF1" s="81" t="s">
        <v>15</v>
      </c>
      <c r="AG1" s="81" t="s">
        <v>16</v>
      </c>
      <c r="AH1" s="81" t="s">
        <v>17</v>
      </c>
      <c r="AI1" s="81" t="s">
        <v>18</v>
      </c>
      <c r="AJ1" s="81" t="s">
        <v>95</v>
      </c>
      <c r="AK1" s="81" t="s">
        <v>92</v>
      </c>
      <c r="AL1" s="81" t="s">
        <v>93</v>
      </c>
      <c r="AM1" s="81" t="s">
        <v>860</v>
      </c>
      <c r="AN1" s="81" t="s">
        <v>859</v>
      </c>
      <c r="AO1" s="81" t="s">
        <v>6</v>
      </c>
      <c r="AP1" s="81" t="s">
        <v>98</v>
      </c>
      <c r="AQ1" s="81" t="s">
        <v>97</v>
      </c>
      <c r="AR1" s="81" t="s">
        <v>858</v>
      </c>
      <c r="AS1" s="81" t="s">
        <v>100</v>
      </c>
      <c r="AT1" s="81" t="s">
        <v>101</v>
      </c>
      <c r="AU1" s="81" t="s">
        <v>102</v>
      </c>
      <c r="AV1" s="81" t="s">
        <v>104</v>
      </c>
      <c r="AW1" s="81" t="s">
        <v>105</v>
      </c>
      <c r="AX1" s="81" t="s">
        <v>857</v>
      </c>
      <c r="AY1" s="81" t="s">
        <v>110</v>
      </c>
      <c r="AZ1" s="81" t="s">
        <v>111</v>
      </c>
      <c r="BA1" s="81" t="s">
        <v>112</v>
      </c>
      <c r="BB1" s="81" t="s">
        <v>856</v>
      </c>
      <c r="BC1" s="81" t="s">
        <v>855</v>
      </c>
      <c r="BD1" s="81" t="s">
        <v>115</v>
      </c>
      <c r="BE1" s="81" t="s">
        <v>116</v>
      </c>
      <c r="BF1" s="81" t="s">
        <v>117</v>
      </c>
      <c r="BG1" s="81" t="s">
        <v>118</v>
      </c>
      <c r="BH1" s="81" t="s">
        <v>119</v>
      </c>
      <c r="BI1" s="81" t="s">
        <v>854</v>
      </c>
      <c r="BJ1" s="81" t="s">
        <v>151</v>
      </c>
      <c r="BK1" s="81" t="s">
        <v>152</v>
      </c>
      <c r="BL1" s="81" t="s">
        <v>853</v>
      </c>
      <c r="BM1" s="81" t="s">
        <v>852</v>
      </c>
    </row>
    <row r="2" spans="1:65" s="70" customFormat="1">
      <c r="A2" s="508"/>
      <c r="B2" s="72"/>
      <c r="C2" s="72"/>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1"/>
      <c r="AM2" s="73"/>
      <c r="AN2" s="71"/>
      <c r="AO2" s="71"/>
      <c r="AP2" s="71"/>
      <c r="AQ2" s="71"/>
      <c r="AR2" s="52"/>
      <c r="AS2" s="71"/>
      <c r="AT2" s="71"/>
      <c r="AU2" s="140"/>
      <c r="AV2" s="71"/>
      <c r="AW2" s="71"/>
      <c r="AX2" s="71"/>
      <c r="AY2" s="71"/>
      <c r="AZ2" s="71"/>
      <c r="BA2" s="71"/>
      <c r="BB2" s="71"/>
      <c r="BC2" s="71"/>
      <c r="BD2" s="71"/>
      <c r="BE2" s="71"/>
      <c r="BF2" s="71"/>
      <c r="BG2" s="71"/>
      <c r="BH2" s="71"/>
      <c r="BI2" s="71"/>
      <c r="BJ2" s="72"/>
      <c r="BK2" s="72"/>
      <c r="BL2" s="72"/>
      <c r="BM2" s="71"/>
    </row>
    <row r="3" spans="1:65" s="654" customFormat="1" ht="15.75">
      <c r="A3" s="650" t="s">
        <v>6652</v>
      </c>
      <c r="B3" s="651"/>
      <c r="C3" s="652"/>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3"/>
      <c r="AV3" s="651"/>
      <c r="AW3" s="651"/>
      <c r="AX3" s="651"/>
      <c r="AY3" s="651"/>
      <c r="AZ3" s="651"/>
      <c r="BA3" s="651"/>
      <c r="BB3" s="651"/>
      <c r="BC3" s="651"/>
      <c r="BD3" s="651"/>
      <c r="BE3" s="651"/>
      <c r="BF3" s="651"/>
      <c r="BG3" s="651"/>
      <c r="BH3" s="651"/>
      <c r="BI3" s="651"/>
      <c r="BJ3" s="651"/>
      <c r="BK3" s="651"/>
      <c r="BL3" s="651"/>
      <c r="BM3" s="651"/>
    </row>
    <row r="4" spans="1:65" s="654" customFormat="1" ht="189">
      <c r="A4" s="650" t="s">
        <v>6386</v>
      </c>
      <c r="B4" s="651" t="s">
        <v>0</v>
      </c>
      <c r="C4" s="652" t="s">
        <v>643</v>
      </c>
      <c r="D4" s="651" t="s">
        <v>696</v>
      </c>
      <c r="E4" s="655" t="s">
        <v>704</v>
      </c>
      <c r="F4" s="651" t="s">
        <v>6387</v>
      </c>
      <c r="G4" s="651" t="s">
        <v>3057</v>
      </c>
      <c r="H4" s="651" t="s">
        <v>6388</v>
      </c>
      <c r="I4" s="651" t="s">
        <v>6389</v>
      </c>
      <c r="J4" s="651" t="s">
        <v>6390</v>
      </c>
      <c r="K4" s="651" t="s">
        <v>6391</v>
      </c>
      <c r="L4" s="651">
        <v>4</v>
      </c>
      <c r="M4" s="651" t="s">
        <v>2932</v>
      </c>
      <c r="N4" s="651" t="s">
        <v>6392</v>
      </c>
      <c r="O4" s="655" t="s">
        <v>3257</v>
      </c>
      <c r="P4" s="655" t="s">
        <v>3035</v>
      </c>
      <c r="Q4" s="651" t="s">
        <v>893</v>
      </c>
      <c r="R4" s="651" t="s">
        <v>51</v>
      </c>
      <c r="S4" s="651" t="s">
        <v>4336</v>
      </c>
      <c r="T4" s="651" t="s">
        <v>3261</v>
      </c>
      <c r="U4" s="651">
        <v>2</v>
      </c>
      <c r="V4" s="651">
        <v>2</v>
      </c>
      <c r="W4" s="651" t="s">
        <v>6393</v>
      </c>
      <c r="X4" s="651">
        <v>1</v>
      </c>
      <c r="Y4" s="651">
        <v>1</v>
      </c>
      <c r="Z4" s="651">
        <v>2</v>
      </c>
      <c r="AA4" s="651" t="s">
        <v>2003</v>
      </c>
      <c r="AB4" s="651" t="s">
        <v>62</v>
      </c>
      <c r="AC4" s="651" t="s">
        <v>62</v>
      </c>
      <c r="AD4" s="651" t="s">
        <v>51</v>
      </c>
      <c r="AE4" s="651" t="s">
        <v>6394</v>
      </c>
      <c r="AF4" s="651" t="s">
        <v>62</v>
      </c>
      <c r="AG4" s="651" t="s">
        <v>51</v>
      </c>
      <c r="AH4" s="651" t="s">
        <v>62</v>
      </c>
      <c r="AI4" s="651">
        <v>2</v>
      </c>
      <c r="AJ4" s="651" t="s">
        <v>62</v>
      </c>
      <c r="AK4" s="651" t="s">
        <v>51</v>
      </c>
      <c r="AL4" s="651" t="s">
        <v>51</v>
      </c>
      <c r="AM4" s="651" t="s">
        <v>51</v>
      </c>
      <c r="AN4" s="651" t="s">
        <v>2597</v>
      </c>
      <c r="AO4" s="651" t="s">
        <v>21</v>
      </c>
      <c r="AP4" s="651" t="s">
        <v>2597</v>
      </c>
      <c r="AQ4" s="651" t="s">
        <v>51</v>
      </c>
      <c r="AR4" s="651" t="s">
        <v>6395</v>
      </c>
      <c r="AS4" s="651" t="s">
        <v>51</v>
      </c>
      <c r="AT4" s="651" t="s">
        <v>1066</v>
      </c>
      <c r="AU4" s="653" t="s">
        <v>6396</v>
      </c>
      <c r="AV4" s="651" t="s">
        <v>2597</v>
      </c>
      <c r="AW4" s="651" t="s">
        <v>6397</v>
      </c>
      <c r="AX4" s="651" t="s">
        <v>643</v>
      </c>
      <c r="AY4" s="651" t="s">
        <v>643</v>
      </c>
      <c r="AZ4" s="651" t="s">
        <v>643</v>
      </c>
      <c r="BA4" s="651" t="s">
        <v>643</v>
      </c>
      <c r="BB4" s="651" t="s">
        <v>643</v>
      </c>
      <c r="BC4" s="651" t="s">
        <v>671</v>
      </c>
      <c r="BD4" s="651" t="s">
        <v>643</v>
      </c>
      <c r="BE4" s="651" t="s">
        <v>643</v>
      </c>
      <c r="BF4" s="651" t="s">
        <v>643</v>
      </c>
      <c r="BG4" s="651" t="s">
        <v>6398</v>
      </c>
      <c r="BH4" s="651" t="s">
        <v>643</v>
      </c>
      <c r="BI4" s="651" t="s">
        <v>643</v>
      </c>
      <c r="BJ4" s="651"/>
      <c r="BK4" s="651"/>
      <c r="BL4" s="651"/>
      <c r="BM4" s="651"/>
    </row>
    <row r="5" spans="1:65" s="654" customFormat="1" ht="189">
      <c r="A5" s="650" t="s">
        <v>6399</v>
      </c>
      <c r="B5" s="651" t="s">
        <v>0</v>
      </c>
      <c r="C5" s="652" t="s">
        <v>643</v>
      </c>
      <c r="D5" s="651" t="s">
        <v>696</v>
      </c>
      <c r="E5" s="655" t="s">
        <v>704</v>
      </c>
      <c r="F5" s="651" t="s">
        <v>6387</v>
      </c>
      <c r="G5" s="651" t="s">
        <v>6400</v>
      </c>
      <c r="H5" s="651" t="s">
        <v>6401</v>
      </c>
      <c r="I5" s="651" t="s">
        <v>6402</v>
      </c>
      <c r="J5" s="651" t="s">
        <v>6403</v>
      </c>
      <c r="K5" s="651" t="s">
        <v>6391</v>
      </c>
      <c r="L5" s="651">
        <v>4</v>
      </c>
      <c r="M5" s="651" t="s">
        <v>2932</v>
      </c>
      <c r="N5" s="651" t="s">
        <v>6392</v>
      </c>
      <c r="O5" s="655" t="s">
        <v>3257</v>
      </c>
      <c r="P5" s="655" t="s">
        <v>3035</v>
      </c>
      <c r="Q5" s="651" t="s">
        <v>833</v>
      </c>
      <c r="R5" s="651" t="s">
        <v>51</v>
      </c>
      <c r="S5" s="651" t="s">
        <v>4336</v>
      </c>
      <c r="T5" s="651" t="s">
        <v>3261</v>
      </c>
      <c r="U5" s="651">
        <v>1</v>
      </c>
      <c r="V5" s="651">
        <v>2</v>
      </c>
      <c r="W5" s="651" t="s">
        <v>6404</v>
      </c>
      <c r="X5" s="651">
        <v>1</v>
      </c>
      <c r="Y5" s="651">
        <v>1</v>
      </c>
      <c r="Z5" s="651">
        <v>2</v>
      </c>
      <c r="AA5" s="651" t="s">
        <v>2003</v>
      </c>
      <c r="AB5" s="651" t="s">
        <v>62</v>
      </c>
      <c r="AC5" s="651" t="s">
        <v>62</v>
      </c>
      <c r="AD5" s="651" t="s">
        <v>51</v>
      </c>
      <c r="AE5" s="651" t="s">
        <v>6394</v>
      </c>
      <c r="AF5" s="651" t="s">
        <v>62</v>
      </c>
      <c r="AG5" s="651" t="s">
        <v>51</v>
      </c>
      <c r="AH5" s="651" t="s">
        <v>62</v>
      </c>
      <c r="AI5" s="651">
        <v>2</v>
      </c>
      <c r="AJ5" s="651" t="s">
        <v>62</v>
      </c>
      <c r="AK5" s="651" t="s">
        <v>51</v>
      </c>
      <c r="AL5" s="651" t="s">
        <v>51</v>
      </c>
      <c r="AM5" s="651" t="s">
        <v>51</v>
      </c>
      <c r="AN5" s="651" t="s">
        <v>2597</v>
      </c>
      <c r="AO5" s="651" t="s">
        <v>21</v>
      </c>
      <c r="AP5" s="651" t="s">
        <v>2597</v>
      </c>
      <c r="AQ5" s="651" t="s">
        <v>51</v>
      </c>
      <c r="AR5" s="651" t="s">
        <v>6395</v>
      </c>
      <c r="AS5" s="651" t="s">
        <v>51</v>
      </c>
      <c r="AT5" s="651" t="s">
        <v>1066</v>
      </c>
      <c r="AU5" s="653" t="s">
        <v>6396</v>
      </c>
      <c r="AV5" s="651" t="s">
        <v>2597</v>
      </c>
      <c r="AW5" s="651" t="s">
        <v>6397</v>
      </c>
      <c r="AX5" s="651" t="s">
        <v>643</v>
      </c>
      <c r="AY5" s="651" t="s">
        <v>643</v>
      </c>
      <c r="AZ5" s="651" t="s">
        <v>643</v>
      </c>
      <c r="BA5" s="651" t="s">
        <v>643</v>
      </c>
      <c r="BB5" s="651" t="s">
        <v>643</v>
      </c>
      <c r="BC5" s="651" t="s">
        <v>671</v>
      </c>
      <c r="BD5" s="651" t="s">
        <v>643</v>
      </c>
      <c r="BE5" s="651" t="s">
        <v>643</v>
      </c>
      <c r="BF5" s="651" t="s">
        <v>643</v>
      </c>
      <c r="BG5" s="651"/>
      <c r="BH5" s="651" t="s">
        <v>643</v>
      </c>
      <c r="BI5" s="651" t="s">
        <v>643</v>
      </c>
      <c r="BJ5" s="651"/>
      <c r="BK5" s="651"/>
      <c r="BL5" s="651"/>
      <c r="BM5" s="651"/>
    </row>
    <row r="6" spans="1:65" s="654" customFormat="1" ht="189">
      <c r="A6" s="650" t="s">
        <v>6405</v>
      </c>
      <c r="B6" s="651" t="s">
        <v>0</v>
      </c>
      <c r="C6" s="652" t="s">
        <v>643</v>
      </c>
      <c r="D6" s="651" t="s">
        <v>696</v>
      </c>
      <c r="E6" s="655" t="s">
        <v>704</v>
      </c>
      <c r="F6" s="651" t="s">
        <v>6387</v>
      </c>
      <c r="G6" s="651" t="s">
        <v>6406</v>
      </c>
      <c r="H6" s="651" t="s">
        <v>6407</v>
      </c>
      <c r="I6" s="651" t="s">
        <v>6408</v>
      </c>
      <c r="J6" s="651" t="s">
        <v>6409</v>
      </c>
      <c r="K6" s="651" t="s">
        <v>6391</v>
      </c>
      <c r="L6" s="651">
        <v>2</v>
      </c>
      <c r="M6" s="651" t="s">
        <v>253</v>
      </c>
      <c r="N6" s="651" t="s">
        <v>6392</v>
      </c>
      <c r="O6" s="655" t="s">
        <v>3257</v>
      </c>
      <c r="P6" s="655" t="s">
        <v>3035</v>
      </c>
      <c r="Q6" s="651" t="s">
        <v>3804</v>
      </c>
      <c r="R6" s="651" t="s">
        <v>51</v>
      </c>
      <c r="S6" s="651" t="s">
        <v>4336</v>
      </c>
      <c r="T6" s="651" t="s">
        <v>3261</v>
      </c>
      <c r="U6" s="651" t="s">
        <v>49</v>
      </c>
      <c r="V6" s="651" t="s">
        <v>3213</v>
      </c>
      <c r="W6" s="651" t="s">
        <v>49</v>
      </c>
      <c r="X6" s="651">
        <v>0</v>
      </c>
      <c r="Y6" s="651">
        <v>0</v>
      </c>
      <c r="Z6" s="651">
        <v>0</v>
      </c>
      <c r="AA6" s="656" t="s">
        <v>6410</v>
      </c>
      <c r="AB6" s="651" t="s">
        <v>49</v>
      </c>
      <c r="AC6" s="651" t="s">
        <v>6411</v>
      </c>
      <c r="AD6" s="651" t="s">
        <v>51</v>
      </c>
      <c r="AE6" s="651" t="s">
        <v>6412</v>
      </c>
      <c r="AF6" s="651" t="s">
        <v>49</v>
      </c>
      <c r="AG6" s="651" t="s">
        <v>51</v>
      </c>
      <c r="AH6" s="651" t="s">
        <v>49</v>
      </c>
      <c r="AI6" s="651">
        <v>2</v>
      </c>
      <c r="AJ6" s="651" t="s">
        <v>62</v>
      </c>
      <c r="AK6" s="651" t="s">
        <v>51</v>
      </c>
      <c r="AL6" s="651" t="s">
        <v>51</v>
      </c>
      <c r="AM6" s="651" t="s">
        <v>51</v>
      </c>
      <c r="AN6" s="651" t="s">
        <v>2597</v>
      </c>
      <c r="AO6" s="651" t="s">
        <v>21</v>
      </c>
      <c r="AP6" s="651" t="s">
        <v>2597</v>
      </c>
      <c r="AQ6" s="651" t="s">
        <v>51</v>
      </c>
      <c r="AR6" s="651" t="s">
        <v>6395</v>
      </c>
      <c r="AS6" s="651" t="s">
        <v>49</v>
      </c>
      <c r="AT6" s="651" t="s">
        <v>1066</v>
      </c>
      <c r="AU6" s="653" t="s">
        <v>6396</v>
      </c>
      <c r="AV6" s="651" t="s">
        <v>2597</v>
      </c>
      <c r="AW6" s="651" t="s">
        <v>6397</v>
      </c>
      <c r="AX6" s="651" t="s">
        <v>643</v>
      </c>
      <c r="AY6" s="651" t="s">
        <v>643</v>
      </c>
      <c r="AZ6" s="651" t="s">
        <v>643</v>
      </c>
      <c r="BA6" s="651" t="s">
        <v>643</v>
      </c>
      <c r="BB6" s="651" t="s">
        <v>643</v>
      </c>
      <c r="BC6" s="651" t="s">
        <v>671</v>
      </c>
      <c r="BD6" s="651" t="s">
        <v>643</v>
      </c>
      <c r="BE6" s="651" t="s">
        <v>643</v>
      </c>
      <c r="BF6" s="651" t="s">
        <v>643</v>
      </c>
      <c r="BG6" s="651"/>
      <c r="BH6" s="651" t="s">
        <v>643</v>
      </c>
      <c r="BI6" s="651" t="s">
        <v>643</v>
      </c>
      <c r="BJ6" s="651" t="s">
        <v>6413</v>
      </c>
      <c r="BK6" s="651"/>
      <c r="BL6" s="651"/>
      <c r="BM6" s="651"/>
    </row>
    <row r="7" spans="1:65" s="654" customFormat="1" ht="15.75">
      <c r="A7" s="650"/>
      <c r="B7" s="651"/>
      <c r="C7" s="652"/>
      <c r="D7" s="651"/>
      <c r="E7" s="655"/>
      <c r="F7" s="651"/>
      <c r="G7" s="651"/>
      <c r="H7" s="651"/>
      <c r="I7" s="651"/>
      <c r="J7" s="651"/>
      <c r="K7" s="651"/>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3"/>
      <c r="AV7" s="651"/>
      <c r="AW7" s="651"/>
      <c r="AX7" s="651"/>
      <c r="AY7" s="651"/>
      <c r="AZ7" s="651"/>
      <c r="BA7" s="651"/>
      <c r="BB7" s="651"/>
      <c r="BC7" s="651"/>
      <c r="BD7" s="651"/>
      <c r="BE7" s="651"/>
      <c r="BF7" s="651"/>
      <c r="BG7" s="651"/>
      <c r="BH7" s="651"/>
      <c r="BI7" s="651"/>
      <c r="BJ7" s="651"/>
      <c r="BK7" s="651"/>
      <c r="BL7" s="651"/>
      <c r="BM7" s="651"/>
    </row>
    <row r="8" spans="1:65" s="654" customFormat="1" ht="189">
      <c r="A8" s="650" t="s">
        <v>6414</v>
      </c>
      <c r="B8" s="651" t="s">
        <v>0</v>
      </c>
      <c r="C8" s="652" t="s">
        <v>643</v>
      </c>
      <c r="D8" s="651" t="s">
        <v>6415</v>
      </c>
      <c r="E8" s="655" t="s">
        <v>704</v>
      </c>
      <c r="F8" s="651" t="s">
        <v>6416</v>
      </c>
      <c r="G8" s="651" t="s">
        <v>3057</v>
      </c>
      <c r="H8" s="651" t="s">
        <v>6417</v>
      </c>
      <c r="I8" s="651" t="s">
        <v>6389</v>
      </c>
      <c r="J8" s="651" t="s">
        <v>6418</v>
      </c>
      <c r="K8" s="651" t="s">
        <v>6391</v>
      </c>
      <c r="L8" s="651">
        <v>4</v>
      </c>
      <c r="M8" s="651" t="s">
        <v>2932</v>
      </c>
      <c r="N8" s="651" t="s">
        <v>6392</v>
      </c>
      <c r="O8" s="655" t="s">
        <v>3257</v>
      </c>
      <c r="P8" s="655" t="s">
        <v>3035</v>
      </c>
      <c r="Q8" s="651" t="s">
        <v>893</v>
      </c>
      <c r="R8" s="651" t="s">
        <v>51</v>
      </c>
      <c r="S8" s="651" t="s">
        <v>4336</v>
      </c>
      <c r="T8" s="651" t="s">
        <v>3261</v>
      </c>
      <c r="U8" s="651">
        <v>2</v>
      </c>
      <c r="V8" s="651">
        <v>2</v>
      </c>
      <c r="W8" s="651" t="s">
        <v>6393</v>
      </c>
      <c r="X8" s="651">
        <v>1</v>
      </c>
      <c r="Y8" s="651">
        <v>1</v>
      </c>
      <c r="Z8" s="651">
        <v>2</v>
      </c>
      <c r="AA8" s="651" t="s">
        <v>2003</v>
      </c>
      <c r="AB8" s="651" t="s">
        <v>62</v>
      </c>
      <c r="AC8" s="651" t="s">
        <v>62</v>
      </c>
      <c r="AD8" s="651" t="s">
        <v>51</v>
      </c>
      <c r="AE8" s="651" t="s">
        <v>6419</v>
      </c>
      <c r="AF8" s="651" t="s">
        <v>62</v>
      </c>
      <c r="AG8" s="651" t="s">
        <v>51</v>
      </c>
      <c r="AH8" s="651" t="s">
        <v>62</v>
      </c>
      <c r="AI8" s="651">
        <v>2</v>
      </c>
      <c r="AJ8" s="651" t="s">
        <v>62</v>
      </c>
      <c r="AK8" s="651" t="s">
        <v>51</v>
      </c>
      <c r="AL8" s="651" t="s">
        <v>51</v>
      </c>
      <c r="AM8" s="651" t="s">
        <v>51</v>
      </c>
      <c r="AN8" s="651" t="s">
        <v>2597</v>
      </c>
      <c r="AO8" s="651" t="s">
        <v>21</v>
      </c>
      <c r="AP8" s="651" t="s">
        <v>2597</v>
      </c>
      <c r="AQ8" s="651" t="s">
        <v>51</v>
      </c>
      <c r="AR8" s="651" t="s">
        <v>6395</v>
      </c>
      <c r="AS8" s="651" t="s">
        <v>51</v>
      </c>
      <c r="AT8" s="651" t="s">
        <v>1066</v>
      </c>
      <c r="AU8" s="653" t="s">
        <v>6396</v>
      </c>
      <c r="AV8" s="651" t="s">
        <v>2597</v>
      </c>
      <c r="AW8" s="651" t="s">
        <v>6420</v>
      </c>
      <c r="AX8" s="651" t="s">
        <v>643</v>
      </c>
      <c r="AY8" s="651" t="s">
        <v>643</v>
      </c>
      <c r="AZ8" s="651" t="s">
        <v>643</v>
      </c>
      <c r="BA8" s="651" t="s">
        <v>643</v>
      </c>
      <c r="BB8" s="651" t="s">
        <v>643</v>
      </c>
      <c r="BC8" s="651" t="s">
        <v>671</v>
      </c>
      <c r="BD8" s="651" t="s">
        <v>643</v>
      </c>
      <c r="BE8" s="651" t="s">
        <v>643</v>
      </c>
      <c r="BF8" s="651" t="s">
        <v>643</v>
      </c>
      <c r="BG8" s="651" t="s">
        <v>6398</v>
      </c>
      <c r="BH8" s="651" t="s">
        <v>643</v>
      </c>
      <c r="BI8" s="651" t="s">
        <v>643</v>
      </c>
      <c r="BJ8" s="651"/>
      <c r="BK8" s="651"/>
      <c r="BL8" s="651"/>
      <c r="BM8" s="651"/>
    </row>
    <row r="9" spans="1:65" s="654" customFormat="1" ht="189">
      <c r="A9" s="650" t="s">
        <v>6421</v>
      </c>
      <c r="B9" s="651" t="s">
        <v>0</v>
      </c>
      <c r="C9" s="652" t="s">
        <v>643</v>
      </c>
      <c r="D9" s="651" t="s">
        <v>6415</v>
      </c>
      <c r="E9" s="655" t="s">
        <v>704</v>
      </c>
      <c r="F9" s="651" t="s">
        <v>6416</v>
      </c>
      <c r="G9" s="651" t="s">
        <v>6422</v>
      </c>
      <c r="H9" s="651" t="s">
        <v>6423</v>
      </c>
      <c r="I9" s="651" t="s">
        <v>6402</v>
      </c>
      <c r="J9" s="651" t="s">
        <v>6403</v>
      </c>
      <c r="K9" s="651" t="s">
        <v>6391</v>
      </c>
      <c r="L9" s="651">
        <v>4</v>
      </c>
      <c r="M9" s="651" t="s">
        <v>2932</v>
      </c>
      <c r="N9" s="651" t="s">
        <v>6392</v>
      </c>
      <c r="O9" s="655" t="s">
        <v>3257</v>
      </c>
      <c r="P9" s="655" t="s">
        <v>3035</v>
      </c>
      <c r="Q9" s="651" t="s">
        <v>833</v>
      </c>
      <c r="R9" s="651" t="s">
        <v>51</v>
      </c>
      <c r="S9" s="651" t="s">
        <v>4336</v>
      </c>
      <c r="T9" s="651" t="s">
        <v>3261</v>
      </c>
      <c r="U9" s="651">
        <v>1</v>
      </c>
      <c r="V9" s="651">
        <v>2</v>
      </c>
      <c r="W9" s="651" t="s">
        <v>6404</v>
      </c>
      <c r="X9" s="651">
        <v>1</v>
      </c>
      <c r="Y9" s="651">
        <v>1</v>
      </c>
      <c r="Z9" s="651">
        <v>2</v>
      </c>
      <c r="AA9" s="651" t="s">
        <v>2003</v>
      </c>
      <c r="AB9" s="651" t="s">
        <v>62</v>
      </c>
      <c r="AC9" s="651" t="s">
        <v>62</v>
      </c>
      <c r="AD9" s="651" t="s">
        <v>51</v>
      </c>
      <c r="AE9" s="651" t="s">
        <v>6424</v>
      </c>
      <c r="AF9" s="651" t="s">
        <v>62</v>
      </c>
      <c r="AG9" s="651" t="s">
        <v>51</v>
      </c>
      <c r="AH9" s="651" t="s">
        <v>62</v>
      </c>
      <c r="AI9" s="651">
        <v>2</v>
      </c>
      <c r="AJ9" s="651" t="s">
        <v>62</v>
      </c>
      <c r="AK9" s="651" t="s">
        <v>51</v>
      </c>
      <c r="AL9" s="651" t="s">
        <v>51</v>
      </c>
      <c r="AM9" s="651" t="s">
        <v>51</v>
      </c>
      <c r="AN9" s="651" t="s">
        <v>2597</v>
      </c>
      <c r="AO9" s="651" t="s">
        <v>21</v>
      </c>
      <c r="AP9" s="651" t="s">
        <v>2597</v>
      </c>
      <c r="AQ9" s="651" t="s">
        <v>51</v>
      </c>
      <c r="AR9" s="651" t="s">
        <v>6395</v>
      </c>
      <c r="AS9" s="651" t="s">
        <v>51</v>
      </c>
      <c r="AT9" s="651" t="s">
        <v>1066</v>
      </c>
      <c r="AU9" s="653" t="s">
        <v>6396</v>
      </c>
      <c r="AV9" s="651" t="s">
        <v>2597</v>
      </c>
      <c r="AW9" s="651" t="s">
        <v>6420</v>
      </c>
      <c r="AX9" s="651" t="s">
        <v>643</v>
      </c>
      <c r="AY9" s="651" t="s">
        <v>643</v>
      </c>
      <c r="AZ9" s="651" t="s">
        <v>643</v>
      </c>
      <c r="BA9" s="651" t="s">
        <v>643</v>
      </c>
      <c r="BB9" s="651" t="s">
        <v>643</v>
      </c>
      <c r="BC9" s="651" t="s">
        <v>671</v>
      </c>
      <c r="BD9" s="651" t="s">
        <v>643</v>
      </c>
      <c r="BE9" s="651" t="s">
        <v>643</v>
      </c>
      <c r="BF9" s="651" t="s">
        <v>643</v>
      </c>
      <c r="BG9" s="651" t="s">
        <v>6398</v>
      </c>
      <c r="BH9" s="651" t="s">
        <v>643</v>
      </c>
      <c r="BI9" s="651" t="s">
        <v>643</v>
      </c>
      <c r="BJ9" s="651"/>
      <c r="BK9" s="651"/>
      <c r="BL9" s="651"/>
      <c r="BM9" s="651"/>
    </row>
    <row r="10" spans="1:65" s="654" customFormat="1" ht="15.75">
      <c r="A10" s="650"/>
      <c r="B10" s="651"/>
      <c r="C10" s="652"/>
      <c r="D10" s="651"/>
      <c r="E10" s="655"/>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c r="AT10" s="651"/>
      <c r="AU10" s="653"/>
      <c r="AV10" s="651"/>
      <c r="AW10" s="651"/>
      <c r="AX10" s="651"/>
      <c r="AY10" s="651"/>
      <c r="AZ10" s="651"/>
      <c r="BA10" s="651"/>
      <c r="BB10" s="651"/>
      <c r="BC10" s="651"/>
      <c r="BD10" s="651"/>
      <c r="BE10" s="651"/>
      <c r="BF10" s="651"/>
      <c r="BG10" s="651"/>
      <c r="BH10" s="651"/>
      <c r="BI10" s="651"/>
      <c r="BJ10" s="651"/>
      <c r="BK10" s="651"/>
      <c r="BL10" s="651"/>
      <c r="BM10" s="651"/>
    </row>
    <row r="11" spans="1:65" s="654" customFormat="1" ht="189">
      <c r="A11" s="650" t="s">
        <v>6425</v>
      </c>
      <c r="B11" s="651" t="s">
        <v>0</v>
      </c>
      <c r="C11" s="652" t="s">
        <v>643</v>
      </c>
      <c r="D11" s="651" t="s">
        <v>6415</v>
      </c>
      <c r="E11" s="655" t="s">
        <v>704</v>
      </c>
      <c r="F11" s="651" t="s">
        <v>6426</v>
      </c>
      <c r="G11" s="651" t="s">
        <v>3057</v>
      </c>
      <c r="H11" s="651" t="s">
        <v>6427</v>
      </c>
      <c r="I11" s="651" t="s">
        <v>6428</v>
      </c>
      <c r="J11" s="651" t="s">
        <v>6429</v>
      </c>
      <c r="K11" s="651" t="s">
        <v>6391</v>
      </c>
      <c r="L11" s="651">
        <v>2</v>
      </c>
      <c r="M11" s="651" t="s">
        <v>253</v>
      </c>
      <c r="N11" s="651" t="s">
        <v>6392</v>
      </c>
      <c r="O11" s="655" t="s">
        <v>3257</v>
      </c>
      <c r="P11" s="655" t="s">
        <v>3035</v>
      </c>
      <c r="Q11" s="651" t="s">
        <v>750</v>
      </c>
      <c r="R11" s="651" t="s">
        <v>3261</v>
      </c>
      <c r="S11" s="651" t="s">
        <v>4336</v>
      </c>
      <c r="T11" s="651" t="s">
        <v>3261</v>
      </c>
      <c r="U11" s="651">
        <v>1</v>
      </c>
      <c r="V11" s="651">
        <v>2</v>
      </c>
      <c r="W11" s="651" t="s">
        <v>6430</v>
      </c>
      <c r="X11" s="651">
        <v>0</v>
      </c>
      <c r="Y11" s="651">
        <v>2</v>
      </c>
      <c r="Z11" s="651">
        <v>1</v>
      </c>
      <c r="AA11" s="651" t="s">
        <v>2003</v>
      </c>
      <c r="AB11" s="651" t="s">
        <v>62</v>
      </c>
      <c r="AC11" s="651">
        <v>2</v>
      </c>
      <c r="AD11" s="651" t="s">
        <v>51</v>
      </c>
      <c r="AE11" s="651" t="s">
        <v>6431</v>
      </c>
      <c r="AF11" s="651" t="s">
        <v>49</v>
      </c>
      <c r="AG11" s="651" t="s">
        <v>51</v>
      </c>
      <c r="AH11" s="651" t="s">
        <v>62</v>
      </c>
      <c r="AI11" s="651">
        <v>1</v>
      </c>
      <c r="AJ11" s="651" t="s">
        <v>62</v>
      </c>
      <c r="AK11" s="651" t="s">
        <v>51</v>
      </c>
      <c r="AL11" s="651" t="s">
        <v>51</v>
      </c>
      <c r="AM11" s="651" t="s">
        <v>51</v>
      </c>
      <c r="AN11" s="651" t="s">
        <v>2597</v>
      </c>
      <c r="AO11" s="651" t="s">
        <v>21</v>
      </c>
      <c r="AP11" s="651" t="s">
        <v>51</v>
      </c>
      <c r="AQ11" s="651" t="s">
        <v>49</v>
      </c>
      <c r="AR11" s="651" t="s">
        <v>6395</v>
      </c>
      <c r="AS11" s="651" t="s">
        <v>49</v>
      </c>
      <c r="AT11" s="651" t="s">
        <v>1066</v>
      </c>
      <c r="AU11" s="653" t="s">
        <v>6396</v>
      </c>
      <c r="AV11" s="651" t="s">
        <v>2597</v>
      </c>
      <c r="AW11" s="651" t="s">
        <v>6432</v>
      </c>
      <c r="AX11" s="651" t="s">
        <v>643</v>
      </c>
      <c r="AY11" s="651" t="s">
        <v>643</v>
      </c>
      <c r="AZ11" s="651" t="s">
        <v>643</v>
      </c>
      <c r="BA11" s="651" t="s">
        <v>643</v>
      </c>
      <c r="BB11" s="651" t="s">
        <v>643</v>
      </c>
      <c r="BC11" s="651" t="s">
        <v>671</v>
      </c>
      <c r="BD11" s="651" t="s">
        <v>643</v>
      </c>
      <c r="BE11" s="651" t="s">
        <v>643</v>
      </c>
      <c r="BF11" s="651" t="s">
        <v>643</v>
      </c>
      <c r="BG11" s="651" t="s">
        <v>5139</v>
      </c>
      <c r="BH11" s="651" t="s">
        <v>643</v>
      </c>
      <c r="BI11" s="651" t="s">
        <v>643</v>
      </c>
      <c r="BJ11" s="651"/>
      <c r="BK11" s="651"/>
      <c r="BL11" s="651"/>
      <c r="BM11" s="651"/>
    </row>
    <row r="12" spans="1:65" s="654" customFormat="1" ht="189">
      <c r="A12" s="650" t="s">
        <v>6433</v>
      </c>
      <c r="B12" s="651" t="s">
        <v>0</v>
      </c>
      <c r="C12" s="652" t="s">
        <v>643</v>
      </c>
      <c r="D12" s="651" t="s">
        <v>6415</v>
      </c>
      <c r="E12" s="655" t="s">
        <v>704</v>
      </c>
      <c r="F12" s="651" t="s">
        <v>6426</v>
      </c>
      <c r="G12" s="651" t="s">
        <v>6400</v>
      </c>
      <c r="H12" s="651" t="s">
        <v>6423</v>
      </c>
      <c r="I12" s="651" t="s">
        <v>6402</v>
      </c>
      <c r="J12" s="651" t="s">
        <v>6434</v>
      </c>
      <c r="K12" s="651" t="s">
        <v>6391</v>
      </c>
      <c r="L12" s="651">
        <v>2</v>
      </c>
      <c r="M12" s="651" t="s">
        <v>253</v>
      </c>
      <c r="N12" s="651" t="s">
        <v>6392</v>
      </c>
      <c r="O12" s="655" t="s">
        <v>3257</v>
      </c>
      <c r="P12" s="655" t="s">
        <v>3035</v>
      </c>
      <c r="Q12" s="651" t="s">
        <v>750</v>
      </c>
      <c r="R12" s="651" t="s">
        <v>3261</v>
      </c>
      <c r="S12" s="651" t="s">
        <v>4336</v>
      </c>
      <c r="T12" s="651" t="s">
        <v>3261</v>
      </c>
      <c r="U12" s="651">
        <v>1</v>
      </c>
      <c r="V12" s="651" t="s">
        <v>6435</v>
      </c>
      <c r="W12" s="651" t="s">
        <v>6430</v>
      </c>
      <c r="X12" s="651">
        <v>0</v>
      </c>
      <c r="Y12" s="651">
        <v>2</v>
      </c>
      <c r="Z12" s="651">
        <v>1</v>
      </c>
      <c r="AA12" s="651" t="s">
        <v>2003</v>
      </c>
      <c r="AB12" s="651" t="s">
        <v>62</v>
      </c>
      <c r="AC12" s="651">
        <v>2</v>
      </c>
      <c r="AD12" s="651" t="s">
        <v>51</v>
      </c>
      <c r="AE12" s="651" t="s">
        <v>6431</v>
      </c>
      <c r="AF12" s="651" t="s">
        <v>49</v>
      </c>
      <c r="AG12" s="651">
        <v>1</v>
      </c>
      <c r="AH12" s="651" t="s">
        <v>62</v>
      </c>
      <c r="AI12" s="651">
        <v>1</v>
      </c>
      <c r="AJ12" s="651" t="s">
        <v>62</v>
      </c>
      <c r="AK12" s="651" t="s">
        <v>51</v>
      </c>
      <c r="AL12" s="651" t="s">
        <v>51</v>
      </c>
      <c r="AM12" s="651" t="s">
        <v>51</v>
      </c>
      <c r="AN12" s="651" t="s">
        <v>2597</v>
      </c>
      <c r="AO12" s="651" t="s">
        <v>21</v>
      </c>
      <c r="AP12" s="651" t="s">
        <v>51</v>
      </c>
      <c r="AQ12" s="651" t="s">
        <v>49</v>
      </c>
      <c r="AR12" s="651" t="s">
        <v>6395</v>
      </c>
      <c r="AS12" s="651" t="s">
        <v>49</v>
      </c>
      <c r="AT12" s="651" t="s">
        <v>1066</v>
      </c>
      <c r="AU12" s="653" t="s">
        <v>6396</v>
      </c>
      <c r="AV12" s="651" t="s">
        <v>2597</v>
      </c>
      <c r="AW12" s="651" t="s">
        <v>6436</v>
      </c>
      <c r="AX12" s="651" t="s">
        <v>643</v>
      </c>
      <c r="AY12" s="651" t="s">
        <v>643</v>
      </c>
      <c r="AZ12" s="651" t="s">
        <v>643</v>
      </c>
      <c r="BA12" s="651" t="s">
        <v>643</v>
      </c>
      <c r="BB12" s="651" t="s">
        <v>643</v>
      </c>
      <c r="BC12" s="651" t="s">
        <v>671</v>
      </c>
      <c r="BD12" s="651" t="s">
        <v>643</v>
      </c>
      <c r="BE12" s="651" t="s">
        <v>643</v>
      </c>
      <c r="BF12" s="651" t="s">
        <v>643</v>
      </c>
      <c r="BG12" s="651" t="s">
        <v>5139</v>
      </c>
      <c r="BH12" s="651" t="s">
        <v>643</v>
      </c>
      <c r="BI12" s="651" t="s">
        <v>643</v>
      </c>
      <c r="BJ12" s="651"/>
      <c r="BK12" s="651"/>
      <c r="BL12" s="651"/>
      <c r="BM12" s="651"/>
    </row>
    <row r="13" spans="1:65" s="654" customFormat="1" ht="173.25">
      <c r="A13" s="651" t="s">
        <v>6437</v>
      </c>
      <c r="B13" s="651" t="s">
        <v>0</v>
      </c>
      <c r="C13" s="652" t="s">
        <v>643</v>
      </c>
      <c r="D13" s="651" t="s">
        <v>6415</v>
      </c>
      <c r="E13" s="655" t="s">
        <v>704</v>
      </c>
      <c r="F13" s="651" t="s">
        <v>6438</v>
      </c>
      <c r="G13" s="651" t="s">
        <v>6439</v>
      </c>
      <c r="H13" s="651" t="s">
        <v>6407</v>
      </c>
      <c r="I13" s="651" t="s">
        <v>6440</v>
      </c>
      <c r="J13" s="651" t="s">
        <v>6409</v>
      </c>
      <c r="K13" s="651" t="s">
        <v>6391</v>
      </c>
      <c r="L13" s="651">
        <v>2</v>
      </c>
      <c r="M13" s="651" t="s">
        <v>253</v>
      </c>
      <c r="N13" s="651" t="s">
        <v>6392</v>
      </c>
      <c r="O13" s="655" t="s">
        <v>3257</v>
      </c>
      <c r="P13" s="655" t="s">
        <v>3035</v>
      </c>
      <c r="Q13" s="651" t="s">
        <v>3804</v>
      </c>
      <c r="R13" s="651" t="s">
        <v>3261</v>
      </c>
      <c r="S13" s="651" t="s">
        <v>4336</v>
      </c>
      <c r="T13" s="656" t="s">
        <v>2448</v>
      </c>
      <c r="U13" s="651" t="s">
        <v>49</v>
      </c>
      <c r="V13" s="651" t="s">
        <v>3213</v>
      </c>
      <c r="W13" s="651" t="s">
        <v>49</v>
      </c>
      <c r="X13" s="651">
        <v>0</v>
      </c>
      <c r="Y13" s="651">
        <v>0</v>
      </c>
      <c r="Z13" s="651">
        <v>0</v>
      </c>
      <c r="AA13" s="656" t="s">
        <v>6410</v>
      </c>
      <c r="AB13" s="651" t="s">
        <v>49</v>
      </c>
      <c r="AC13" s="651" t="s">
        <v>62</v>
      </c>
      <c r="AD13" s="651" t="s">
        <v>51</v>
      </c>
      <c r="AE13" s="651" t="s">
        <v>6412</v>
      </c>
      <c r="AF13" s="651" t="s">
        <v>49</v>
      </c>
      <c r="AG13" s="651">
        <v>1</v>
      </c>
      <c r="AH13" s="651" t="s">
        <v>49</v>
      </c>
      <c r="AI13" s="651" t="s">
        <v>6441</v>
      </c>
      <c r="AJ13" s="651" t="s">
        <v>62</v>
      </c>
      <c r="AK13" s="651" t="s">
        <v>51</v>
      </c>
      <c r="AL13" s="651" t="s">
        <v>51</v>
      </c>
      <c r="AM13" s="651" t="s">
        <v>51</v>
      </c>
      <c r="AN13" s="651" t="s">
        <v>51</v>
      </c>
      <c r="AO13" s="651" t="s">
        <v>21</v>
      </c>
      <c r="AP13" s="651" t="s">
        <v>51</v>
      </c>
      <c r="AQ13" s="651" t="s">
        <v>49</v>
      </c>
      <c r="AR13" s="651" t="s">
        <v>6442</v>
      </c>
      <c r="AS13" s="651" t="s">
        <v>49</v>
      </c>
      <c r="AT13" s="651" t="s">
        <v>1066</v>
      </c>
      <c r="AU13" s="653" t="s">
        <v>6443</v>
      </c>
      <c r="AV13" s="651" t="s">
        <v>2597</v>
      </c>
      <c r="AW13" s="651" t="s">
        <v>6444</v>
      </c>
      <c r="AX13" s="651" t="s">
        <v>643</v>
      </c>
      <c r="AY13" s="651" t="s">
        <v>643</v>
      </c>
      <c r="AZ13" s="651" t="s">
        <v>643</v>
      </c>
      <c r="BA13" s="651" t="s">
        <v>643</v>
      </c>
      <c r="BB13" s="651" t="s">
        <v>643</v>
      </c>
      <c r="BC13" s="651" t="s">
        <v>671</v>
      </c>
      <c r="BD13" s="651" t="s">
        <v>643</v>
      </c>
      <c r="BE13" s="651" t="s">
        <v>643</v>
      </c>
      <c r="BF13" s="651" t="s">
        <v>643</v>
      </c>
      <c r="BG13" s="651" t="s">
        <v>5139</v>
      </c>
      <c r="BH13" s="651" t="s">
        <v>643</v>
      </c>
      <c r="BI13" s="651" t="s">
        <v>62</v>
      </c>
      <c r="BJ13" s="651"/>
      <c r="BK13" s="651"/>
      <c r="BL13" s="651"/>
      <c r="BM13" s="651"/>
    </row>
    <row r="14" spans="1:65" s="654" customFormat="1" ht="15.75">
      <c r="A14" s="651"/>
      <c r="B14" s="651"/>
      <c r="C14" s="652"/>
      <c r="D14" s="651"/>
      <c r="E14" s="655"/>
      <c r="F14" s="651"/>
      <c r="G14" s="651"/>
      <c r="H14" s="651"/>
      <c r="I14" s="651"/>
      <c r="J14" s="651"/>
      <c r="K14" s="651"/>
      <c r="L14" s="651"/>
      <c r="M14" s="651"/>
      <c r="N14" s="651"/>
      <c r="O14" s="655"/>
      <c r="P14" s="655"/>
      <c r="Q14" s="651"/>
      <c r="R14" s="651"/>
      <c r="S14" s="651"/>
      <c r="T14" s="651"/>
      <c r="U14" s="651"/>
      <c r="V14" s="651"/>
      <c r="W14" s="651"/>
      <c r="X14" s="651"/>
      <c r="Y14" s="651"/>
      <c r="Z14" s="651"/>
      <c r="AA14" s="656"/>
      <c r="AB14" s="651"/>
      <c r="AC14" s="651"/>
      <c r="AD14" s="651"/>
      <c r="AE14" s="651"/>
      <c r="AF14" s="651"/>
      <c r="AG14" s="651"/>
      <c r="AH14" s="651"/>
      <c r="AI14" s="651"/>
      <c r="AJ14" s="651"/>
      <c r="AK14" s="651"/>
      <c r="AL14" s="651"/>
      <c r="AM14" s="651"/>
      <c r="AN14" s="651"/>
      <c r="AO14" s="651"/>
      <c r="AP14" s="651"/>
      <c r="AQ14" s="651"/>
      <c r="AR14" s="651"/>
      <c r="AS14" s="651"/>
      <c r="AT14" s="651"/>
      <c r="AU14" s="653"/>
      <c r="AV14" s="651"/>
      <c r="AW14" s="651"/>
      <c r="AX14" s="651"/>
      <c r="AY14" s="651"/>
      <c r="AZ14" s="651"/>
      <c r="BA14" s="651"/>
      <c r="BB14" s="651"/>
      <c r="BC14" s="651"/>
      <c r="BD14" s="651"/>
      <c r="BE14" s="651"/>
      <c r="BF14" s="651"/>
      <c r="BG14" s="651"/>
      <c r="BH14" s="651"/>
      <c r="BI14" s="651"/>
      <c r="BJ14" s="651"/>
      <c r="BK14" s="651"/>
      <c r="BL14" s="651"/>
      <c r="BM14" s="651"/>
    </row>
    <row r="15" spans="1:65" s="654" customFormat="1" ht="173.25">
      <c r="A15" s="651" t="s">
        <v>6445</v>
      </c>
      <c r="B15" s="651" t="s">
        <v>0</v>
      </c>
      <c r="C15" s="652" t="s">
        <v>643</v>
      </c>
      <c r="D15" s="651" t="s">
        <v>6415</v>
      </c>
      <c r="E15" s="655" t="s">
        <v>704</v>
      </c>
      <c r="F15" s="651" t="s">
        <v>6446</v>
      </c>
      <c r="G15" s="651" t="s">
        <v>6439</v>
      </c>
      <c r="H15" s="651" t="s">
        <v>6407</v>
      </c>
      <c r="I15" s="651" t="s">
        <v>6440</v>
      </c>
      <c r="J15" s="651" t="s">
        <v>6409</v>
      </c>
      <c r="K15" s="651" t="s">
        <v>6447</v>
      </c>
      <c r="L15" s="651">
        <v>1</v>
      </c>
      <c r="M15" s="651" t="s">
        <v>3</v>
      </c>
      <c r="N15" s="651" t="s">
        <v>6448</v>
      </c>
      <c r="O15" s="655" t="s">
        <v>3257</v>
      </c>
      <c r="P15" s="655" t="s">
        <v>3035</v>
      </c>
      <c r="Q15" s="651" t="s">
        <v>3804</v>
      </c>
      <c r="R15" s="651" t="s">
        <v>3261</v>
      </c>
      <c r="S15" s="651" t="s">
        <v>4336</v>
      </c>
      <c r="T15" s="656" t="s">
        <v>2448</v>
      </c>
      <c r="U15" s="651" t="s">
        <v>49</v>
      </c>
      <c r="V15" s="651" t="s">
        <v>3213</v>
      </c>
      <c r="W15" s="651" t="s">
        <v>49</v>
      </c>
      <c r="X15" s="651">
        <v>0</v>
      </c>
      <c r="Y15" s="651">
        <v>0</v>
      </c>
      <c r="Z15" s="651">
        <v>0</v>
      </c>
      <c r="AA15" s="651" t="s">
        <v>683</v>
      </c>
      <c r="AB15" s="651" t="s">
        <v>49</v>
      </c>
      <c r="AC15" s="651" t="s">
        <v>49</v>
      </c>
      <c r="AD15" s="651" t="s">
        <v>51</v>
      </c>
      <c r="AE15" s="651" t="s">
        <v>6449</v>
      </c>
      <c r="AF15" s="651" t="s">
        <v>49</v>
      </c>
      <c r="AG15" s="651" t="s">
        <v>62</v>
      </c>
      <c r="AH15" s="651" t="s">
        <v>49</v>
      </c>
      <c r="AI15" s="651">
        <v>2</v>
      </c>
      <c r="AJ15" s="651" t="s">
        <v>62</v>
      </c>
      <c r="AK15" s="651" t="s">
        <v>51</v>
      </c>
      <c r="AL15" s="656" t="s">
        <v>6450</v>
      </c>
      <c r="AM15" s="651" t="s">
        <v>51</v>
      </c>
      <c r="AN15" s="651" t="s">
        <v>51</v>
      </c>
      <c r="AO15" s="651" t="s">
        <v>21</v>
      </c>
      <c r="AP15" s="651" t="s">
        <v>51</v>
      </c>
      <c r="AQ15" s="651" t="s">
        <v>49</v>
      </c>
      <c r="AR15" s="651" t="s">
        <v>6442</v>
      </c>
      <c r="AS15" s="651" t="s">
        <v>49</v>
      </c>
      <c r="AT15" s="651" t="s">
        <v>1066</v>
      </c>
      <c r="AU15" s="653" t="s">
        <v>6443</v>
      </c>
      <c r="AV15" s="651" t="s">
        <v>2597</v>
      </c>
      <c r="AW15" s="651" t="s">
        <v>6451</v>
      </c>
      <c r="AX15" s="651" t="s">
        <v>643</v>
      </c>
      <c r="AY15" s="651" t="s">
        <v>643</v>
      </c>
      <c r="AZ15" s="651" t="s">
        <v>643</v>
      </c>
      <c r="BA15" s="651" t="s">
        <v>643</v>
      </c>
      <c r="BB15" s="651" t="s">
        <v>643</v>
      </c>
      <c r="BC15" s="651" t="s">
        <v>671</v>
      </c>
      <c r="BD15" s="651" t="s">
        <v>643</v>
      </c>
      <c r="BE15" s="651" t="s">
        <v>643</v>
      </c>
      <c r="BF15" s="651" t="s">
        <v>643</v>
      </c>
      <c r="BG15" s="651" t="s">
        <v>5139</v>
      </c>
      <c r="BH15" s="651" t="s">
        <v>643</v>
      </c>
      <c r="BI15" s="651" t="s">
        <v>62</v>
      </c>
      <c r="BJ15" s="651"/>
      <c r="BK15" s="651"/>
      <c r="BL15" s="651"/>
      <c r="BM15" s="651"/>
    </row>
    <row r="16" spans="1:65" s="654" customFormat="1" ht="173.25">
      <c r="A16" s="651" t="s">
        <v>6452</v>
      </c>
      <c r="B16" s="651" t="s">
        <v>0</v>
      </c>
      <c r="C16" s="652" t="s">
        <v>643</v>
      </c>
      <c r="D16" s="651" t="s">
        <v>6415</v>
      </c>
      <c r="E16" s="655" t="s">
        <v>704</v>
      </c>
      <c r="F16" s="651" t="s">
        <v>6446</v>
      </c>
      <c r="G16" s="651" t="s">
        <v>6453</v>
      </c>
      <c r="H16" s="651" t="s">
        <v>6454</v>
      </c>
      <c r="I16" s="651" t="s">
        <v>6455</v>
      </c>
      <c r="J16" s="651" t="s">
        <v>6409</v>
      </c>
      <c r="K16" s="651" t="s">
        <v>6447</v>
      </c>
      <c r="L16" s="651">
        <v>1</v>
      </c>
      <c r="M16" s="651" t="s">
        <v>3</v>
      </c>
      <c r="N16" s="651" t="s">
        <v>6448</v>
      </c>
      <c r="O16" s="655" t="s">
        <v>3257</v>
      </c>
      <c r="P16" s="655" t="s">
        <v>3035</v>
      </c>
      <c r="Q16" s="651" t="s">
        <v>3804</v>
      </c>
      <c r="R16" s="651" t="s">
        <v>3261</v>
      </c>
      <c r="S16" s="651" t="s">
        <v>4336</v>
      </c>
      <c r="T16" s="656" t="s">
        <v>2448</v>
      </c>
      <c r="U16" s="651" t="s">
        <v>49</v>
      </c>
      <c r="V16" s="651" t="s">
        <v>3213</v>
      </c>
      <c r="W16" s="651" t="s">
        <v>49</v>
      </c>
      <c r="X16" s="651">
        <v>0</v>
      </c>
      <c r="Y16" s="651">
        <v>0</v>
      </c>
      <c r="Z16" s="651">
        <v>0</v>
      </c>
      <c r="AA16" s="651" t="s">
        <v>6456</v>
      </c>
      <c r="AB16" s="651" t="s">
        <v>49</v>
      </c>
      <c r="AC16" s="651" t="s">
        <v>49</v>
      </c>
      <c r="AD16" s="651" t="s">
        <v>51</v>
      </c>
      <c r="AE16" s="651" t="s">
        <v>6449</v>
      </c>
      <c r="AF16" s="651" t="s">
        <v>49</v>
      </c>
      <c r="AG16" s="651" t="s">
        <v>62</v>
      </c>
      <c r="AH16" s="651" t="s">
        <v>49</v>
      </c>
      <c r="AI16" s="651">
        <v>2</v>
      </c>
      <c r="AJ16" s="651" t="s">
        <v>62</v>
      </c>
      <c r="AK16" s="651" t="s">
        <v>51</v>
      </c>
      <c r="AL16" s="656" t="s">
        <v>6450</v>
      </c>
      <c r="AM16" s="651" t="s">
        <v>51</v>
      </c>
      <c r="AN16" s="651" t="s">
        <v>51</v>
      </c>
      <c r="AO16" s="651" t="s">
        <v>21</v>
      </c>
      <c r="AP16" s="651" t="s">
        <v>51</v>
      </c>
      <c r="AQ16" s="651" t="s">
        <v>49</v>
      </c>
      <c r="AR16" s="651" t="s">
        <v>6442</v>
      </c>
      <c r="AS16" s="651" t="s">
        <v>49</v>
      </c>
      <c r="AT16" s="651" t="s">
        <v>1066</v>
      </c>
      <c r="AU16" s="653" t="s">
        <v>6443</v>
      </c>
      <c r="AV16" s="651" t="s">
        <v>2597</v>
      </c>
      <c r="AW16" s="651" t="s">
        <v>6451</v>
      </c>
      <c r="AX16" s="651" t="s">
        <v>643</v>
      </c>
      <c r="AY16" s="651" t="s">
        <v>643</v>
      </c>
      <c r="AZ16" s="651" t="s">
        <v>643</v>
      </c>
      <c r="BA16" s="651" t="s">
        <v>643</v>
      </c>
      <c r="BB16" s="651" t="s">
        <v>643</v>
      </c>
      <c r="BC16" s="651" t="s">
        <v>671</v>
      </c>
      <c r="BD16" s="651" t="s">
        <v>643</v>
      </c>
      <c r="BE16" s="651" t="s">
        <v>643</v>
      </c>
      <c r="BF16" s="651" t="s">
        <v>643</v>
      </c>
      <c r="BG16" s="651" t="s">
        <v>5139</v>
      </c>
      <c r="BH16" s="651" t="s">
        <v>643</v>
      </c>
      <c r="BI16" s="651" t="s">
        <v>62</v>
      </c>
      <c r="BJ16" s="651"/>
      <c r="BK16" s="651"/>
      <c r="BL16" s="651"/>
      <c r="BM16" s="651"/>
    </row>
    <row r="17" spans="1:65" s="654" customFormat="1" ht="15.75">
      <c r="A17" s="651"/>
      <c r="B17" s="651"/>
      <c r="C17" s="652"/>
      <c r="D17" s="651"/>
      <c r="E17" s="655"/>
      <c r="F17" s="651"/>
      <c r="G17" s="651"/>
      <c r="H17" s="651"/>
      <c r="I17" s="651"/>
      <c r="J17" s="651"/>
      <c r="K17" s="651"/>
      <c r="L17" s="651"/>
      <c r="M17" s="651"/>
      <c r="N17" s="651"/>
      <c r="O17" s="655"/>
      <c r="P17" s="655"/>
      <c r="Q17" s="651"/>
      <c r="R17" s="651"/>
      <c r="S17" s="651"/>
      <c r="T17" s="651"/>
      <c r="U17" s="651"/>
      <c r="V17" s="651"/>
      <c r="W17" s="651"/>
      <c r="X17" s="651"/>
      <c r="Y17" s="651"/>
      <c r="Z17" s="651"/>
      <c r="AA17" s="656"/>
      <c r="AB17" s="651"/>
      <c r="AC17" s="651"/>
      <c r="AD17" s="651"/>
      <c r="AE17" s="651"/>
      <c r="AF17" s="651"/>
      <c r="AG17" s="651"/>
      <c r="AH17" s="651"/>
      <c r="AI17" s="651"/>
      <c r="AJ17" s="651"/>
      <c r="AK17" s="651"/>
      <c r="AL17" s="651"/>
      <c r="AM17" s="651"/>
      <c r="AN17" s="651"/>
      <c r="AO17" s="651"/>
      <c r="AP17" s="651"/>
      <c r="AQ17" s="651"/>
      <c r="AR17" s="651"/>
      <c r="AS17" s="651"/>
      <c r="AT17" s="651"/>
      <c r="AU17" s="653"/>
      <c r="AV17" s="651"/>
      <c r="AW17" s="651"/>
      <c r="AX17" s="651"/>
      <c r="AY17" s="651"/>
      <c r="AZ17" s="651"/>
      <c r="BA17" s="651"/>
      <c r="BB17" s="651"/>
      <c r="BC17" s="651"/>
      <c r="BD17" s="651"/>
      <c r="BE17" s="651"/>
      <c r="BF17" s="651"/>
      <c r="BG17" s="651"/>
      <c r="BH17" s="651"/>
      <c r="BI17" s="651"/>
      <c r="BJ17" s="651"/>
      <c r="BK17" s="651"/>
      <c r="BL17" s="651"/>
      <c r="BM17" s="651"/>
    </row>
    <row r="18" spans="1:65" s="654" customFormat="1" ht="31.5">
      <c r="A18" s="651" t="s">
        <v>6457</v>
      </c>
      <c r="B18" s="651" t="s">
        <v>0</v>
      </c>
      <c r="C18" s="652" t="s">
        <v>643</v>
      </c>
      <c r="D18" s="651" t="s">
        <v>6415</v>
      </c>
      <c r="E18" s="655" t="s">
        <v>704</v>
      </c>
      <c r="F18" s="651" t="s">
        <v>6446</v>
      </c>
      <c r="G18" s="651" t="s">
        <v>6439</v>
      </c>
      <c r="H18" s="651" t="s">
        <v>6407</v>
      </c>
      <c r="I18" s="651" t="s">
        <v>6458</v>
      </c>
      <c r="J18" s="651" t="s">
        <v>5714</v>
      </c>
      <c r="K18" s="651" t="s">
        <v>6459</v>
      </c>
      <c r="L18" s="651" t="s">
        <v>6460</v>
      </c>
      <c r="M18" s="651" t="s">
        <v>6461</v>
      </c>
      <c r="N18" s="651" t="s">
        <v>6448</v>
      </c>
      <c r="O18" s="655" t="s">
        <v>3257</v>
      </c>
      <c r="P18" s="655" t="s">
        <v>3035</v>
      </c>
      <c r="Q18" s="651" t="s">
        <v>3804</v>
      </c>
      <c r="R18" s="651" t="s">
        <v>49</v>
      </c>
      <c r="S18" s="651" t="s">
        <v>4336</v>
      </c>
      <c r="T18" s="651" t="s">
        <v>49</v>
      </c>
      <c r="U18" s="651" t="s">
        <v>49</v>
      </c>
      <c r="V18" s="651" t="s">
        <v>3213</v>
      </c>
      <c r="W18" s="651" t="s">
        <v>49</v>
      </c>
      <c r="X18" s="651">
        <v>0</v>
      </c>
      <c r="Y18" s="651">
        <v>0</v>
      </c>
      <c r="Z18" s="651">
        <v>0</v>
      </c>
      <c r="AA18" s="651" t="s">
        <v>49</v>
      </c>
      <c r="AB18" s="651" t="s">
        <v>49</v>
      </c>
      <c r="AC18" s="651" t="s">
        <v>49</v>
      </c>
      <c r="AD18" s="651" t="s">
        <v>51</v>
      </c>
      <c r="AE18" s="651" t="s">
        <v>6462</v>
      </c>
      <c r="AF18" s="651" t="s">
        <v>49</v>
      </c>
      <c r="AG18" s="651" t="s">
        <v>49</v>
      </c>
      <c r="AH18" s="651" t="s">
        <v>49</v>
      </c>
      <c r="AI18" s="651">
        <v>1</v>
      </c>
      <c r="AJ18" s="651">
        <v>1</v>
      </c>
      <c r="AK18" s="651" t="s">
        <v>51</v>
      </c>
      <c r="AL18" s="656" t="s">
        <v>2448</v>
      </c>
      <c r="AM18" s="651" t="s">
        <v>49</v>
      </c>
      <c r="AN18" s="651" t="s">
        <v>49</v>
      </c>
      <c r="AO18" s="651" t="s">
        <v>21</v>
      </c>
      <c r="AP18" s="651" t="s">
        <v>49</v>
      </c>
      <c r="AQ18" s="651" t="s">
        <v>49</v>
      </c>
      <c r="AR18" s="651" t="s">
        <v>49</v>
      </c>
      <c r="AS18" s="651" t="s">
        <v>49</v>
      </c>
      <c r="AT18" s="656" t="s">
        <v>1066</v>
      </c>
      <c r="AU18" s="653" t="s">
        <v>6463</v>
      </c>
      <c r="AV18" s="651" t="s">
        <v>2597</v>
      </c>
      <c r="AW18" s="651" t="s">
        <v>6464</v>
      </c>
      <c r="AX18" s="651" t="s">
        <v>643</v>
      </c>
      <c r="AY18" s="651" t="s">
        <v>643</v>
      </c>
      <c r="AZ18" s="651" t="s">
        <v>643</v>
      </c>
      <c r="BA18" s="651" t="s">
        <v>643</v>
      </c>
      <c r="BB18" s="651" t="s">
        <v>643</v>
      </c>
      <c r="BC18" s="651" t="s">
        <v>671</v>
      </c>
      <c r="BD18" s="651" t="s">
        <v>643</v>
      </c>
      <c r="BE18" s="651" t="s">
        <v>643</v>
      </c>
      <c r="BF18" s="651" t="s">
        <v>643</v>
      </c>
      <c r="BG18" s="651" t="s">
        <v>6465</v>
      </c>
      <c r="BH18" s="651" t="s">
        <v>643</v>
      </c>
      <c r="BI18" s="651" t="s">
        <v>62</v>
      </c>
      <c r="BJ18" s="651"/>
      <c r="BK18" s="651"/>
      <c r="BL18" s="651"/>
      <c r="BM18" s="651"/>
    </row>
    <row r="19" spans="1:65" s="654" customFormat="1" ht="15.75">
      <c r="A19" s="651"/>
      <c r="B19" s="651"/>
      <c r="C19" s="652"/>
      <c r="D19" s="651"/>
      <c r="E19" s="655"/>
      <c r="F19" s="651"/>
      <c r="G19" s="651"/>
      <c r="H19" s="651"/>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51"/>
      <c r="AI19" s="651"/>
      <c r="AJ19" s="651"/>
      <c r="AK19" s="651"/>
      <c r="AL19" s="651"/>
      <c r="AM19" s="651"/>
      <c r="AN19" s="651"/>
      <c r="AO19" s="651"/>
      <c r="AP19" s="651"/>
      <c r="AQ19" s="651"/>
      <c r="AR19" s="651"/>
      <c r="AS19" s="651"/>
      <c r="AT19" s="651"/>
      <c r="AU19" s="653"/>
      <c r="AV19" s="651"/>
      <c r="AW19" s="651"/>
      <c r="AX19" s="651"/>
      <c r="AY19" s="651"/>
      <c r="AZ19" s="651"/>
      <c r="BA19" s="651"/>
      <c r="BB19" s="651"/>
      <c r="BC19" s="651"/>
      <c r="BD19" s="651"/>
      <c r="BE19" s="651"/>
      <c r="BF19" s="651"/>
      <c r="BG19" s="651"/>
      <c r="BH19" s="651"/>
      <c r="BI19" s="651"/>
      <c r="BJ19" s="651"/>
      <c r="BK19" s="651"/>
      <c r="BL19" s="651"/>
      <c r="BM19" s="651"/>
    </row>
    <row r="20" spans="1:65" s="654" customFormat="1" ht="204.75">
      <c r="A20" s="651" t="s">
        <v>5868</v>
      </c>
      <c r="B20" s="651" t="s">
        <v>0</v>
      </c>
      <c r="C20" s="652" t="s">
        <v>643</v>
      </c>
      <c r="D20" s="651" t="s">
        <v>6415</v>
      </c>
      <c r="E20" s="655" t="s">
        <v>704</v>
      </c>
      <c r="F20" s="651" t="s">
        <v>6466</v>
      </c>
      <c r="G20" s="651" t="s">
        <v>3057</v>
      </c>
      <c r="H20" s="651" t="s">
        <v>6467</v>
      </c>
      <c r="I20" s="651" t="s">
        <v>6468</v>
      </c>
      <c r="J20" s="651" t="s">
        <v>6469</v>
      </c>
      <c r="K20" s="651" t="s">
        <v>6470</v>
      </c>
      <c r="L20" s="651">
        <v>4</v>
      </c>
      <c r="M20" s="651" t="s">
        <v>253</v>
      </c>
      <c r="N20" s="651" t="s">
        <v>6448</v>
      </c>
      <c r="O20" s="655" t="s">
        <v>3257</v>
      </c>
      <c r="P20" s="655" t="s">
        <v>3035</v>
      </c>
      <c r="Q20" s="651" t="s">
        <v>893</v>
      </c>
      <c r="R20" s="651" t="s">
        <v>51</v>
      </c>
      <c r="S20" s="651" t="s">
        <v>6471</v>
      </c>
      <c r="T20" s="651" t="s">
        <v>3261</v>
      </c>
      <c r="U20" s="651">
        <v>1</v>
      </c>
      <c r="V20" s="651">
        <v>2</v>
      </c>
      <c r="W20" s="651" t="s">
        <v>6472</v>
      </c>
      <c r="X20" s="651">
        <v>1</v>
      </c>
      <c r="Y20" s="651">
        <v>2</v>
      </c>
      <c r="Z20" s="651">
        <v>1</v>
      </c>
      <c r="AA20" s="651" t="s">
        <v>2003</v>
      </c>
      <c r="AB20" s="651" t="s">
        <v>62</v>
      </c>
      <c r="AC20" s="651">
        <v>2</v>
      </c>
      <c r="AD20" s="651" t="s">
        <v>51</v>
      </c>
      <c r="AE20" s="651" t="s">
        <v>6473</v>
      </c>
      <c r="AF20" s="651" t="s">
        <v>49</v>
      </c>
      <c r="AG20" s="651" t="s">
        <v>51</v>
      </c>
      <c r="AH20" s="651" t="s">
        <v>62</v>
      </c>
      <c r="AI20" s="651" t="s">
        <v>6441</v>
      </c>
      <c r="AJ20" s="651" t="s">
        <v>62</v>
      </c>
      <c r="AK20" s="651" t="s">
        <v>51</v>
      </c>
      <c r="AL20" s="651" t="s">
        <v>2597</v>
      </c>
      <c r="AM20" s="651" t="s">
        <v>51</v>
      </c>
      <c r="AN20" s="651" t="s">
        <v>62</v>
      </c>
      <c r="AO20" s="651" t="s">
        <v>21</v>
      </c>
      <c r="AP20" s="651" t="s">
        <v>49</v>
      </c>
      <c r="AQ20" s="651" t="s">
        <v>49</v>
      </c>
      <c r="AR20" s="651" t="s">
        <v>6474</v>
      </c>
      <c r="AS20" s="656" t="s">
        <v>2448</v>
      </c>
      <c r="AT20" s="651" t="s">
        <v>1066</v>
      </c>
      <c r="AU20" s="653" t="s">
        <v>6475</v>
      </c>
      <c r="AV20" s="651" t="s">
        <v>2597</v>
      </c>
      <c r="AW20" s="651" t="s">
        <v>6476</v>
      </c>
      <c r="AX20" s="651" t="s">
        <v>643</v>
      </c>
      <c r="AY20" s="651" t="s">
        <v>643</v>
      </c>
      <c r="AZ20" s="651" t="s">
        <v>643</v>
      </c>
      <c r="BA20" s="651" t="s">
        <v>643</v>
      </c>
      <c r="BB20" s="651" t="s">
        <v>643</v>
      </c>
      <c r="BC20" s="651" t="s">
        <v>671</v>
      </c>
      <c r="BD20" s="651" t="s">
        <v>643</v>
      </c>
      <c r="BE20" s="651" t="s">
        <v>643</v>
      </c>
      <c r="BF20" s="651" t="s">
        <v>643</v>
      </c>
      <c r="BG20" s="651" t="s">
        <v>6477</v>
      </c>
      <c r="BH20" s="651" t="s">
        <v>643</v>
      </c>
      <c r="BI20" s="651" t="s">
        <v>643</v>
      </c>
      <c r="BJ20" s="651"/>
      <c r="BK20" s="651"/>
      <c r="BL20" s="651"/>
      <c r="BM20" s="651"/>
    </row>
    <row r="21" spans="1:65" s="654" customFormat="1" ht="204.75">
      <c r="A21" s="651" t="s">
        <v>6478</v>
      </c>
      <c r="B21" s="651" t="s">
        <v>0</v>
      </c>
      <c r="C21" s="652" t="s">
        <v>643</v>
      </c>
      <c r="D21" s="651" t="s">
        <v>6415</v>
      </c>
      <c r="E21" s="655" t="s">
        <v>704</v>
      </c>
      <c r="F21" s="651" t="s">
        <v>5870</v>
      </c>
      <c r="G21" s="651" t="s">
        <v>6479</v>
      </c>
      <c r="H21" s="651" t="s">
        <v>6480</v>
      </c>
      <c r="I21" s="651" t="s">
        <v>6481</v>
      </c>
      <c r="J21" s="651" t="s">
        <v>6482</v>
      </c>
      <c r="K21" s="651" t="s">
        <v>6470</v>
      </c>
      <c r="L21" s="651">
        <v>4</v>
      </c>
      <c r="M21" s="651" t="s">
        <v>253</v>
      </c>
      <c r="N21" s="651" t="s">
        <v>6448</v>
      </c>
      <c r="O21" s="655" t="s">
        <v>3257</v>
      </c>
      <c r="P21" s="655" t="s">
        <v>3035</v>
      </c>
      <c r="Q21" s="651" t="s">
        <v>893</v>
      </c>
      <c r="R21" s="651" t="s">
        <v>51</v>
      </c>
      <c r="S21" s="651" t="s">
        <v>6471</v>
      </c>
      <c r="T21" s="651" t="s">
        <v>3261</v>
      </c>
      <c r="U21" s="651">
        <v>1</v>
      </c>
      <c r="V21" s="651">
        <v>2</v>
      </c>
      <c r="W21" s="651" t="s">
        <v>6483</v>
      </c>
      <c r="X21" s="651">
        <v>1</v>
      </c>
      <c r="Y21" s="651">
        <v>2</v>
      </c>
      <c r="Z21" s="651">
        <v>1</v>
      </c>
      <c r="AA21" s="651" t="s">
        <v>2003</v>
      </c>
      <c r="AB21" s="651" t="s">
        <v>62</v>
      </c>
      <c r="AC21" s="651">
        <v>2</v>
      </c>
      <c r="AD21" s="651" t="s">
        <v>51</v>
      </c>
      <c r="AE21" s="651" t="s">
        <v>6473</v>
      </c>
      <c r="AF21" s="651" t="s">
        <v>49</v>
      </c>
      <c r="AG21" s="651" t="s">
        <v>51</v>
      </c>
      <c r="AH21" s="651" t="s">
        <v>62</v>
      </c>
      <c r="AI21" s="651" t="s">
        <v>6441</v>
      </c>
      <c r="AJ21" s="651" t="s">
        <v>62</v>
      </c>
      <c r="AK21" s="651" t="s">
        <v>51</v>
      </c>
      <c r="AL21" s="651" t="s">
        <v>2597</v>
      </c>
      <c r="AM21" s="651" t="s">
        <v>51</v>
      </c>
      <c r="AN21" s="651" t="s">
        <v>62</v>
      </c>
      <c r="AO21" s="651" t="s">
        <v>21</v>
      </c>
      <c r="AP21" s="651" t="s">
        <v>49</v>
      </c>
      <c r="AQ21" s="651" t="s">
        <v>49</v>
      </c>
      <c r="AR21" s="651" t="s">
        <v>6474</v>
      </c>
      <c r="AS21" s="656" t="s">
        <v>2448</v>
      </c>
      <c r="AT21" s="651" t="s">
        <v>1066</v>
      </c>
      <c r="AU21" s="653" t="s">
        <v>6475</v>
      </c>
      <c r="AV21" s="651" t="s">
        <v>2597</v>
      </c>
      <c r="AW21" s="651" t="s">
        <v>6476</v>
      </c>
      <c r="AX21" s="651" t="s">
        <v>643</v>
      </c>
      <c r="AY21" s="651" t="s">
        <v>643</v>
      </c>
      <c r="AZ21" s="651" t="s">
        <v>643</v>
      </c>
      <c r="BA21" s="651" t="s">
        <v>643</v>
      </c>
      <c r="BB21" s="651" t="s">
        <v>643</v>
      </c>
      <c r="BC21" s="651" t="s">
        <v>671</v>
      </c>
      <c r="BD21" s="651" t="s">
        <v>643</v>
      </c>
      <c r="BE21" s="651" t="s">
        <v>643</v>
      </c>
      <c r="BF21" s="651" t="s">
        <v>643</v>
      </c>
      <c r="BG21" s="651" t="s">
        <v>6477</v>
      </c>
      <c r="BH21" s="651" t="s">
        <v>643</v>
      </c>
      <c r="BI21" s="651" t="s">
        <v>643</v>
      </c>
      <c r="BJ21" s="651"/>
      <c r="BK21" s="651"/>
      <c r="BL21" s="651"/>
      <c r="BM21" s="651"/>
    </row>
    <row r="22" spans="1:65" s="654" customFormat="1" ht="15.75">
      <c r="A22" s="651"/>
      <c r="B22" s="651"/>
      <c r="C22" s="652"/>
      <c r="D22" s="651"/>
      <c r="E22" s="655"/>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3"/>
      <c r="AV22" s="651"/>
      <c r="AW22" s="651"/>
      <c r="AX22" s="651"/>
      <c r="AY22" s="651"/>
      <c r="AZ22" s="651"/>
      <c r="BA22" s="651"/>
      <c r="BB22" s="651"/>
      <c r="BC22" s="651"/>
      <c r="BD22" s="651"/>
      <c r="BE22" s="651"/>
      <c r="BF22" s="651"/>
      <c r="BG22" s="651"/>
      <c r="BH22" s="651"/>
      <c r="BI22" s="651"/>
      <c r="BJ22" s="651"/>
      <c r="BK22" s="651"/>
      <c r="BL22" s="651"/>
      <c r="BM22" s="651"/>
    </row>
    <row r="23" spans="1:65" s="654" customFormat="1" ht="220.5">
      <c r="A23" s="651" t="s">
        <v>6650</v>
      </c>
      <c r="B23" s="651" t="s">
        <v>0</v>
      </c>
      <c r="C23" s="652" t="s">
        <v>643</v>
      </c>
      <c r="D23" s="651" t="s">
        <v>6415</v>
      </c>
      <c r="E23" s="655" t="s">
        <v>704</v>
      </c>
      <c r="F23" s="656" t="s">
        <v>6446</v>
      </c>
      <c r="G23" s="651" t="s">
        <v>639</v>
      </c>
      <c r="H23" s="651" t="s">
        <v>6484</v>
      </c>
      <c r="I23" s="651" t="s">
        <v>6485</v>
      </c>
      <c r="J23" s="651" t="s">
        <v>2597</v>
      </c>
      <c r="K23" s="651" t="s">
        <v>6486</v>
      </c>
      <c r="L23" s="651">
        <v>1</v>
      </c>
      <c r="M23" s="651" t="s">
        <v>59</v>
      </c>
      <c r="N23" s="651" t="s">
        <v>6392</v>
      </c>
      <c r="O23" s="655" t="s">
        <v>3257</v>
      </c>
      <c r="P23" s="655" t="s">
        <v>3035</v>
      </c>
      <c r="Q23" s="651" t="s">
        <v>908</v>
      </c>
      <c r="R23" s="651" t="s">
        <v>51</v>
      </c>
      <c r="S23" s="651" t="s">
        <v>6487</v>
      </c>
      <c r="T23" s="651" t="s">
        <v>49</v>
      </c>
      <c r="U23" s="651" t="s">
        <v>49</v>
      </c>
      <c r="V23" s="651" t="s">
        <v>6488</v>
      </c>
      <c r="W23" s="651" t="s">
        <v>6472</v>
      </c>
      <c r="X23" s="651" t="s">
        <v>49</v>
      </c>
      <c r="Y23" s="651" t="s">
        <v>49</v>
      </c>
      <c r="Z23" s="651" t="s">
        <v>49</v>
      </c>
      <c r="AA23" s="651" t="s">
        <v>49</v>
      </c>
      <c r="AB23" s="651" t="s">
        <v>49</v>
      </c>
      <c r="AC23" s="651" t="s">
        <v>49</v>
      </c>
      <c r="AD23" s="651" t="s">
        <v>51</v>
      </c>
      <c r="AE23" s="651" t="s">
        <v>6489</v>
      </c>
      <c r="AF23" s="651" t="s">
        <v>49</v>
      </c>
      <c r="AG23" s="651" t="s">
        <v>49</v>
      </c>
      <c r="AH23" s="651" t="s">
        <v>49</v>
      </c>
      <c r="AI23" s="651" t="s">
        <v>6490</v>
      </c>
      <c r="AJ23" s="651" t="s">
        <v>49</v>
      </c>
      <c r="AK23" s="651" t="s">
        <v>51</v>
      </c>
      <c r="AL23" s="651" t="s">
        <v>51</v>
      </c>
      <c r="AM23" s="651" t="s">
        <v>51</v>
      </c>
      <c r="AN23" s="651" t="s">
        <v>62</v>
      </c>
      <c r="AO23" s="651" t="s">
        <v>21</v>
      </c>
      <c r="AP23" s="651" t="s">
        <v>49</v>
      </c>
      <c r="AQ23" s="651" t="s">
        <v>51</v>
      </c>
      <c r="AR23" s="651" t="s">
        <v>6491</v>
      </c>
      <c r="AS23" s="651" t="s">
        <v>2597</v>
      </c>
      <c r="AT23" s="651" t="s">
        <v>1066</v>
      </c>
      <c r="AU23" s="653" t="s">
        <v>6492</v>
      </c>
      <c r="AV23" s="651" t="s">
        <v>2597</v>
      </c>
      <c r="AW23" s="651" t="s">
        <v>6493</v>
      </c>
      <c r="AX23" s="651" t="s">
        <v>6494</v>
      </c>
      <c r="AY23" s="651" t="s">
        <v>49</v>
      </c>
      <c r="AZ23" s="651" t="s">
        <v>3099</v>
      </c>
      <c r="BA23" s="651" t="s">
        <v>6495</v>
      </c>
      <c r="BB23" s="651" t="s">
        <v>2100</v>
      </c>
      <c r="BC23" s="651" t="s">
        <v>6496</v>
      </c>
      <c r="BD23" s="651" t="s">
        <v>6497</v>
      </c>
      <c r="BE23" s="651" t="s">
        <v>6498</v>
      </c>
      <c r="BF23" s="651" t="s">
        <v>6499</v>
      </c>
      <c r="BG23" s="651" t="s">
        <v>6499</v>
      </c>
      <c r="BH23" s="651" t="s">
        <v>2597</v>
      </c>
      <c r="BI23" s="651" t="s">
        <v>51</v>
      </c>
      <c r="BJ23" s="651" t="s">
        <v>6500</v>
      </c>
      <c r="BK23" s="651"/>
      <c r="BL23" s="651"/>
      <c r="BM23" s="651"/>
    </row>
    <row r="24" spans="1:65" s="654" customFormat="1" ht="15.75">
      <c r="A24" s="651"/>
      <c r="B24" s="651"/>
      <c r="C24" s="652"/>
      <c r="D24" s="651"/>
      <c r="E24" s="655"/>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3"/>
      <c r="AV24" s="651"/>
      <c r="AW24" s="651"/>
      <c r="AX24" s="651"/>
      <c r="AY24" s="651"/>
      <c r="AZ24" s="651"/>
      <c r="BA24" s="651"/>
      <c r="BB24" s="651"/>
      <c r="BC24" s="651"/>
      <c r="BD24" s="651"/>
      <c r="BE24" s="651"/>
      <c r="BF24" s="651"/>
      <c r="BG24" s="651"/>
      <c r="BH24" s="651"/>
      <c r="BI24" s="651"/>
      <c r="BJ24" s="651"/>
      <c r="BK24" s="651"/>
      <c r="BL24" s="651"/>
      <c r="BM24" s="651"/>
    </row>
    <row r="25" spans="1:65" s="654" customFormat="1" ht="141.75">
      <c r="A25" s="651" t="s">
        <v>6501</v>
      </c>
      <c r="B25" s="651" t="s">
        <v>0</v>
      </c>
      <c r="C25" s="652" t="s">
        <v>643</v>
      </c>
      <c r="D25" s="651" t="s">
        <v>6415</v>
      </c>
      <c r="E25" s="655" t="s">
        <v>704</v>
      </c>
      <c r="F25" s="651" t="s">
        <v>6387</v>
      </c>
      <c r="G25" s="651" t="s">
        <v>639</v>
      </c>
      <c r="H25" s="651" t="s">
        <v>6502</v>
      </c>
      <c r="I25" s="651" t="s">
        <v>6503</v>
      </c>
      <c r="J25" s="651" t="s">
        <v>6504</v>
      </c>
      <c r="K25" s="651" t="s">
        <v>6505</v>
      </c>
      <c r="L25" s="651">
        <v>2</v>
      </c>
      <c r="M25" s="651" t="s">
        <v>253</v>
      </c>
      <c r="N25" s="651" t="s">
        <v>6392</v>
      </c>
      <c r="O25" s="655" t="s">
        <v>3257</v>
      </c>
      <c r="P25" s="655" t="s">
        <v>3035</v>
      </c>
      <c r="Q25" s="651" t="s">
        <v>634</v>
      </c>
      <c r="R25" s="651" t="s">
        <v>51</v>
      </c>
      <c r="S25" s="651" t="s">
        <v>6506</v>
      </c>
      <c r="T25" s="651" t="s">
        <v>49</v>
      </c>
      <c r="U25" s="651" t="s">
        <v>3047</v>
      </c>
      <c r="V25" s="651">
        <v>2</v>
      </c>
      <c r="W25" s="651" t="s">
        <v>6507</v>
      </c>
      <c r="X25" s="651" t="s">
        <v>49</v>
      </c>
      <c r="Y25" s="651" t="s">
        <v>49</v>
      </c>
      <c r="Z25" s="651" t="s">
        <v>49</v>
      </c>
      <c r="AA25" s="651" t="s">
        <v>671</v>
      </c>
      <c r="AB25" s="651" t="s">
        <v>49</v>
      </c>
      <c r="AC25" s="651" t="s">
        <v>49</v>
      </c>
      <c r="AD25" s="651" t="s">
        <v>51</v>
      </c>
      <c r="AE25" s="651" t="s">
        <v>6508</v>
      </c>
      <c r="AF25" s="651" t="s">
        <v>49</v>
      </c>
      <c r="AG25" s="651" t="s">
        <v>49</v>
      </c>
      <c r="AH25" s="651" t="s">
        <v>49</v>
      </c>
      <c r="AI25" s="651" t="s">
        <v>6490</v>
      </c>
      <c r="AJ25" s="651" t="s">
        <v>49</v>
      </c>
      <c r="AK25" s="651" t="s">
        <v>51</v>
      </c>
      <c r="AL25" s="651" t="s">
        <v>51</v>
      </c>
      <c r="AM25" s="651" t="s">
        <v>51</v>
      </c>
      <c r="AN25" s="651" t="s">
        <v>4234</v>
      </c>
      <c r="AO25" s="651" t="s">
        <v>21</v>
      </c>
      <c r="AP25" s="651" t="s">
        <v>4234</v>
      </c>
      <c r="AQ25" s="651" t="s">
        <v>51</v>
      </c>
      <c r="AR25" s="651" t="s">
        <v>6509</v>
      </c>
      <c r="AS25" s="651" t="s">
        <v>51</v>
      </c>
      <c r="AT25" s="651" t="s">
        <v>1066</v>
      </c>
      <c r="AU25" s="653" t="s">
        <v>6510</v>
      </c>
      <c r="AV25" s="651" t="s">
        <v>2597</v>
      </c>
      <c r="AW25" s="651" t="s">
        <v>6511</v>
      </c>
      <c r="AX25" s="651" t="s">
        <v>6494</v>
      </c>
      <c r="AY25" s="651" t="s">
        <v>62</v>
      </c>
      <c r="AZ25" s="651" t="s">
        <v>3099</v>
      </c>
      <c r="BA25" s="651" t="s">
        <v>196</v>
      </c>
      <c r="BB25" s="651" t="s">
        <v>2597</v>
      </c>
      <c r="BC25" s="651" t="s">
        <v>6496</v>
      </c>
      <c r="BD25" s="651" t="s">
        <v>1875</v>
      </c>
      <c r="BE25" s="651" t="s">
        <v>51</v>
      </c>
      <c r="BF25" s="651" t="s">
        <v>6499</v>
      </c>
      <c r="BG25" s="651" t="s">
        <v>6499</v>
      </c>
      <c r="BH25" s="651" t="s">
        <v>2597</v>
      </c>
      <c r="BI25" s="651" t="s">
        <v>6512</v>
      </c>
      <c r="BJ25" s="651"/>
      <c r="BK25" s="651"/>
      <c r="BL25" s="651"/>
      <c r="BM25" s="651"/>
    </row>
    <row r="26" spans="1:65" s="654" customFormat="1" ht="141.75">
      <c r="A26" s="651" t="s">
        <v>6513</v>
      </c>
      <c r="B26" s="651" t="s">
        <v>0</v>
      </c>
      <c r="C26" s="652" t="s">
        <v>643</v>
      </c>
      <c r="D26" s="651" t="s">
        <v>6415</v>
      </c>
      <c r="E26" s="655" t="s">
        <v>704</v>
      </c>
      <c r="F26" s="651" t="s">
        <v>6426</v>
      </c>
      <c r="G26" s="651" t="s">
        <v>639</v>
      </c>
      <c r="H26" s="651" t="s">
        <v>6514</v>
      </c>
      <c r="I26" s="651" t="s">
        <v>6515</v>
      </c>
      <c r="J26" s="651" t="s">
        <v>6504</v>
      </c>
      <c r="K26" s="651" t="s">
        <v>6505</v>
      </c>
      <c r="L26" s="651">
        <v>2</v>
      </c>
      <c r="M26" s="651" t="s">
        <v>253</v>
      </c>
      <c r="N26" s="651" t="s">
        <v>6392</v>
      </c>
      <c r="O26" s="655" t="s">
        <v>3257</v>
      </c>
      <c r="P26" s="655" t="s">
        <v>3035</v>
      </c>
      <c r="Q26" s="651" t="s">
        <v>6516</v>
      </c>
      <c r="R26" s="651" t="s">
        <v>51</v>
      </c>
      <c r="S26" s="651" t="s">
        <v>6506</v>
      </c>
      <c r="T26" s="651" t="s">
        <v>49</v>
      </c>
      <c r="U26" s="651" t="s">
        <v>3047</v>
      </c>
      <c r="V26" s="651">
        <v>2</v>
      </c>
      <c r="W26" s="651" t="s">
        <v>6507</v>
      </c>
      <c r="X26" s="651" t="s">
        <v>49</v>
      </c>
      <c r="Y26" s="651" t="s">
        <v>49</v>
      </c>
      <c r="Z26" s="651" t="s">
        <v>49</v>
      </c>
      <c r="AA26" s="651" t="s">
        <v>671</v>
      </c>
      <c r="AB26" s="651" t="s">
        <v>49</v>
      </c>
      <c r="AC26" s="651" t="s">
        <v>49</v>
      </c>
      <c r="AD26" s="651" t="s">
        <v>51</v>
      </c>
      <c r="AE26" s="651" t="s">
        <v>6517</v>
      </c>
      <c r="AF26" s="651" t="s">
        <v>49</v>
      </c>
      <c r="AG26" s="651" t="s">
        <v>49</v>
      </c>
      <c r="AH26" s="651" t="s">
        <v>49</v>
      </c>
      <c r="AI26" s="651">
        <v>1</v>
      </c>
      <c r="AJ26" s="651" t="s">
        <v>49</v>
      </c>
      <c r="AK26" s="651" t="s">
        <v>51</v>
      </c>
      <c r="AL26" s="651" t="s">
        <v>51</v>
      </c>
      <c r="AM26" s="651" t="s">
        <v>51</v>
      </c>
      <c r="AN26" s="651" t="s">
        <v>4234</v>
      </c>
      <c r="AO26" s="651" t="s">
        <v>21</v>
      </c>
      <c r="AP26" s="651" t="s">
        <v>4234</v>
      </c>
      <c r="AQ26" s="651" t="s">
        <v>49</v>
      </c>
      <c r="AR26" s="651" t="s">
        <v>6509</v>
      </c>
      <c r="AS26" s="651" t="s">
        <v>49</v>
      </c>
      <c r="AT26" s="651" t="s">
        <v>1066</v>
      </c>
      <c r="AU26" s="653" t="s">
        <v>6510</v>
      </c>
      <c r="AV26" s="651" t="s">
        <v>2597</v>
      </c>
      <c r="AW26" s="651" t="s">
        <v>6511</v>
      </c>
      <c r="AX26" s="651" t="s">
        <v>2156</v>
      </c>
      <c r="AY26" s="651" t="s">
        <v>62</v>
      </c>
      <c r="AZ26" s="651" t="s">
        <v>3099</v>
      </c>
      <c r="BA26" s="651" t="s">
        <v>196</v>
      </c>
      <c r="BB26" s="651" t="s">
        <v>2597</v>
      </c>
      <c r="BC26" s="651" t="s">
        <v>6496</v>
      </c>
      <c r="BD26" s="651" t="s">
        <v>6518</v>
      </c>
      <c r="BE26" s="651" t="s">
        <v>51</v>
      </c>
      <c r="BF26" s="651" t="s">
        <v>212</v>
      </c>
      <c r="BG26" s="651" t="s">
        <v>2098</v>
      </c>
      <c r="BH26" s="651" t="s">
        <v>2597</v>
      </c>
      <c r="BI26" s="651" t="s">
        <v>6512</v>
      </c>
      <c r="BJ26" s="651"/>
      <c r="BK26" s="651"/>
      <c r="BL26" s="651"/>
      <c r="BM26" s="651"/>
    </row>
    <row r="27" spans="1:65" s="654" customFormat="1" ht="141.75">
      <c r="A27" s="651" t="s">
        <v>6519</v>
      </c>
      <c r="B27" s="651" t="s">
        <v>0</v>
      </c>
      <c r="C27" s="652" t="s">
        <v>643</v>
      </c>
      <c r="D27" s="651" t="s">
        <v>6415</v>
      </c>
      <c r="E27" s="655" t="s">
        <v>704</v>
      </c>
      <c r="F27" s="651" t="s">
        <v>6426</v>
      </c>
      <c r="G27" s="651" t="s">
        <v>639</v>
      </c>
      <c r="H27" s="651" t="s">
        <v>6520</v>
      </c>
      <c r="I27" s="651" t="s">
        <v>6521</v>
      </c>
      <c r="J27" s="651" t="s">
        <v>6522</v>
      </c>
      <c r="K27" s="651" t="s">
        <v>6523</v>
      </c>
      <c r="L27" s="651">
        <v>2</v>
      </c>
      <c r="M27" s="651" t="s">
        <v>253</v>
      </c>
      <c r="N27" s="651" t="s">
        <v>6392</v>
      </c>
      <c r="O27" s="655" t="s">
        <v>3257</v>
      </c>
      <c r="P27" s="655" t="s">
        <v>3035</v>
      </c>
      <c r="Q27" s="651" t="s">
        <v>6516</v>
      </c>
      <c r="R27" s="651" t="s">
        <v>51</v>
      </c>
      <c r="S27" s="651" t="s">
        <v>4336</v>
      </c>
      <c r="T27" s="651" t="s">
        <v>49</v>
      </c>
      <c r="U27" s="651" t="s">
        <v>3047</v>
      </c>
      <c r="V27" s="651">
        <v>2</v>
      </c>
      <c r="W27" s="651" t="s">
        <v>6507</v>
      </c>
      <c r="X27" s="651" t="s">
        <v>49</v>
      </c>
      <c r="Y27" s="651" t="s">
        <v>49</v>
      </c>
      <c r="Z27" s="651" t="s">
        <v>49</v>
      </c>
      <c r="AA27" s="651" t="s">
        <v>671</v>
      </c>
      <c r="AB27" s="651" t="s">
        <v>49</v>
      </c>
      <c r="AC27" s="651" t="s">
        <v>49</v>
      </c>
      <c r="AD27" s="651" t="s">
        <v>51</v>
      </c>
      <c r="AE27" s="651" t="s">
        <v>6517</v>
      </c>
      <c r="AF27" s="651" t="s">
        <v>49</v>
      </c>
      <c r="AG27" s="651" t="s">
        <v>49</v>
      </c>
      <c r="AH27" s="651" t="s">
        <v>49</v>
      </c>
      <c r="AI27" s="651">
        <v>1</v>
      </c>
      <c r="AJ27" s="651" t="s">
        <v>49</v>
      </c>
      <c r="AK27" s="651" t="s">
        <v>51</v>
      </c>
      <c r="AL27" s="651" t="s">
        <v>51</v>
      </c>
      <c r="AM27" s="651" t="s">
        <v>51</v>
      </c>
      <c r="AN27" s="651" t="s">
        <v>4234</v>
      </c>
      <c r="AO27" s="651" t="s">
        <v>21</v>
      </c>
      <c r="AP27" s="651" t="s">
        <v>4234</v>
      </c>
      <c r="AQ27" s="651" t="s">
        <v>49</v>
      </c>
      <c r="AR27" s="651" t="s">
        <v>6509</v>
      </c>
      <c r="AS27" s="651" t="s">
        <v>49</v>
      </c>
      <c r="AT27" s="651" t="s">
        <v>1066</v>
      </c>
      <c r="AU27" s="653" t="s">
        <v>6510</v>
      </c>
      <c r="AV27" s="651" t="s">
        <v>2597</v>
      </c>
      <c r="AW27" s="651" t="s">
        <v>6511</v>
      </c>
      <c r="AX27" s="651" t="s">
        <v>2163</v>
      </c>
      <c r="AY27" s="651" t="s">
        <v>62</v>
      </c>
      <c r="AZ27" s="651" t="s">
        <v>3108</v>
      </c>
      <c r="BA27" s="651" t="s">
        <v>196</v>
      </c>
      <c r="BB27" s="651" t="s">
        <v>2597</v>
      </c>
      <c r="BC27" s="651" t="s">
        <v>6496</v>
      </c>
      <c r="BD27" s="651" t="s">
        <v>6518</v>
      </c>
      <c r="BE27" s="651" t="s">
        <v>51</v>
      </c>
      <c r="BF27" s="651" t="s">
        <v>212</v>
      </c>
      <c r="BG27" s="651" t="s">
        <v>2098</v>
      </c>
      <c r="BH27" s="651" t="s">
        <v>2597</v>
      </c>
      <c r="BI27" s="651" t="s">
        <v>6512</v>
      </c>
      <c r="BJ27" s="651"/>
      <c r="BK27" s="651"/>
      <c r="BL27" s="651"/>
      <c r="BM27" s="651"/>
    </row>
    <row r="28" spans="1:65" s="654" customFormat="1" ht="15.75">
      <c r="A28" s="651"/>
      <c r="B28" s="651"/>
      <c r="C28" s="652"/>
      <c r="D28" s="651"/>
      <c r="E28" s="655"/>
      <c r="F28" s="651"/>
      <c r="G28" s="651"/>
      <c r="H28" s="651"/>
      <c r="I28" s="651"/>
      <c r="J28" s="651"/>
      <c r="K28" s="651"/>
      <c r="L28" s="651"/>
      <c r="M28" s="651"/>
      <c r="N28" s="651"/>
      <c r="O28" s="655"/>
      <c r="P28" s="655"/>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3"/>
      <c r="AV28" s="651"/>
      <c r="AW28" s="651"/>
      <c r="AX28" s="651"/>
      <c r="AY28" s="651"/>
      <c r="AZ28" s="651"/>
      <c r="BA28" s="651"/>
      <c r="BB28" s="651"/>
      <c r="BC28" s="651"/>
      <c r="BD28" s="651"/>
      <c r="BE28" s="651"/>
      <c r="BF28" s="651"/>
      <c r="BG28" s="651"/>
      <c r="BH28" s="651"/>
      <c r="BI28" s="651"/>
      <c r="BJ28" s="651"/>
      <c r="BK28" s="651"/>
      <c r="BL28" s="651"/>
      <c r="BM28" s="651"/>
    </row>
    <row r="29" spans="1:65" s="654" customFormat="1" ht="15.75">
      <c r="A29" s="651" t="s">
        <v>6524</v>
      </c>
      <c r="B29" s="651"/>
      <c r="C29" s="652"/>
      <c r="D29" s="651"/>
      <c r="E29" s="655"/>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3"/>
      <c r="AV29" s="651"/>
      <c r="AW29" s="651"/>
      <c r="AX29" s="651"/>
      <c r="AY29" s="651"/>
      <c r="AZ29" s="651"/>
      <c r="BA29" s="651"/>
      <c r="BB29" s="651"/>
      <c r="BC29" s="651"/>
      <c r="BD29" s="651"/>
      <c r="BE29" s="651"/>
      <c r="BF29" s="651"/>
      <c r="BG29" s="651"/>
      <c r="BH29" s="651"/>
      <c r="BI29" s="651"/>
      <c r="BJ29" s="651"/>
      <c r="BK29" s="651"/>
      <c r="BL29" s="651"/>
      <c r="BM29" s="651"/>
    </row>
    <row r="30" spans="1:65" s="654" customFormat="1" ht="94.5">
      <c r="A30" s="651" t="s">
        <v>6525</v>
      </c>
      <c r="B30" s="651" t="s">
        <v>52</v>
      </c>
      <c r="C30" s="652" t="s">
        <v>6526</v>
      </c>
      <c r="D30" s="651" t="s">
        <v>696</v>
      </c>
      <c r="E30" s="655" t="s">
        <v>704</v>
      </c>
      <c r="F30" s="651" t="s">
        <v>6387</v>
      </c>
      <c r="G30" s="651" t="s">
        <v>6527</v>
      </c>
      <c r="H30" s="651" t="s">
        <v>6528</v>
      </c>
      <c r="I30" s="651" t="s">
        <v>6529</v>
      </c>
      <c r="J30" s="651" t="s">
        <v>6530</v>
      </c>
      <c r="K30" s="651" t="s">
        <v>6531</v>
      </c>
      <c r="L30" s="651">
        <v>4</v>
      </c>
      <c r="M30" s="651" t="s">
        <v>2932</v>
      </c>
      <c r="N30" s="651" t="s">
        <v>6392</v>
      </c>
      <c r="O30" s="655" t="s">
        <v>3257</v>
      </c>
      <c r="P30" s="655" t="s">
        <v>3035</v>
      </c>
      <c r="Q30" s="651" t="s">
        <v>837</v>
      </c>
      <c r="R30" s="651" t="s">
        <v>51</v>
      </c>
      <c r="S30" s="651" t="s">
        <v>4336</v>
      </c>
      <c r="T30" s="651" t="s">
        <v>62</v>
      </c>
      <c r="U30" s="651" t="s">
        <v>4696</v>
      </c>
      <c r="V30" s="651">
        <v>3</v>
      </c>
      <c r="W30" s="651" t="s">
        <v>6532</v>
      </c>
      <c r="X30" s="651" t="s">
        <v>5794</v>
      </c>
      <c r="Y30" s="651">
        <v>2</v>
      </c>
      <c r="Z30" s="651">
        <v>2</v>
      </c>
      <c r="AA30" s="651" t="s">
        <v>6441</v>
      </c>
      <c r="AB30" s="651" t="s">
        <v>62</v>
      </c>
      <c r="AC30" s="651">
        <v>2</v>
      </c>
      <c r="AD30" s="651" t="s">
        <v>51</v>
      </c>
      <c r="AE30" s="651" t="s">
        <v>6533</v>
      </c>
      <c r="AF30" s="651" t="s">
        <v>1205</v>
      </c>
      <c r="AG30" s="651" t="s">
        <v>51</v>
      </c>
      <c r="AH30" s="651" t="s">
        <v>49</v>
      </c>
      <c r="AI30" s="651">
        <v>2</v>
      </c>
      <c r="AJ30" s="651" t="s">
        <v>1205</v>
      </c>
      <c r="AK30" s="651" t="s">
        <v>51</v>
      </c>
      <c r="AL30" s="651" t="s">
        <v>51</v>
      </c>
      <c r="AM30" s="651" t="s">
        <v>49</v>
      </c>
      <c r="AN30" s="651" t="s">
        <v>51</v>
      </c>
      <c r="AO30" s="651" t="s">
        <v>21</v>
      </c>
      <c r="AP30" s="651" t="s">
        <v>51</v>
      </c>
      <c r="AQ30" s="651" t="s">
        <v>51</v>
      </c>
      <c r="AR30" s="651" t="s">
        <v>6534</v>
      </c>
      <c r="AS30" s="651" t="s">
        <v>51</v>
      </c>
      <c r="AT30" s="651" t="s">
        <v>1066</v>
      </c>
      <c r="AU30" s="653" t="s">
        <v>6535</v>
      </c>
      <c r="AV30" s="651" t="s">
        <v>6536</v>
      </c>
      <c r="AW30" s="651" t="s">
        <v>6537</v>
      </c>
      <c r="AX30" s="651" t="s">
        <v>643</v>
      </c>
      <c r="AY30" s="651" t="s">
        <v>643</v>
      </c>
      <c r="AZ30" s="651" t="s">
        <v>643</v>
      </c>
      <c r="BA30" s="651" t="s">
        <v>643</v>
      </c>
      <c r="BB30" s="651" t="s">
        <v>643</v>
      </c>
      <c r="BC30" s="651" t="s">
        <v>671</v>
      </c>
      <c r="BD30" s="651" t="s">
        <v>643</v>
      </c>
      <c r="BE30" s="651" t="s">
        <v>643</v>
      </c>
      <c r="BF30" s="651" t="s">
        <v>643</v>
      </c>
      <c r="BG30" s="651" t="s">
        <v>6538</v>
      </c>
      <c r="BH30" s="651" t="s">
        <v>643</v>
      </c>
      <c r="BI30" s="651" t="s">
        <v>643</v>
      </c>
      <c r="BJ30" s="651"/>
      <c r="BK30" s="651"/>
      <c r="BL30" s="651"/>
      <c r="BM30" s="651"/>
    </row>
    <row r="31" spans="1:65" s="654" customFormat="1" ht="94.5">
      <c r="A31" s="651" t="s">
        <v>6539</v>
      </c>
      <c r="B31" s="651" t="s">
        <v>52</v>
      </c>
      <c r="C31" s="652" t="s">
        <v>6526</v>
      </c>
      <c r="D31" s="651" t="s">
        <v>696</v>
      </c>
      <c r="E31" s="655" t="s">
        <v>704</v>
      </c>
      <c r="F31" s="651" t="s">
        <v>6387</v>
      </c>
      <c r="G31" s="651" t="s">
        <v>19</v>
      </c>
      <c r="H31" s="651" t="s">
        <v>6540</v>
      </c>
      <c r="I31" s="651" t="s">
        <v>6541</v>
      </c>
      <c r="J31" s="651" t="s">
        <v>6542</v>
      </c>
      <c r="K31" s="651" t="s">
        <v>6531</v>
      </c>
      <c r="L31" s="651">
        <v>4</v>
      </c>
      <c r="M31" s="651" t="s">
        <v>2932</v>
      </c>
      <c r="N31" s="651" t="s">
        <v>6392</v>
      </c>
      <c r="O31" s="655" t="s">
        <v>3257</v>
      </c>
      <c r="P31" s="655" t="s">
        <v>3035</v>
      </c>
      <c r="Q31" s="651" t="s">
        <v>893</v>
      </c>
      <c r="R31" s="651" t="s">
        <v>51</v>
      </c>
      <c r="S31" s="651" t="s">
        <v>4336</v>
      </c>
      <c r="T31" s="651" t="s">
        <v>62</v>
      </c>
      <c r="U31" s="651" t="s">
        <v>6543</v>
      </c>
      <c r="V31" s="651">
        <v>2</v>
      </c>
      <c r="W31" s="651" t="s">
        <v>6532</v>
      </c>
      <c r="X31" s="651" t="s">
        <v>212</v>
      </c>
      <c r="Y31" s="651">
        <v>2</v>
      </c>
      <c r="Z31" s="651">
        <v>2</v>
      </c>
      <c r="AA31" s="651" t="s">
        <v>6441</v>
      </c>
      <c r="AB31" s="651" t="s">
        <v>62</v>
      </c>
      <c r="AC31" s="651">
        <v>2</v>
      </c>
      <c r="AD31" s="651" t="s">
        <v>51</v>
      </c>
      <c r="AE31" s="651" t="s">
        <v>6533</v>
      </c>
      <c r="AF31" s="651" t="s">
        <v>1205</v>
      </c>
      <c r="AG31" s="651" t="s">
        <v>51</v>
      </c>
      <c r="AH31" s="651" t="s">
        <v>49</v>
      </c>
      <c r="AI31" s="651">
        <v>2</v>
      </c>
      <c r="AJ31" s="651" t="s">
        <v>1205</v>
      </c>
      <c r="AK31" s="651" t="s">
        <v>51</v>
      </c>
      <c r="AL31" s="651" t="s">
        <v>51</v>
      </c>
      <c r="AM31" s="651" t="s">
        <v>49</v>
      </c>
      <c r="AN31" s="651" t="s">
        <v>51</v>
      </c>
      <c r="AO31" s="651" t="s">
        <v>21</v>
      </c>
      <c r="AP31" s="651" t="s">
        <v>51</v>
      </c>
      <c r="AQ31" s="651" t="s">
        <v>51</v>
      </c>
      <c r="AR31" s="651" t="s">
        <v>6534</v>
      </c>
      <c r="AS31" s="651" t="s">
        <v>51</v>
      </c>
      <c r="AT31" s="651" t="s">
        <v>1066</v>
      </c>
      <c r="AU31" s="653" t="s">
        <v>6535</v>
      </c>
      <c r="AV31" s="651" t="s">
        <v>6536</v>
      </c>
      <c r="AW31" s="651" t="s">
        <v>6544</v>
      </c>
      <c r="AX31" s="651" t="s">
        <v>643</v>
      </c>
      <c r="AY31" s="651" t="s">
        <v>643</v>
      </c>
      <c r="AZ31" s="651" t="s">
        <v>643</v>
      </c>
      <c r="BA31" s="651" t="s">
        <v>643</v>
      </c>
      <c r="BB31" s="651" t="s">
        <v>643</v>
      </c>
      <c r="BC31" s="651" t="s">
        <v>671</v>
      </c>
      <c r="BD31" s="651" t="s">
        <v>643</v>
      </c>
      <c r="BE31" s="651" t="s">
        <v>643</v>
      </c>
      <c r="BF31" s="651" t="s">
        <v>643</v>
      </c>
      <c r="BG31" s="651" t="s">
        <v>6538</v>
      </c>
      <c r="BH31" s="651" t="s">
        <v>643</v>
      </c>
      <c r="BI31" s="651" t="s">
        <v>643</v>
      </c>
      <c r="BJ31" s="651"/>
      <c r="BK31" s="651"/>
      <c r="BL31" s="651"/>
      <c r="BM31" s="651"/>
    </row>
    <row r="32" spans="1:65" s="654" customFormat="1" ht="94.5">
      <c r="A32" s="651" t="s">
        <v>6545</v>
      </c>
      <c r="B32" s="651" t="s">
        <v>52</v>
      </c>
      <c r="C32" s="652" t="s">
        <v>6405</v>
      </c>
      <c r="D32" s="651" t="s">
        <v>696</v>
      </c>
      <c r="E32" s="655" t="s">
        <v>704</v>
      </c>
      <c r="F32" s="651" t="s">
        <v>6387</v>
      </c>
      <c r="G32" s="651" t="s">
        <v>3048</v>
      </c>
      <c r="H32" s="651" t="s">
        <v>6546</v>
      </c>
      <c r="I32" s="651" t="s">
        <v>6547</v>
      </c>
      <c r="J32" s="651" t="s">
        <v>6548</v>
      </c>
      <c r="K32" s="651" t="s">
        <v>6531</v>
      </c>
      <c r="L32" s="651">
        <v>2</v>
      </c>
      <c r="M32" s="651" t="s">
        <v>253</v>
      </c>
      <c r="N32" s="651" t="s">
        <v>6392</v>
      </c>
      <c r="O32" s="655" t="s">
        <v>3257</v>
      </c>
      <c r="P32" s="655" t="s">
        <v>3035</v>
      </c>
      <c r="Q32" s="651" t="s">
        <v>6549</v>
      </c>
      <c r="R32" s="651" t="s">
        <v>51</v>
      </c>
      <c r="S32" s="651" t="s">
        <v>4336</v>
      </c>
      <c r="T32" s="651" t="s">
        <v>49</v>
      </c>
      <c r="U32" s="651" t="s">
        <v>49</v>
      </c>
      <c r="V32" s="651" t="s">
        <v>6550</v>
      </c>
      <c r="W32" s="651" t="s">
        <v>49</v>
      </c>
      <c r="X32" s="651" t="s">
        <v>212</v>
      </c>
      <c r="Y32" s="651" t="s">
        <v>212</v>
      </c>
      <c r="Z32" s="651" t="s">
        <v>212</v>
      </c>
      <c r="AA32" s="651" t="s">
        <v>683</v>
      </c>
      <c r="AB32" s="651" t="s">
        <v>49</v>
      </c>
      <c r="AC32" s="651" t="s">
        <v>49</v>
      </c>
      <c r="AD32" s="651" t="s">
        <v>51</v>
      </c>
      <c r="AE32" s="651" t="s">
        <v>6551</v>
      </c>
      <c r="AF32" s="651" t="s">
        <v>1205</v>
      </c>
      <c r="AG32" s="651" t="s">
        <v>51</v>
      </c>
      <c r="AH32" s="651" t="s">
        <v>49</v>
      </c>
      <c r="AI32" s="651">
        <v>2</v>
      </c>
      <c r="AJ32" s="651" t="s">
        <v>62</v>
      </c>
      <c r="AK32" s="651" t="s">
        <v>6552</v>
      </c>
      <c r="AL32" s="651" t="s">
        <v>51</v>
      </c>
      <c r="AM32" s="651" t="s">
        <v>49</v>
      </c>
      <c r="AN32" s="651" t="s">
        <v>51</v>
      </c>
      <c r="AO32" s="651" t="s">
        <v>21</v>
      </c>
      <c r="AP32" s="651" t="s">
        <v>51</v>
      </c>
      <c r="AQ32" s="651" t="s">
        <v>51</v>
      </c>
      <c r="AR32" s="651" t="s">
        <v>6534</v>
      </c>
      <c r="AS32" s="651" t="s">
        <v>49</v>
      </c>
      <c r="AT32" s="651" t="s">
        <v>1066</v>
      </c>
      <c r="AU32" s="653" t="s">
        <v>6535</v>
      </c>
      <c r="AV32" s="651" t="s">
        <v>1205</v>
      </c>
      <c r="AW32" s="651" t="s">
        <v>6544</v>
      </c>
      <c r="AX32" s="651" t="s">
        <v>643</v>
      </c>
      <c r="AY32" s="651" t="s">
        <v>643</v>
      </c>
      <c r="AZ32" s="651" t="s">
        <v>643</v>
      </c>
      <c r="BA32" s="651" t="s">
        <v>643</v>
      </c>
      <c r="BB32" s="651" t="s">
        <v>643</v>
      </c>
      <c r="BC32" s="651" t="s">
        <v>671</v>
      </c>
      <c r="BD32" s="651" t="s">
        <v>643</v>
      </c>
      <c r="BE32" s="651" t="s">
        <v>643</v>
      </c>
      <c r="BF32" s="651" t="s">
        <v>643</v>
      </c>
      <c r="BG32" s="651" t="s">
        <v>6538</v>
      </c>
      <c r="BH32" s="651" t="s">
        <v>643</v>
      </c>
      <c r="BI32" s="651" t="s">
        <v>643</v>
      </c>
      <c r="BJ32" s="651" t="s">
        <v>6553</v>
      </c>
      <c r="BK32" s="651"/>
      <c r="BL32" s="651"/>
      <c r="BM32" s="651"/>
    </row>
    <row r="33" spans="1:65" s="654" customFormat="1" ht="15.75">
      <c r="A33" s="651"/>
      <c r="B33" s="651"/>
      <c r="C33" s="652"/>
      <c r="D33" s="651"/>
      <c r="E33" s="655"/>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3"/>
      <c r="AV33" s="651"/>
      <c r="AW33" s="651"/>
      <c r="AX33" s="651"/>
      <c r="AY33" s="651"/>
      <c r="AZ33" s="651"/>
      <c r="BA33" s="651"/>
      <c r="BB33" s="651"/>
      <c r="BC33" s="651"/>
      <c r="BD33" s="651"/>
      <c r="BE33" s="651"/>
      <c r="BF33" s="651"/>
      <c r="BG33" s="651"/>
      <c r="BH33" s="651"/>
      <c r="BI33" s="651"/>
      <c r="BJ33" s="651"/>
      <c r="BK33" s="651"/>
      <c r="BL33" s="651"/>
      <c r="BM33" s="651"/>
    </row>
    <row r="34" spans="1:65" s="654" customFormat="1" ht="94.5">
      <c r="A34" s="651" t="s">
        <v>6554</v>
      </c>
      <c r="B34" s="651" t="s">
        <v>52</v>
      </c>
      <c r="C34" s="652" t="s">
        <v>6526</v>
      </c>
      <c r="D34" s="651" t="s">
        <v>6415</v>
      </c>
      <c r="E34" s="655" t="s">
        <v>704</v>
      </c>
      <c r="F34" s="651" t="s">
        <v>5870</v>
      </c>
      <c r="G34" s="651" t="s">
        <v>6527</v>
      </c>
      <c r="H34" s="651" t="s">
        <v>6555</v>
      </c>
      <c r="I34" s="651" t="s">
        <v>6556</v>
      </c>
      <c r="J34" s="651" t="s">
        <v>6557</v>
      </c>
      <c r="K34" s="651" t="s">
        <v>6558</v>
      </c>
      <c r="L34" s="651">
        <v>4</v>
      </c>
      <c r="M34" s="651" t="s">
        <v>253</v>
      </c>
      <c r="N34" s="651" t="s">
        <v>6448</v>
      </c>
      <c r="O34" s="655" t="s">
        <v>3257</v>
      </c>
      <c r="P34" s="655" t="s">
        <v>3035</v>
      </c>
      <c r="Q34" s="651" t="s">
        <v>837</v>
      </c>
      <c r="R34" s="651" t="s">
        <v>51</v>
      </c>
      <c r="S34" s="651" t="s">
        <v>6559</v>
      </c>
      <c r="T34" s="651" t="s">
        <v>62</v>
      </c>
      <c r="U34" s="651" t="s">
        <v>3092</v>
      </c>
      <c r="V34" s="651" t="s">
        <v>6560</v>
      </c>
      <c r="W34" s="651" t="s">
        <v>51</v>
      </c>
      <c r="X34" s="651" t="s">
        <v>49</v>
      </c>
      <c r="Y34" s="651">
        <v>2</v>
      </c>
      <c r="Z34" s="651">
        <v>2</v>
      </c>
      <c r="AA34" s="651" t="s">
        <v>6441</v>
      </c>
      <c r="AB34" s="651" t="s">
        <v>62</v>
      </c>
      <c r="AC34" s="651">
        <v>2</v>
      </c>
      <c r="AD34" s="651" t="s">
        <v>51</v>
      </c>
      <c r="AE34" s="651" t="s">
        <v>6561</v>
      </c>
      <c r="AF34" s="651" t="s">
        <v>1205</v>
      </c>
      <c r="AG34" s="651" t="s">
        <v>51</v>
      </c>
      <c r="AH34" s="651" t="s">
        <v>49</v>
      </c>
      <c r="AI34" s="651">
        <v>2</v>
      </c>
      <c r="AJ34" s="651" t="s">
        <v>1205</v>
      </c>
      <c r="AK34" s="651" t="s">
        <v>51</v>
      </c>
      <c r="AL34" s="651" t="s">
        <v>51</v>
      </c>
      <c r="AM34" s="651" t="s">
        <v>49</v>
      </c>
      <c r="AN34" s="651" t="s">
        <v>51</v>
      </c>
      <c r="AO34" s="651" t="s">
        <v>21</v>
      </c>
      <c r="AP34" s="651" t="s">
        <v>51</v>
      </c>
      <c r="AQ34" s="651" t="s">
        <v>49</v>
      </c>
      <c r="AR34" s="651" t="s">
        <v>6534</v>
      </c>
      <c r="AS34" s="651" t="s">
        <v>51</v>
      </c>
      <c r="AT34" s="651" t="s">
        <v>1066</v>
      </c>
      <c r="AU34" s="653" t="s">
        <v>6562</v>
      </c>
      <c r="AV34" s="651" t="s">
        <v>1205</v>
      </c>
      <c r="AW34" s="651" t="s">
        <v>6544</v>
      </c>
      <c r="AX34" s="651" t="s">
        <v>643</v>
      </c>
      <c r="AY34" s="651" t="s">
        <v>643</v>
      </c>
      <c r="AZ34" s="651" t="s">
        <v>643</v>
      </c>
      <c r="BA34" s="651" t="s">
        <v>643</v>
      </c>
      <c r="BB34" s="651" t="s">
        <v>643</v>
      </c>
      <c r="BC34" s="651" t="s">
        <v>671</v>
      </c>
      <c r="BD34" s="651" t="s">
        <v>643</v>
      </c>
      <c r="BE34" s="651" t="s">
        <v>643</v>
      </c>
      <c r="BF34" s="651" t="s">
        <v>643</v>
      </c>
      <c r="BG34" s="651" t="s">
        <v>6538</v>
      </c>
      <c r="BH34" s="651" t="s">
        <v>643</v>
      </c>
      <c r="BI34" s="651" t="s">
        <v>643</v>
      </c>
      <c r="BJ34" s="651"/>
      <c r="BK34" s="651"/>
      <c r="BL34" s="651"/>
      <c r="BM34" s="651"/>
    </row>
    <row r="35" spans="1:65" s="654" customFormat="1" ht="94.5">
      <c r="A35" s="651" t="s">
        <v>6563</v>
      </c>
      <c r="B35" s="651" t="s">
        <v>52</v>
      </c>
      <c r="C35" s="652" t="s">
        <v>6526</v>
      </c>
      <c r="D35" s="651" t="s">
        <v>6415</v>
      </c>
      <c r="E35" s="655" t="s">
        <v>704</v>
      </c>
      <c r="F35" s="651" t="s">
        <v>5870</v>
      </c>
      <c r="G35" s="651" t="s">
        <v>19</v>
      </c>
      <c r="H35" s="651" t="s">
        <v>6564</v>
      </c>
      <c r="I35" s="651" t="s">
        <v>6565</v>
      </c>
      <c r="J35" s="651" t="s">
        <v>6566</v>
      </c>
      <c r="K35" s="651" t="s">
        <v>6558</v>
      </c>
      <c r="L35" s="651">
        <v>4</v>
      </c>
      <c r="M35" s="651" t="s">
        <v>253</v>
      </c>
      <c r="N35" s="651" t="s">
        <v>6448</v>
      </c>
      <c r="O35" s="655" t="s">
        <v>3257</v>
      </c>
      <c r="P35" s="655" t="s">
        <v>3035</v>
      </c>
      <c r="Q35" s="651" t="s">
        <v>837</v>
      </c>
      <c r="R35" s="651" t="s">
        <v>51</v>
      </c>
      <c r="S35" s="651" t="s">
        <v>6559</v>
      </c>
      <c r="T35" s="651" t="s">
        <v>62</v>
      </c>
      <c r="U35" s="651" t="s">
        <v>3092</v>
      </c>
      <c r="V35" s="651" t="s">
        <v>6560</v>
      </c>
      <c r="W35" s="651" t="s">
        <v>51</v>
      </c>
      <c r="X35" s="651" t="s">
        <v>49</v>
      </c>
      <c r="Y35" s="651">
        <v>2</v>
      </c>
      <c r="Z35" s="651">
        <v>2</v>
      </c>
      <c r="AA35" s="651" t="s">
        <v>6441</v>
      </c>
      <c r="AB35" s="651" t="s">
        <v>62</v>
      </c>
      <c r="AC35" s="651">
        <v>2</v>
      </c>
      <c r="AD35" s="651" t="s">
        <v>51</v>
      </c>
      <c r="AE35" s="651" t="s">
        <v>6561</v>
      </c>
      <c r="AF35" s="651" t="s">
        <v>1205</v>
      </c>
      <c r="AG35" s="651" t="s">
        <v>51</v>
      </c>
      <c r="AH35" s="651" t="s">
        <v>49</v>
      </c>
      <c r="AI35" s="651">
        <v>2</v>
      </c>
      <c r="AJ35" s="651" t="s">
        <v>1205</v>
      </c>
      <c r="AK35" s="651" t="s">
        <v>51</v>
      </c>
      <c r="AL35" s="651" t="s">
        <v>51</v>
      </c>
      <c r="AM35" s="651" t="s">
        <v>49</v>
      </c>
      <c r="AN35" s="651" t="s">
        <v>51</v>
      </c>
      <c r="AO35" s="651" t="s">
        <v>21</v>
      </c>
      <c r="AP35" s="651" t="s">
        <v>51</v>
      </c>
      <c r="AQ35" s="651" t="s">
        <v>49</v>
      </c>
      <c r="AR35" s="651" t="s">
        <v>6534</v>
      </c>
      <c r="AS35" s="651" t="s">
        <v>51</v>
      </c>
      <c r="AT35" s="651" t="s">
        <v>1066</v>
      </c>
      <c r="AU35" s="653" t="s">
        <v>6562</v>
      </c>
      <c r="AV35" s="651" t="s">
        <v>1205</v>
      </c>
      <c r="AW35" s="651" t="s">
        <v>6567</v>
      </c>
      <c r="AX35" s="651" t="s">
        <v>643</v>
      </c>
      <c r="AY35" s="651" t="s">
        <v>643</v>
      </c>
      <c r="AZ35" s="651" t="s">
        <v>643</v>
      </c>
      <c r="BA35" s="651" t="s">
        <v>643</v>
      </c>
      <c r="BB35" s="651" t="s">
        <v>643</v>
      </c>
      <c r="BC35" s="651" t="s">
        <v>671</v>
      </c>
      <c r="BD35" s="651" t="s">
        <v>643</v>
      </c>
      <c r="BE35" s="651" t="s">
        <v>643</v>
      </c>
      <c r="BF35" s="651" t="s">
        <v>643</v>
      </c>
      <c r="BG35" s="651" t="s">
        <v>6538</v>
      </c>
      <c r="BH35" s="651" t="s">
        <v>643</v>
      </c>
      <c r="BI35" s="651" t="s">
        <v>643</v>
      </c>
      <c r="BJ35" s="651"/>
      <c r="BK35" s="651"/>
      <c r="BL35" s="651"/>
      <c r="BM35" s="651"/>
    </row>
    <row r="36" spans="1:65" s="654" customFormat="1" ht="94.5">
      <c r="A36" s="651" t="s">
        <v>6568</v>
      </c>
      <c r="B36" s="651" t="s">
        <v>52</v>
      </c>
      <c r="C36" s="652" t="s">
        <v>6405</v>
      </c>
      <c r="D36" s="651" t="s">
        <v>6415</v>
      </c>
      <c r="E36" s="655" t="s">
        <v>704</v>
      </c>
      <c r="F36" s="651" t="s">
        <v>5870</v>
      </c>
      <c r="G36" s="651" t="s">
        <v>3048</v>
      </c>
      <c r="H36" s="651" t="s">
        <v>6546</v>
      </c>
      <c r="I36" s="651" t="s">
        <v>6569</v>
      </c>
      <c r="J36" s="651" t="s">
        <v>6548</v>
      </c>
      <c r="K36" s="651" t="s">
        <v>6570</v>
      </c>
      <c r="L36" s="651">
        <v>2</v>
      </c>
      <c r="M36" s="651" t="s">
        <v>59</v>
      </c>
      <c r="N36" s="651" t="s">
        <v>6448</v>
      </c>
      <c r="O36" s="655" t="s">
        <v>3257</v>
      </c>
      <c r="P36" s="655" t="s">
        <v>3035</v>
      </c>
      <c r="Q36" s="651" t="s">
        <v>6571</v>
      </c>
      <c r="R36" s="651" t="s">
        <v>51</v>
      </c>
      <c r="S36" s="651" t="s">
        <v>6559</v>
      </c>
      <c r="T36" s="651" t="s">
        <v>49</v>
      </c>
      <c r="U36" s="651" t="s">
        <v>49</v>
      </c>
      <c r="V36" s="651" t="s">
        <v>49</v>
      </c>
      <c r="W36" s="651" t="s">
        <v>49</v>
      </c>
      <c r="X36" s="651" t="s">
        <v>49</v>
      </c>
      <c r="Y36" s="651" t="s">
        <v>49</v>
      </c>
      <c r="Z36" s="651" t="s">
        <v>49</v>
      </c>
      <c r="AA36" s="651" t="s">
        <v>683</v>
      </c>
      <c r="AB36" s="651" t="s">
        <v>49</v>
      </c>
      <c r="AC36" s="651" t="s">
        <v>49</v>
      </c>
      <c r="AD36" s="651" t="s">
        <v>51</v>
      </c>
      <c r="AE36" s="651" t="s">
        <v>6572</v>
      </c>
      <c r="AF36" s="651" t="s">
        <v>1205</v>
      </c>
      <c r="AG36" s="651" t="s">
        <v>51</v>
      </c>
      <c r="AH36" s="651" t="s">
        <v>49</v>
      </c>
      <c r="AI36" s="651" t="s">
        <v>6441</v>
      </c>
      <c r="AJ36" s="651" t="s">
        <v>62</v>
      </c>
      <c r="AK36" s="651" t="s">
        <v>51</v>
      </c>
      <c r="AL36" s="651" t="s">
        <v>51</v>
      </c>
      <c r="AM36" s="651" t="s">
        <v>49</v>
      </c>
      <c r="AN36" s="651" t="s">
        <v>1205</v>
      </c>
      <c r="AO36" s="651" t="s">
        <v>21</v>
      </c>
      <c r="AP36" s="651" t="s">
        <v>51</v>
      </c>
      <c r="AQ36" s="651" t="s">
        <v>49</v>
      </c>
      <c r="AR36" s="651" t="s">
        <v>6534</v>
      </c>
      <c r="AS36" s="651" t="s">
        <v>49</v>
      </c>
      <c r="AT36" s="651" t="s">
        <v>1066</v>
      </c>
      <c r="AU36" s="653" t="s">
        <v>6535</v>
      </c>
      <c r="AV36" s="651" t="s">
        <v>1205</v>
      </c>
      <c r="AW36" s="651" t="s">
        <v>6544</v>
      </c>
      <c r="AX36" s="651" t="s">
        <v>643</v>
      </c>
      <c r="AY36" s="651" t="s">
        <v>643</v>
      </c>
      <c r="AZ36" s="651" t="s">
        <v>643</v>
      </c>
      <c r="BA36" s="651" t="s">
        <v>643</v>
      </c>
      <c r="BB36" s="651" t="s">
        <v>643</v>
      </c>
      <c r="BC36" s="651" t="s">
        <v>671</v>
      </c>
      <c r="BD36" s="651" t="s">
        <v>643</v>
      </c>
      <c r="BE36" s="651" t="s">
        <v>643</v>
      </c>
      <c r="BF36" s="651" t="s">
        <v>643</v>
      </c>
      <c r="BG36" s="651" t="s">
        <v>6538</v>
      </c>
      <c r="BH36" s="651" t="s">
        <v>643</v>
      </c>
      <c r="BI36" s="651" t="s">
        <v>682</v>
      </c>
      <c r="BJ36" s="651" t="s">
        <v>6553</v>
      </c>
      <c r="BK36" s="651"/>
      <c r="BL36" s="651"/>
      <c r="BM36" s="651"/>
    </row>
    <row r="37" spans="1:65" s="654" customFormat="1" ht="15.75">
      <c r="A37" s="651"/>
      <c r="B37" s="651"/>
      <c r="C37" s="652"/>
      <c r="D37" s="651"/>
      <c r="E37" s="655"/>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651"/>
      <c r="AO37" s="651"/>
      <c r="AP37" s="651"/>
      <c r="AQ37" s="651"/>
      <c r="AR37" s="651"/>
      <c r="AS37" s="651"/>
      <c r="AT37" s="651"/>
      <c r="AU37" s="653"/>
      <c r="AV37" s="651"/>
      <c r="AW37" s="651"/>
      <c r="AX37" s="651"/>
      <c r="AY37" s="651"/>
      <c r="AZ37" s="651"/>
      <c r="BA37" s="651"/>
      <c r="BB37" s="651"/>
      <c r="BC37" s="651"/>
      <c r="BD37" s="651"/>
      <c r="BE37" s="651"/>
      <c r="BF37" s="651"/>
      <c r="BG37" s="651"/>
      <c r="BH37" s="651"/>
      <c r="BI37" s="651"/>
      <c r="BJ37" s="651"/>
      <c r="BK37" s="651"/>
      <c r="BL37" s="651"/>
      <c r="BM37" s="651"/>
    </row>
    <row r="38" spans="1:65" s="654" customFormat="1" ht="94.5">
      <c r="A38" s="651" t="s">
        <v>6573</v>
      </c>
      <c r="B38" s="651" t="s">
        <v>52</v>
      </c>
      <c r="C38" s="652" t="s">
        <v>6574</v>
      </c>
      <c r="D38" s="651" t="s">
        <v>6415</v>
      </c>
      <c r="E38" s="655" t="s">
        <v>704</v>
      </c>
      <c r="F38" s="651" t="s">
        <v>6575</v>
      </c>
      <c r="G38" s="651" t="s">
        <v>6527</v>
      </c>
      <c r="H38" s="651" t="s">
        <v>6555</v>
      </c>
      <c r="I38" s="651" t="s">
        <v>6576</v>
      </c>
      <c r="J38" s="651" t="s">
        <v>6557</v>
      </c>
      <c r="K38" s="651" t="s">
        <v>6531</v>
      </c>
      <c r="L38" s="651">
        <v>4</v>
      </c>
      <c r="M38" s="651" t="s">
        <v>2932</v>
      </c>
      <c r="N38" s="651" t="s">
        <v>6392</v>
      </c>
      <c r="O38" s="655" t="s">
        <v>3257</v>
      </c>
      <c r="P38" s="655" t="s">
        <v>3035</v>
      </c>
      <c r="Q38" s="651" t="s">
        <v>833</v>
      </c>
      <c r="R38" s="651" t="s">
        <v>51</v>
      </c>
      <c r="S38" s="651" t="s">
        <v>4336</v>
      </c>
      <c r="T38" s="651" t="s">
        <v>62</v>
      </c>
      <c r="U38" s="651" t="s">
        <v>3092</v>
      </c>
      <c r="V38" s="651">
        <v>2</v>
      </c>
      <c r="W38" s="651" t="s">
        <v>51</v>
      </c>
      <c r="X38" s="651" t="s">
        <v>49</v>
      </c>
      <c r="Y38" s="651">
        <v>3</v>
      </c>
      <c r="Z38" s="651">
        <v>1</v>
      </c>
      <c r="AA38" s="651" t="s">
        <v>6441</v>
      </c>
      <c r="AB38" s="651" t="s">
        <v>62</v>
      </c>
      <c r="AC38" s="651">
        <v>2</v>
      </c>
      <c r="AD38" s="651" t="s">
        <v>51</v>
      </c>
      <c r="AE38" s="651" t="s">
        <v>6561</v>
      </c>
      <c r="AF38" s="651" t="s">
        <v>1205</v>
      </c>
      <c r="AG38" s="651" t="s">
        <v>51</v>
      </c>
      <c r="AH38" s="651" t="s">
        <v>49</v>
      </c>
      <c r="AI38" s="651">
        <v>2</v>
      </c>
      <c r="AJ38" s="651" t="s">
        <v>1205</v>
      </c>
      <c r="AK38" s="651" t="s">
        <v>51</v>
      </c>
      <c r="AL38" s="651" t="s">
        <v>51</v>
      </c>
      <c r="AM38" s="651" t="s">
        <v>49</v>
      </c>
      <c r="AN38" s="651" t="s">
        <v>51</v>
      </c>
      <c r="AO38" s="651" t="s">
        <v>21</v>
      </c>
      <c r="AP38" s="651" t="s">
        <v>51</v>
      </c>
      <c r="AQ38" s="651" t="s">
        <v>49</v>
      </c>
      <c r="AR38" s="651" t="s">
        <v>6534</v>
      </c>
      <c r="AS38" s="651" t="s">
        <v>51</v>
      </c>
      <c r="AT38" s="651" t="s">
        <v>1066</v>
      </c>
      <c r="AU38" s="653" t="s">
        <v>6535</v>
      </c>
      <c r="AV38" s="651" t="s">
        <v>1205</v>
      </c>
      <c r="AW38" s="651" t="s">
        <v>6567</v>
      </c>
      <c r="AX38" s="651" t="s">
        <v>643</v>
      </c>
      <c r="AY38" s="651" t="s">
        <v>643</v>
      </c>
      <c r="AZ38" s="651" t="s">
        <v>643</v>
      </c>
      <c r="BA38" s="651" t="s">
        <v>643</v>
      </c>
      <c r="BB38" s="651" t="s">
        <v>643</v>
      </c>
      <c r="BC38" s="651" t="s">
        <v>671</v>
      </c>
      <c r="BD38" s="651" t="s">
        <v>643</v>
      </c>
      <c r="BE38" s="651" t="s">
        <v>643</v>
      </c>
      <c r="BF38" s="651" t="s">
        <v>643</v>
      </c>
      <c r="BG38" s="651" t="s">
        <v>6538</v>
      </c>
      <c r="BH38" s="651" t="s">
        <v>643</v>
      </c>
      <c r="BI38" s="651" t="s">
        <v>643</v>
      </c>
      <c r="BJ38" s="651"/>
      <c r="BK38" s="651"/>
      <c r="BL38" s="651"/>
      <c r="BM38" s="651"/>
    </row>
    <row r="39" spans="1:65" s="654" customFormat="1" ht="94.5">
      <c r="A39" s="651" t="s">
        <v>6577</v>
      </c>
      <c r="B39" s="651" t="s">
        <v>52</v>
      </c>
      <c r="C39" s="652" t="s">
        <v>6574</v>
      </c>
      <c r="D39" s="651" t="s">
        <v>6415</v>
      </c>
      <c r="E39" s="655" t="s">
        <v>704</v>
      </c>
      <c r="F39" s="651" t="s">
        <v>6575</v>
      </c>
      <c r="G39" s="651" t="s">
        <v>19</v>
      </c>
      <c r="H39" s="651" t="s">
        <v>6578</v>
      </c>
      <c r="I39" s="651" t="s">
        <v>6579</v>
      </c>
      <c r="J39" s="651" t="s">
        <v>6580</v>
      </c>
      <c r="K39" s="651" t="s">
        <v>6531</v>
      </c>
      <c r="L39" s="651">
        <v>4</v>
      </c>
      <c r="M39" s="651" t="s">
        <v>2932</v>
      </c>
      <c r="N39" s="651" t="s">
        <v>6392</v>
      </c>
      <c r="O39" s="655" t="s">
        <v>3257</v>
      </c>
      <c r="P39" s="655" t="s">
        <v>3035</v>
      </c>
      <c r="Q39" s="651" t="s">
        <v>893</v>
      </c>
      <c r="R39" s="651" t="s">
        <v>51</v>
      </c>
      <c r="S39" s="651" t="s">
        <v>4336</v>
      </c>
      <c r="T39" s="651" t="s">
        <v>62</v>
      </c>
      <c r="U39" s="651" t="s">
        <v>3092</v>
      </c>
      <c r="V39" s="651" t="s">
        <v>6560</v>
      </c>
      <c r="W39" s="651" t="s">
        <v>51</v>
      </c>
      <c r="X39" s="651" t="s">
        <v>49</v>
      </c>
      <c r="Y39" s="651">
        <v>3</v>
      </c>
      <c r="Z39" s="651">
        <v>1</v>
      </c>
      <c r="AA39" s="651" t="s">
        <v>6441</v>
      </c>
      <c r="AB39" s="651" t="s">
        <v>62</v>
      </c>
      <c r="AC39" s="651">
        <v>2</v>
      </c>
      <c r="AD39" s="651" t="s">
        <v>51</v>
      </c>
      <c r="AE39" s="651" t="s">
        <v>6561</v>
      </c>
      <c r="AF39" s="651" t="s">
        <v>1205</v>
      </c>
      <c r="AG39" s="651" t="s">
        <v>51</v>
      </c>
      <c r="AH39" s="651" t="s">
        <v>49</v>
      </c>
      <c r="AI39" s="651">
        <v>2</v>
      </c>
      <c r="AJ39" s="651" t="s">
        <v>1205</v>
      </c>
      <c r="AK39" s="651" t="s">
        <v>51</v>
      </c>
      <c r="AL39" s="651" t="s">
        <v>51</v>
      </c>
      <c r="AM39" s="651" t="s">
        <v>49</v>
      </c>
      <c r="AN39" s="651" t="s">
        <v>51</v>
      </c>
      <c r="AO39" s="651" t="s">
        <v>21</v>
      </c>
      <c r="AP39" s="651" t="s">
        <v>51</v>
      </c>
      <c r="AQ39" s="651" t="s">
        <v>49</v>
      </c>
      <c r="AR39" s="651" t="s">
        <v>6534</v>
      </c>
      <c r="AS39" s="651" t="s">
        <v>51</v>
      </c>
      <c r="AT39" s="651" t="s">
        <v>1066</v>
      </c>
      <c r="AU39" s="653" t="s">
        <v>6562</v>
      </c>
      <c r="AV39" s="651" t="s">
        <v>1205</v>
      </c>
      <c r="AW39" s="651" t="s">
        <v>6567</v>
      </c>
      <c r="AX39" s="651" t="s">
        <v>643</v>
      </c>
      <c r="AY39" s="651" t="s">
        <v>643</v>
      </c>
      <c r="AZ39" s="651" t="s">
        <v>643</v>
      </c>
      <c r="BA39" s="651" t="s">
        <v>643</v>
      </c>
      <c r="BB39" s="651" t="s">
        <v>643</v>
      </c>
      <c r="BC39" s="651" t="s">
        <v>671</v>
      </c>
      <c r="BD39" s="651" t="s">
        <v>643</v>
      </c>
      <c r="BE39" s="651" t="s">
        <v>643</v>
      </c>
      <c r="BF39" s="651" t="s">
        <v>643</v>
      </c>
      <c r="BG39" s="651" t="s">
        <v>6538</v>
      </c>
      <c r="BH39" s="651" t="s">
        <v>643</v>
      </c>
      <c r="BI39" s="651" t="s">
        <v>643</v>
      </c>
      <c r="BJ39" s="651"/>
      <c r="BK39" s="651"/>
      <c r="BL39" s="651"/>
      <c r="BM39" s="651"/>
    </row>
    <row r="40" spans="1:65" s="654" customFormat="1" ht="94.5">
      <c r="A40" s="651" t="s">
        <v>6581</v>
      </c>
      <c r="B40" s="651" t="s">
        <v>52</v>
      </c>
      <c r="C40" s="652" t="s">
        <v>6574</v>
      </c>
      <c r="D40" s="651" t="s">
        <v>6415</v>
      </c>
      <c r="E40" s="655" t="s">
        <v>704</v>
      </c>
      <c r="F40" s="651" t="s">
        <v>6575</v>
      </c>
      <c r="G40" s="651" t="s">
        <v>3048</v>
      </c>
      <c r="H40" s="651" t="s">
        <v>6582</v>
      </c>
      <c r="I40" s="651" t="s">
        <v>6569</v>
      </c>
      <c r="J40" s="651" t="s">
        <v>6583</v>
      </c>
      <c r="K40" s="651" t="s">
        <v>6531</v>
      </c>
      <c r="L40" s="651">
        <v>2</v>
      </c>
      <c r="M40" s="651" t="s">
        <v>253</v>
      </c>
      <c r="N40" s="651" t="s">
        <v>6392</v>
      </c>
      <c r="O40" s="655" t="s">
        <v>3257</v>
      </c>
      <c r="P40" s="655" t="s">
        <v>3035</v>
      </c>
      <c r="Q40" s="651" t="s">
        <v>6571</v>
      </c>
      <c r="R40" s="651" t="s">
        <v>51</v>
      </c>
      <c r="S40" s="651" t="s">
        <v>4336</v>
      </c>
      <c r="T40" s="651" t="s">
        <v>49</v>
      </c>
      <c r="U40" s="651" t="s">
        <v>49</v>
      </c>
      <c r="V40" s="651" t="s">
        <v>6550</v>
      </c>
      <c r="W40" s="651" t="s">
        <v>49</v>
      </c>
      <c r="X40" s="651" t="s">
        <v>49</v>
      </c>
      <c r="Y40" s="651" t="s">
        <v>49</v>
      </c>
      <c r="Z40" s="651" t="s">
        <v>49</v>
      </c>
      <c r="AA40" s="651" t="s">
        <v>683</v>
      </c>
      <c r="AB40" s="651" t="s">
        <v>49</v>
      </c>
      <c r="AC40" s="651" t="s">
        <v>49</v>
      </c>
      <c r="AD40" s="651" t="s">
        <v>51</v>
      </c>
      <c r="AE40" s="651" t="s">
        <v>6551</v>
      </c>
      <c r="AF40" s="651" t="s">
        <v>1205</v>
      </c>
      <c r="AG40" s="651" t="s">
        <v>51</v>
      </c>
      <c r="AH40" s="651" t="s">
        <v>49</v>
      </c>
      <c r="AI40" s="651">
        <v>2</v>
      </c>
      <c r="AJ40" s="651" t="s">
        <v>62</v>
      </c>
      <c r="AK40" s="651" t="s">
        <v>51</v>
      </c>
      <c r="AL40" s="651" t="s">
        <v>51</v>
      </c>
      <c r="AM40" s="651" t="s">
        <v>49</v>
      </c>
      <c r="AN40" s="651" t="s">
        <v>1205</v>
      </c>
      <c r="AO40" s="651" t="s">
        <v>21</v>
      </c>
      <c r="AP40" s="651" t="s">
        <v>51</v>
      </c>
      <c r="AQ40" s="651" t="s">
        <v>49</v>
      </c>
      <c r="AR40" s="651" t="s">
        <v>6534</v>
      </c>
      <c r="AS40" s="651" t="s">
        <v>49</v>
      </c>
      <c r="AT40" s="651" t="s">
        <v>1066</v>
      </c>
      <c r="AU40" s="653" t="s">
        <v>6584</v>
      </c>
      <c r="AV40" s="651" t="s">
        <v>1205</v>
      </c>
      <c r="AW40" s="651" t="s">
        <v>6567</v>
      </c>
      <c r="AX40" s="651" t="s">
        <v>643</v>
      </c>
      <c r="AY40" s="651" t="s">
        <v>643</v>
      </c>
      <c r="AZ40" s="651" t="s">
        <v>643</v>
      </c>
      <c r="BA40" s="651" t="s">
        <v>643</v>
      </c>
      <c r="BB40" s="651" t="s">
        <v>643</v>
      </c>
      <c r="BC40" s="651" t="s">
        <v>671</v>
      </c>
      <c r="BD40" s="651" t="s">
        <v>643</v>
      </c>
      <c r="BE40" s="651" t="s">
        <v>643</v>
      </c>
      <c r="BF40" s="651" t="s">
        <v>643</v>
      </c>
      <c r="BG40" s="651" t="s">
        <v>6538</v>
      </c>
      <c r="BH40" s="651" t="s">
        <v>643</v>
      </c>
      <c r="BI40" s="651" t="s">
        <v>682</v>
      </c>
      <c r="BJ40" s="651" t="s">
        <v>6553</v>
      </c>
      <c r="BK40" s="651"/>
      <c r="BL40" s="651"/>
      <c r="BM40" s="651"/>
    </row>
    <row r="41" spans="1:65" s="654" customFormat="1" ht="15.75">
      <c r="A41" s="651"/>
      <c r="B41" s="651"/>
      <c r="C41" s="652"/>
      <c r="D41" s="651"/>
      <c r="E41" s="655"/>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651"/>
      <c r="AO41" s="651"/>
      <c r="AP41" s="651"/>
      <c r="AQ41" s="651"/>
      <c r="AR41" s="651"/>
      <c r="AS41" s="651"/>
      <c r="AT41" s="651"/>
      <c r="AU41" s="653"/>
      <c r="AV41" s="651"/>
      <c r="AW41" s="651"/>
      <c r="AX41" s="651"/>
      <c r="AY41" s="651"/>
      <c r="AZ41" s="651"/>
      <c r="BA41" s="651"/>
      <c r="BB41" s="651"/>
      <c r="BC41" s="651"/>
      <c r="BD41" s="651"/>
      <c r="BE41" s="651"/>
      <c r="BF41" s="651"/>
      <c r="BG41" s="651"/>
      <c r="BH41" s="651"/>
      <c r="BI41" s="651"/>
      <c r="BJ41" s="651"/>
      <c r="BK41" s="651"/>
      <c r="BL41" s="651"/>
      <c r="BM41" s="651"/>
    </row>
    <row r="42" spans="1:65" s="654" customFormat="1" ht="30.6" customHeight="1">
      <c r="A42" s="651" t="s">
        <v>6585</v>
      </c>
      <c r="B42" s="651" t="s">
        <v>52</v>
      </c>
      <c r="C42" s="652" t="s">
        <v>6586</v>
      </c>
      <c r="D42" s="651" t="s">
        <v>6415</v>
      </c>
      <c r="E42" s="655" t="s">
        <v>6587</v>
      </c>
      <c r="F42" s="651" t="s">
        <v>6588</v>
      </c>
      <c r="G42" s="651" t="s">
        <v>6527</v>
      </c>
      <c r="H42" s="651" t="s">
        <v>6589</v>
      </c>
      <c r="I42" s="651" t="s">
        <v>6590</v>
      </c>
      <c r="J42" s="651" t="s">
        <v>6591</v>
      </c>
      <c r="K42" s="651" t="s">
        <v>6592</v>
      </c>
      <c r="L42" s="651">
        <v>4</v>
      </c>
      <c r="M42" s="651" t="s">
        <v>2932</v>
      </c>
      <c r="N42" s="651" t="s">
        <v>6392</v>
      </c>
      <c r="O42" s="655" t="s">
        <v>3257</v>
      </c>
      <c r="P42" s="655" t="s">
        <v>3035</v>
      </c>
      <c r="Q42" s="651" t="s">
        <v>995</v>
      </c>
      <c r="R42" s="651" t="s">
        <v>51</v>
      </c>
      <c r="S42" s="651" t="s">
        <v>4336</v>
      </c>
      <c r="T42" s="651" t="s">
        <v>51</v>
      </c>
      <c r="U42" s="651" t="s">
        <v>3092</v>
      </c>
      <c r="V42" s="651">
        <v>2</v>
      </c>
      <c r="W42" s="651" t="s">
        <v>51</v>
      </c>
      <c r="X42" s="651" t="s">
        <v>49</v>
      </c>
      <c r="Y42" s="651">
        <v>2</v>
      </c>
      <c r="Z42" s="651">
        <v>2</v>
      </c>
      <c r="AA42" s="651" t="s">
        <v>6441</v>
      </c>
      <c r="AB42" s="651" t="s">
        <v>62</v>
      </c>
      <c r="AC42" s="651"/>
      <c r="AD42" s="651" t="s">
        <v>51</v>
      </c>
      <c r="AE42" s="651" t="s">
        <v>6593</v>
      </c>
      <c r="AF42" s="651" t="s">
        <v>1205</v>
      </c>
      <c r="AG42" s="651" t="s">
        <v>51</v>
      </c>
      <c r="AH42" s="651" t="s">
        <v>49</v>
      </c>
      <c r="AI42" s="651">
        <v>1</v>
      </c>
      <c r="AJ42" s="651" t="s">
        <v>49</v>
      </c>
      <c r="AK42" s="651" t="s">
        <v>51</v>
      </c>
      <c r="AL42" s="651" t="s">
        <v>51</v>
      </c>
      <c r="AM42" s="651" t="s">
        <v>49</v>
      </c>
      <c r="AN42" s="651" t="s">
        <v>49</v>
      </c>
      <c r="AO42" s="651" t="s">
        <v>21</v>
      </c>
      <c r="AP42" s="651" t="s">
        <v>51</v>
      </c>
      <c r="AQ42" s="651" t="s">
        <v>49</v>
      </c>
      <c r="AR42" s="651" t="s">
        <v>6534</v>
      </c>
      <c r="AS42" s="651" t="s">
        <v>1205</v>
      </c>
      <c r="AT42" s="651" t="s">
        <v>1066</v>
      </c>
      <c r="AU42" s="653" t="s">
        <v>6562</v>
      </c>
      <c r="AV42" s="651" t="s">
        <v>1205</v>
      </c>
      <c r="AW42" s="651" t="s">
        <v>6567</v>
      </c>
      <c r="AX42" s="651" t="s">
        <v>643</v>
      </c>
      <c r="AY42" s="651" t="s">
        <v>643</v>
      </c>
      <c r="AZ42" s="651" t="s">
        <v>643</v>
      </c>
      <c r="BA42" s="651" t="s">
        <v>643</v>
      </c>
      <c r="BB42" s="651" t="s">
        <v>643</v>
      </c>
      <c r="BC42" s="651" t="s">
        <v>671</v>
      </c>
      <c r="BD42" s="651" t="s">
        <v>643</v>
      </c>
      <c r="BE42" s="651" t="s">
        <v>643</v>
      </c>
      <c r="BF42" s="651" t="s">
        <v>643</v>
      </c>
      <c r="BG42" s="651" t="s">
        <v>5139</v>
      </c>
      <c r="BH42" s="651" t="s">
        <v>643</v>
      </c>
      <c r="BI42" s="651" t="s">
        <v>643</v>
      </c>
      <c r="BJ42" s="651"/>
      <c r="BK42" s="651"/>
      <c r="BL42" s="651"/>
      <c r="BM42" s="651"/>
    </row>
    <row r="43" spans="1:65" s="654" customFormat="1" ht="7.9" customHeight="1">
      <c r="A43" s="651"/>
      <c r="B43" s="651"/>
      <c r="C43" s="652"/>
      <c r="D43" s="651"/>
      <c r="E43" s="655"/>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651"/>
      <c r="AO43" s="651"/>
      <c r="AP43" s="651"/>
      <c r="AQ43" s="651"/>
      <c r="AR43" s="651"/>
      <c r="AS43" s="651"/>
      <c r="AT43" s="651"/>
      <c r="AU43" s="653"/>
      <c r="AV43" s="651"/>
      <c r="AW43" s="651"/>
      <c r="AX43" s="651"/>
      <c r="AY43" s="651"/>
      <c r="AZ43" s="651"/>
      <c r="BA43" s="651"/>
      <c r="BB43" s="651"/>
      <c r="BC43" s="651"/>
      <c r="BD43" s="651"/>
      <c r="BE43" s="651"/>
      <c r="BF43" s="651"/>
      <c r="BG43" s="651"/>
      <c r="BH43" s="651"/>
      <c r="BI43" s="651"/>
      <c r="BJ43" s="651"/>
      <c r="BK43" s="651"/>
      <c r="BL43" s="651"/>
      <c r="BM43" s="651"/>
    </row>
    <row r="44" spans="1:65" s="654" customFormat="1" ht="30.6" customHeight="1">
      <c r="A44" s="651" t="s">
        <v>6594</v>
      </c>
      <c r="B44" s="651" t="s">
        <v>52</v>
      </c>
      <c r="C44" s="652" t="s">
        <v>6586</v>
      </c>
      <c r="D44" s="651" t="s">
        <v>6415</v>
      </c>
      <c r="E44" s="655" t="s">
        <v>704</v>
      </c>
      <c r="F44" s="651" t="s">
        <v>6426</v>
      </c>
      <c r="G44" s="651" t="s">
        <v>6527</v>
      </c>
      <c r="H44" s="651" t="s">
        <v>6595</v>
      </c>
      <c r="I44" s="651" t="s">
        <v>6596</v>
      </c>
      <c r="J44" s="651" t="s">
        <v>6597</v>
      </c>
      <c r="K44" s="651" t="s">
        <v>6598</v>
      </c>
      <c r="L44" s="651">
        <v>2</v>
      </c>
      <c r="M44" s="651" t="s">
        <v>253</v>
      </c>
      <c r="N44" s="651" t="s">
        <v>6392</v>
      </c>
      <c r="O44" s="655" t="s">
        <v>3257</v>
      </c>
      <c r="P44" s="655" t="s">
        <v>3035</v>
      </c>
      <c r="Q44" s="651" t="s">
        <v>833</v>
      </c>
      <c r="R44" s="651" t="s">
        <v>51</v>
      </c>
      <c r="S44" s="651" t="s">
        <v>6599</v>
      </c>
      <c r="T44" s="651" t="s">
        <v>51</v>
      </c>
      <c r="U44" s="651" t="s">
        <v>3092</v>
      </c>
      <c r="V44" s="651">
        <v>2</v>
      </c>
      <c r="W44" s="651" t="s">
        <v>51</v>
      </c>
      <c r="X44" s="651" t="s">
        <v>49</v>
      </c>
      <c r="Y44" s="651">
        <v>3</v>
      </c>
      <c r="Z44" s="651">
        <v>1</v>
      </c>
      <c r="AA44" s="651" t="s">
        <v>6441</v>
      </c>
      <c r="AB44" s="651" t="s">
        <v>62</v>
      </c>
      <c r="AC44" s="651">
        <v>2</v>
      </c>
      <c r="AD44" s="651" t="s">
        <v>51</v>
      </c>
      <c r="AE44" s="651" t="s">
        <v>6600</v>
      </c>
      <c r="AF44" s="651" t="s">
        <v>1205</v>
      </c>
      <c r="AG44" s="651" t="s">
        <v>51</v>
      </c>
      <c r="AH44" s="651" t="s">
        <v>49</v>
      </c>
      <c r="AI44" s="651">
        <v>1</v>
      </c>
      <c r="AJ44" s="651" t="s">
        <v>1205</v>
      </c>
      <c r="AK44" s="651" t="s">
        <v>6601</v>
      </c>
      <c r="AL44" s="651" t="s">
        <v>51</v>
      </c>
      <c r="AM44" s="651" t="s">
        <v>49</v>
      </c>
      <c r="AN44" s="651" t="s">
        <v>49</v>
      </c>
      <c r="AO44" s="651" t="s">
        <v>21</v>
      </c>
      <c r="AP44" s="651" t="s">
        <v>51</v>
      </c>
      <c r="AQ44" s="651" t="s">
        <v>49</v>
      </c>
      <c r="AR44" s="651" t="s">
        <v>6534</v>
      </c>
      <c r="AS44" s="651" t="s">
        <v>1205</v>
      </c>
      <c r="AT44" s="651" t="s">
        <v>1066</v>
      </c>
      <c r="AU44" s="653" t="s">
        <v>6562</v>
      </c>
      <c r="AV44" s="651" t="s">
        <v>1205</v>
      </c>
      <c r="AW44" s="651" t="s">
        <v>6567</v>
      </c>
      <c r="AX44" s="651" t="s">
        <v>643</v>
      </c>
      <c r="AY44" s="651" t="s">
        <v>643</v>
      </c>
      <c r="AZ44" s="651" t="s">
        <v>643</v>
      </c>
      <c r="BA44" s="651" t="s">
        <v>643</v>
      </c>
      <c r="BB44" s="651" t="s">
        <v>643</v>
      </c>
      <c r="BC44" s="651" t="s">
        <v>671</v>
      </c>
      <c r="BD44" s="651" t="s">
        <v>643</v>
      </c>
      <c r="BE44" s="651" t="s">
        <v>643</v>
      </c>
      <c r="BF44" s="651" t="s">
        <v>643</v>
      </c>
      <c r="BG44" s="651" t="s">
        <v>5139</v>
      </c>
      <c r="BH44" s="651" t="s">
        <v>643</v>
      </c>
      <c r="BI44" s="651" t="s">
        <v>643</v>
      </c>
      <c r="BJ44" s="651"/>
      <c r="BK44" s="651"/>
      <c r="BL44" s="651"/>
      <c r="BM44" s="651"/>
    </row>
    <row r="45" spans="1:65" s="654" customFormat="1" ht="30.6" customHeight="1">
      <c r="A45" s="651" t="s">
        <v>6602</v>
      </c>
      <c r="B45" s="651" t="s">
        <v>52</v>
      </c>
      <c r="C45" s="652" t="s">
        <v>6586</v>
      </c>
      <c r="D45" s="651" t="s">
        <v>6415</v>
      </c>
      <c r="E45" s="655" t="s">
        <v>704</v>
      </c>
      <c r="F45" s="651" t="s">
        <v>6426</v>
      </c>
      <c r="G45" s="651" t="s">
        <v>6603</v>
      </c>
      <c r="H45" s="651" t="s">
        <v>6604</v>
      </c>
      <c r="I45" s="651" t="s">
        <v>6605</v>
      </c>
      <c r="J45" s="651" t="s">
        <v>6597</v>
      </c>
      <c r="K45" s="651" t="s">
        <v>6592</v>
      </c>
      <c r="L45" s="651">
        <v>2</v>
      </c>
      <c r="M45" s="651" t="s">
        <v>253</v>
      </c>
      <c r="N45" s="651"/>
      <c r="O45" s="655" t="s">
        <v>3257</v>
      </c>
      <c r="P45" s="655" t="s">
        <v>3035</v>
      </c>
      <c r="Q45" s="651" t="s">
        <v>995</v>
      </c>
      <c r="R45" s="651" t="s">
        <v>51</v>
      </c>
      <c r="S45" s="651" t="s">
        <v>4336</v>
      </c>
      <c r="T45" s="651" t="s">
        <v>51</v>
      </c>
      <c r="U45" s="651" t="s">
        <v>3092</v>
      </c>
      <c r="V45" s="651">
        <v>1</v>
      </c>
      <c r="W45" s="651" t="s">
        <v>51</v>
      </c>
      <c r="X45" s="651" t="s">
        <v>49</v>
      </c>
      <c r="Y45" s="651">
        <v>1</v>
      </c>
      <c r="Z45" s="651">
        <v>1</v>
      </c>
      <c r="AA45" s="651" t="s">
        <v>6441</v>
      </c>
      <c r="AB45" s="651" t="s">
        <v>62</v>
      </c>
      <c r="AC45" s="651"/>
      <c r="AD45" s="651" t="s">
        <v>51</v>
      </c>
      <c r="AE45" s="651" t="s">
        <v>6600</v>
      </c>
      <c r="AF45" s="651" t="s">
        <v>1205</v>
      </c>
      <c r="AG45" s="651" t="s">
        <v>51</v>
      </c>
      <c r="AH45" s="651" t="s">
        <v>49</v>
      </c>
      <c r="AI45" s="651">
        <v>1</v>
      </c>
      <c r="AJ45" s="651" t="s">
        <v>1205</v>
      </c>
      <c r="AK45" s="651" t="s">
        <v>6601</v>
      </c>
      <c r="AL45" s="651" t="s">
        <v>51</v>
      </c>
      <c r="AM45" s="651" t="s">
        <v>49</v>
      </c>
      <c r="AN45" s="651" t="s">
        <v>49</v>
      </c>
      <c r="AO45" s="651" t="s">
        <v>21</v>
      </c>
      <c r="AP45" s="651" t="s">
        <v>51</v>
      </c>
      <c r="AQ45" s="651" t="s">
        <v>49</v>
      </c>
      <c r="AR45" s="651" t="s">
        <v>6534</v>
      </c>
      <c r="AS45" s="651" t="s">
        <v>1205</v>
      </c>
      <c r="AT45" s="651" t="s">
        <v>1066</v>
      </c>
      <c r="AU45" s="653" t="s">
        <v>6562</v>
      </c>
      <c r="AV45" s="651" t="s">
        <v>1205</v>
      </c>
      <c r="AW45" s="651" t="s">
        <v>6567</v>
      </c>
      <c r="AX45" s="651" t="s">
        <v>643</v>
      </c>
      <c r="AY45" s="651" t="s">
        <v>643</v>
      </c>
      <c r="AZ45" s="651" t="s">
        <v>643</v>
      </c>
      <c r="BA45" s="651" t="s">
        <v>643</v>
      </c>
      <c r="BB45" s="651" t="s">
        <v>643</v>
      </c>
      <c r="BC45" s="651" t="s">
        <v>671</v>
      </c>
      <c r="BD45" s="651" t="s">
        <v>643</v>
      </c>
      <c r="BE45" s="651" t="s">
        <v>643</v>
      </c>
      <c r="BF45" s="651" t="s">
        <v>643</v>
      </c>
      <c r="BG45" s="651" t="s">
        <v>5139</v>
      </c>
      <c r="BH45" s="651" t="s">
        <v>643</v>
      </c>
      <c r="BI45" s="651" t="s">
        <v>643</v>
      </c>
      <c r="BJ45" s="651"/>
      <c r="BK45" s="651"/>
      <c r="BL45" s="651"/>
      <c r="BM45" s="651"/>
    </row>
    <row r="46" spans="1:65" s="654" customFormat="1" ht="6" customHeight="1">
      <c r="A46" s="651"/>
      <c r="B46" s="651"/>
      <c r="C46" s="652"/>
      <c r="D46" s="651"/>
      <c r="E46" s="655"/>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51"/>
      <c r="AI46" s="651"/>
      <c r="AJ46" s="651"/>
      <c r="AK46" s="651"/>
      <c r="AL46" s="651"/>
      <c r="AM46" s="651"/>
      <c r="AN46" s="651"/>
      <c r="AO46" s="651"/>
      <c r="AP46" s="651"/>
      <c r="AQ46" s="651"/>
      <c r="AR46" s="651"/>
      <c r="AS46" s="651"/>
      <c r="AT46" s="651"/>
      <c r="AU46" s="653"/>
      <c r="AV46" s="651"/>
      <c r="AW46" s="651"/>
      <c r="AX46" s="651"/>
      <c r="AY46" s="651"/>
      <c r="AZ46" s="651"/>
      <c r="BA46" s="651"/>
      <c r="BB46" s="651"/>
      <c r="BC46" s="651"/>
      <c r="BD46" s="651"/>
      <c r="BE46" s="651"/>
      <c r="BF46" s="651"/>
      <c r="BG46" s="651"/>
      <c r="BH46" s="651"/>
      <c r="BI46" s="651"/>
      <c r="BJ46" s="651"/>
      <c r="BK46" s="651"/>
      <c r="BL46" s="651"/>
      <c r="BM46" s="651"/>
    </row>
    <row r="47" spans="1:65" s="654" customFormat="1" ht="30.6" customHeight="1">
      <c r="A47" s="651" t="s">
        <v>6606</v>
      </c>
      <c r="B47" s="651" t="s">
        <v>52</v>
      </c>
      <c r="C47" s="652" t="s">
        <v>6586</v>
      </c>
      <c r="D47" s="651" t="s">
        <v>6415</v>
      </c>
      <c r="E47" s="655" t="s">
        <v>704</v>
      </c>
      <c r="F47" s="651" t="s">
        <v>6426</v>
      </c>
      <c r="G47" s="651" t="s">
        <v>3048</v>
      </c>
      <c r="H47" s="651" t="s">
        <v>6582</v>
      </c>
      <c r="I47" s="651" t="s">
        <v>6569</v>
      </c>
      <c r="J47" s="651" t="s">
        <v>6607</v>
      </c>
      <c r="K47" s="651" t="s">
        <v>6608</v>
      </c>
      <c r="L47" s="651">
        <v>2</v>
      </c>
      <c r="M47" s="651" t="s">
        <v>253</v>
      </c>
      <c r="N47" s="651" t="s">
        <v>6392</v>
      </c>
      <c r="O47" s="655" t="s">
        <v>3257</v>
      </c>
      <c r="P47" s="655" t="s">
        <v>3035</v>
      </c>
      <c r="Q47" s="651" t="s">
        <v>6571</v>
      </c>
      <c r="R47" s="651" t="s">
        <v>51</v>
      </c>
      <c r="S47" s="651" t="s">
        <v>4336</v>
      </c>
      <c r="T47" s="651" t="s">
        <v>49</v>
      </c>
      <c r="U47" s="651" t="s">
        <v>49</v>
      </c>
      <c r="V47" s="651" t="s">
        <v>3213</v>
      </c>
      <c r="W47" s="651" t="s">
        <v>49</v>
      </c>
      <c r="X47" s="651" t="s">
        <v>49</v>
      </c>
      <c r="Y47" s="651" t="s">
        <v>49</v>
      </c>
      <c r="Z47" s="651" t="s">
        <v>49</v>
      </c>
      <c r="AA47" s="651">
        <v>1</v>
      </c>
      <c r="AB47" s="651" t="s">
        <v>49</v>
      </c>
      <c r="AC47" s="651" t="s">
        <v>49</v>
      </c>
      <c r="AD47" s="651" t="s">
        <v>51</v>
      </c>
      <c r="AE47" s="651" t="s">
        <v>6449</v>
      </c>
      <c r="AF47" s="651" t="s">
        <v>49</v>
      </c>
      <c r="AG47" s="651" t="s">
        <v>51</v>
      </c>
      <c r="AH47" s="651" t="s">
        <v>49</v>
      </c>
      <c r="AI47" s="651">
        <v>1</v>
      </c>
      <c r="AJ47" s="651" t="s">
        <v>1205</v>
      </c>
      <c r="AK47" s="651" t="s">
        <v>51</v>
      </c>
      <c r="AL47" s="651" t="s">
        <v>51</v>
      </c>
      <c r="AM47" s="651" t="s">
        <v>49</v>
      </c>
      <c r="AN47" s="651" t="s">
        <v>51</v>
      </c>
      <c r="AO47" s="651" t="s">
        <v>21</v>
      </c>
      <c r="AP47" s="651" t="s">
        <v>51</v>
      </c>
      <c r="AQ47" s="651" t="s">
        <v>49</v>
      </c>
      <c r="AR47" s="651" t="s">
        <v>6534</v>
      </c>
      <c r="AS47" s="651" t="s">
        <v>1205</v>
      </c>
      <c r="AT47" s="651" t="s">
        <v>1066</v>
      </c>
      <c r="AU47" s="653" t="s">
        <v>6584</v>
      </c>
      <c r="AV47" s="651" t="s">
        <v>1205</v>
      </c>
      <c r="AW47" s="651" t="s">
        <v>6567</v>
      </c>
      <c r="AX47" s="651" t="s">
        <v>643</v>
      </c>
      <c r="AY47" s="651" t="s">
        <v>643</v>
      </c>
      <c r="AZ47" s="651" t="s">
        <v>643</v>
      </c>
      <c r="BA47" s="651" t="s">
        <v>643</v>
      </c>
      <c r="BB47" s="651" t="s">
        <v>643</v>
      </c>
      <c r="BC47" s="651" t="s">
        <v>671</v>
      </c>
      <c r="BD47" s="651" t="s">
        <v>643</v>
      </c>
      <c r="BE47" s="651" t="s">
        <v>643</v>
      </c>
      <c r="BF47" s="651" t="s">
        <v>643</v>
      </c>
      <c r="BG47" s="651" t="s">
        <v>5139</v>
      </c>
      <c r="BH47" s="651" t="s">
        <v>643</v>
      </c>
      <c r="BI47" s="651" t="s">
        <v>643</v>
      </c>
      <c r="BJ47" s="651"/>
      <c r="BK47" s="651"/>
      <c r="BL47" s="651"/>
      <c r="BM47" s="651"/>
    </row>
    <row r="48" spans="1:65" s="654" customFormat="1" ht="30.6" customHeight="1">
      <c r="A48" s="651"/>
      <c r="B48" s="651"/>
      <c r="C48" s="652"/>
      <c r="D48" s="651"/>
      <c r="E48" s="655"/>
      <c r="F48" s="651"/>
      <c r="G48" s="651"/>
      <c r="H48" s="651"/>
      <c r="I48" s="651"/>
      <c r="J48" s="651"/>
      <c r="K48" s="651"/>
      <c r="L48" s="651"/>
      <c r="M48" s="651"/>
      <c r="N48" s="651"/>
      <c r="O48" s="655"/>
      <c r="P48" s="655"/>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3"/>
      <c r="AV48" s="651"/>
      <c r="AW48" s="651"/>
      <c r="AX48" s="651"/>
      <c r="AY48" s="651"/>
      <c r="AZ48" s="651"/>
      <c r="BA48" s="651"/>
      <c r="BB48" s="651"/>
      <c r="BC48" s="651"/>
      <c r="BD48" s="651"/>
      <c r="BE48" s="651"/>
      <c r="BF48" s="651"/>
      <c r="BG48" s="651"/>
      <c r="BH48" s="651"/>
      <c r="BI48" s="651"/>
      <c r="BJ48" s="651"/>
      <c r="BK48" s="651"/>
      <c r="BL48" s="651"/>
      <c r="BM48" s="651"/>
    </row>
    <row r="49" spans="1:65" s="654" customFormat="1" ht="15.75">
      <c r="A49" s="651" t="s">
        <v>6609</v>
      </c>
      <c r="B49" s="651"/>
      <c r="C49" s="652"/>
      <c r="D49" s="651"/>
      <c r="E49" s="655"/>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3"/>
      <c r="AV49" s="651"/>
      <c r="AW49" s="651"/>
      <c r="AX49" s="651"/>
      <c r="AY49" s="651"/>
      <c r="AZ49" s="651"/>
      <c r="BA49" s="651"/>
      <c r="BB49" s="651"/>
      <c r="BC49" s="651"/>
      <c r="BD49" s="651"/>
      <c r="BE49" s="651"/>
      <c r="BF49" s="651"/>
      <c r="BG49" s="651"/>
      <c r="BH49" s="651"/>
      <c r="BI49" s="651"/>
      <c r="BJ49" s="651"/>
      <c r="BK49" s="651"/>
      <c r="BL49" s="651"/>
      <c r="BM49" s="651"/>
    </row>
    <row r="50" spans="1:65" s="654" customFormat="1" ht="110.25">
      <c r="A50" s="651" t="s">
        <v>6610</v>
      </c>
      <c r="B50" s="651" t="s">
        <v>53</v>
      </c>
      <c r="C50" s="652" t="s">
        <v>6526</v>
      </c>
      <c r="D50" s="651" t="s">
        <v>696</v>
      </c>
      <c r="E50" s="655" t="s">
        <v>704</v>
      </c>
      <c r="F50" s="651" t="s">
        <v>6611</v>
      </c>
      <c r="G50" s="651" t="s">
        <v>6527</v>
      </c>
      <c r="H50" s="651" t="s">
        <v>6612</v>
      </c>
      <c r="I50" s="651" t="s">
        <v>6613</v>
      </c>
      <c r="J50" s="651" t="s">
        <v>6614</v>
      </c>
      <c r="K50" s="651" t="s">
        <v>6531</v>
      </c>
      <c r="L50" s="651">
        <v>4</v>
      </c>
      <c r="M50" s="651" t="s">
        <v>253</v>
      </c>
      <c r="N50" s="651" t="s">
        <v>6392</v>
      </c>
      <c r="O50" s="655" t="s">
        <v>3257</v>
      </c>
      <c r="P50" s="655" t="s">
        <v>3035</v>
      </c>
      <c r="Q50" s="651" t="s">
        <v>6615</v>
      </c>
      <c r="R50" s="651" t="s">
        <v>51</v>
      </c>
      <c r="S50" s="651" t="s">
        <v>4336</v>
      </c>
      <c r="T50" s="651" t="s">
        <v>62</v>
      </c>
      <c r="U50" s="651">
        <v>1</v>
      </c>
      <c r="V50" s="651" t="s">
        <v>6616</v>
      </c>
      <c r="W50" s="651" t="s">
        <v>51</v>
      </c>
      <c r="X50" s="651">
        <v>1</v>
      </c>
      <c r="Y50" s="651">
        <v>1</v>
      </c>
      <c r="Z50" s="651">
        <v>2</v>
      </c>
      <c r="AA50" s="651">
        <v>1</v>
      </c>
      <c r="AB50" s="651" t="s">
        <v>49</v>
      </c>
      <c r="AC50" s="651">
        <v>2</v>
      </c>
      <c r="AD50" s="651" t="s">
        <v>51</v>
      </c>
      <c r="AE50" s="651" t="s">
        <v>6617</v>
      </c>
      <c r="AF50" s="651" t="s">
        <v>1205</v>
      </c>
      <c r="AG50" s="651" t="s">
        <v>62</v>
      </c>
      <c r="AH50" s="651" t="s">
        <v>49</v>
      </c>
      <c r="AI50" s="651">
        <v>2</v>
      </c>
      <c r="AJ50" s="651">
        <v>1</v>
      </c>
      <c r="AK50" s="651" t="s">
        <v>51</v>
      </c>
      <c r="AL50" s="651" t="s">
        <v>51</v>
      </c>
      <c r="AM50" s="651" t="s">
        <v>49</v>
      </c>
      <c r="AN50" s="651" t="s">
        <v>51</v>
      </c>
      <c r="AO50" s="657" t="s">
        <v>21</v>
      </c>
      <c r="AP50" s="651" t="s">
        <v>51</v>
      </c>
      <c r="AQ50" s="651" t="s">
        <v>51</v>
      </c>
      <c r="AR50" s="651" t="s">
        <v>6618</v>
      </c>
      <c r="AS50" s="651" t="s">
        <v>51</v>
      </c>
      <c r="AT50" s="651" t="s">
        <v>1066</v>
      </c>
      <c r="AU50" s="653" t="s">
        <v>6619</v>
      </c>
      <c r="AV50" s="651" t="s">
        <v>1205</v>
      </c>
      <c r="AW50" s="651" t="s">
        <v>6620</v>
      </c>
      <c r="AX50" s="651" t="s">
        <v>643</v>
      </c>
      <c r="AY50" s="651" t="s">
        <v>643</v>
      </c>
      <c r="AZ50" s="651" t="s">
        <v>643</v>
      </c>
      <c r="BA50" s="651" t="s">
        <v>643</v>
      </c>
      <c r="BB50" s="651" t="s">
        <v>643</v>
      </c>
      <c r="BC50" s="651" t="s">
        <v>671</v>
      </c>
      <c r="BD50" s="651" t="s">
        <v>643</v>
      </c>
      <c r="BE50" s="651" t="s">
        <v>643</v>
      </c>
      <c r="BF50" s="651" t="s">
        <v>643</v>
      </c>
      <c r="BG50" s="651" t="s">
        <v>6621</v>
      </c>
      <c r="BH50" s="651" t="s">
        <v>643</v>
      </c>
      <c r="BI50" s="651" t="s">
        <v>643</v>
      </c>
      <c r="BJ50" s="651" t="s">
        <v>6622</v>
      </c>
      <c r="BK50" s="651"/>
      <c r="BL50" s="651"/>
      <c r="BM50" s="651"/>
    </row>
    <row r="51" spans="1:65" s="654" customFormat="1" ht="110.25">
      <c r="A51" s="651" t="s">
        <v>6623</v>
      </c>
      <c r="B51" s="651" t="s">
        <v>53</v>
      </c>
      <c r="C51" s="652" t="s">
        <v>6526</v>
      </c>
      <c r="D51" s="651" t="s">
        <v>696</v>
      </c>
      <c r="E51" s="655" t="s">
        <v>704</v>
      </c>
      <c r="F51" s="651" t="s">
        <v>6611</v>
      </c>
      <c r="G51" s="651" t="s">
        <v>19</v>
      </c>
      <c r="H51" s="651" t="s">
        <v>6624</v>
      </c>
      <c r="I51" s="651" t="s">
        <v>6625</v>
      </c>
      <c r="J51" s="651" t="s">
        <v>6626</v>
      </c>
      <c r="K51" s="651" t="s">
        <v>6531</v>
      </c>
      <c r="L51" s="651">
        <v>4</v>
      </c>
      <c r="M51" s="651" t="s">
        <v>253</v>
      </c>
      <c r="N51" s="651" t="s">
        <v>6392</v>
      </c>
      <c r="O51" s="655" t="s">
        <v>3257</v>
      </c>
      <c r="P51" s="655" t="s">
        <v>3035</v>
      </c>
      <c r="Q51" s="651" t="s">
        <v>6627</v>
      </c>
      <c r="R51" s="651" t="s">
        <v>51</v>
      </c>
      <c r="S51" s="651" t="s">
        <v>4336</v>
      </c>
      <c r="T51" s="651" t="s">
        <v>62</v>
      </c>
      <c r="U51" s="651" t="s">
        <v>3092</v>
      </c>
      <c r="V51" s="651" t="s">
        <v>6628</v>
      </c>
      <c r="W51" s="651" t="s">
        <v>51</v>
      </c>
      <c r="X51" s="651" t="s">
        <v>49</v>
      </c>
      <c r="Y51" s="651" t="s">
        <v>6629</v>
      </c>
      <c r="Z51" s="651">
        <v>1</v>
      </c>
      <c r="AA51" s="651">
        <v>1</v>
      </c>
      <c r="AB51" s="651" t="s">
        <v>49</v>
      </c>
      <c r="AC51" s="651">
        <v>2</v>
      </c>
      <c r="AD51" s="651" t="s">
        <v>51</v>
      </c>
      <c r="AE51" s="651" t="s">
        <v>6617</v>
      </c>
      <c r="AF51" s="651" t="s">
        <v>1205</v>
      </c>
      <c r="AG51" s="651" t="s">
        <v>62</v>
      </c>
      <c r="AH51" s="651" t="s">
        <v>49</v>
      </c>
      <c r="AI51" s="651">
        <v>2</v>
      </c>
      <c r="AJ51" s="651">
        <v>1</v>
      </c>
      <c r="AK51" s="651" t="s">
        <v>51</v>
      </c>
      <c r="AL51" s="651" t="s">
        <v>51</v>
      </c>
      <c r="AM51" s="651" t="s">
        <v>49</v>
      </c>
      <c r="AN51" s="651" t="s">
        <v>51</v>
      </c>
      <c r="AO51" s="657" t="s">
        <v>21</v>
      </c>
      <c r="AP51" s="651" t="s">
        <v>51</v>
      </c>
      <c r="AQ51" s="651" t="s">
        <v>51</v>
      </c>
      <c r="AR51" s="651" t="s">
        <v>6618</v>
      </c>
      <c r="AS51" s="651" t="s">
        <v>51</v>
      </c>
      <c r="AT51" s="651" t="s">
        <v>1066</v>
      </c>
      <c r="AU51" s="653" t="s">
        <v>6619</v>
      </c>
      <c r="AV51" s="651" t="s">
        <v>1205</v>
      </c>
      <c r="AW51" s="651" t="s">
        <v>6620</v>
      </c>
      <c r="AX51" s="651" t="s">
        <v>643</v>
      </c>
      <c r="AY51" s="651" t="s">
        <v>643</v>
      </c>
      <c r="AZ51" s="651" t="s">
        <v>643</v>
      </c>
      <c r="BA51" s="651" t="s">
        <v>643</v>
      </c>
      <c r="BB51" s="651" t="s">
        <v>643</v>
      </c>
      <c r="BC51" s="651" t="s">
        <v>671</v>
      </c>
      <c r="BD51" s="651" t="s">
        <v>643</v>
      </c>
      <c r="BE51" s="651" t="s">
        <v>643</v>
      </c>
      <c r="BF51" s="651" t="s">
        <v>643</v>
      </c>
      <c r="BG51" s="651" t="s">
        <v>6621</v>
      </c>
      <c r="BH51" s="651" t="s">
        <v>643</v>
      </c>
      <c r="BI51" s="651" t="s">
        <v>643</v>
      </c>
      <c r="BJ51" s="651"/>
      <c r="BK51" s="651"/>
      <c r="BL51" s="651"/>
      <c r="BM51" s="651"/>
    </row>
    <row r="52" spans="1:65" s="654" customFormat="1" ht="110.25">
      <c r="A52" s="651" t="s">
        <v>6630</v>
      </c>
      <c r="B52" s="651" t="s">
        <v>53</v>
      </c>
      <c r="C52" s="652" t="s">
        <v>6526</v>
      </c>
      <c r="D52" s="651" t="s">
        <v>696</v>
      </c>
      <c r="E52" s="655" t="s">
        <v>704</v>
      </c>
      <c r="F52" s="651" t="s">
        <v>6611</v>
      </c>
      <c r="G52" s="651" t="s">
        <v>3048</v>
      </c>
      <c r="H52" s="651" t="s">
        <v>6631</v>
      </c>
      <c r="I52" s="651" t="s">
        <v>6632</v>
      </c>
      <c r="J52" s="651" t="s">
        <v>6633</v>
      </c>
      <c r="K52" s="651" t="s">
        <v>6634</v>
      </c>
      <c r="L52" s="651">
        <v>2</v>
      </c>
      <c r="M52" s="651" t="s">
        <v>59</v>
      </c>
      <c r="N52" s="651" t="s">
        <v>6392</v>
      </c>
      <c r="O52" s="655" t="s">
        <v>3257</v>
      </c>
      <c r="P52" s="655" t="s">
        <v>3035</v>
      </c>
      <c r="Q52" s="651" t="s">
        <v>6635</v>
      </c>
      <c r="R52" s="651" t="s">
        <v>51</v>
      </c>
      <c r="S52" s="651" t="s">
        <v>4336</v>
      </c>
      <c r="T52" s="651" t="s">
        <v>49</v>
      </c>
      <c r="U52" s="651" t="s">
        <v>49</v>
      </c>
      <c r="V52" s="651" t="s">
        <v>3213</v>
      </c>
      <c r="W52" s="651" t="s">
        <v>49</v>
      </c>
      <c r="X52" s="651" t="s">
        <v>49</v>
      </c>
      <c r="Y52" s="651" t="s">
        <v>49</v>
      </c>
      <c r="Z52" s="651" t="s">
        <v>49</v>
      </c>
      <c r="AA52" s="651" t="s">
        <v>683</v>
      </c>
      <c r="AB52" s="651" t="s">
        <v>49</v>
      </c>
      <c r="AC52" s="651" t="s">
        <v>6636</v>
      </c>
      <c r="AD52" s="651" t="s">
        <v>51</v>
      </c>
      <c r="AE52" s="651" t="s">
        <v>6412</v>
      </c>
      <c r="AF52" s="651" t="s">
        <v>1205</v>
      </c>
      <c r="AG52" s="651" t="s">
        <v>62</v>
      </c>
      <c r="AH52" s="651" t="s">
        <v>49</v>
      </c>
      <c r="AI52" s="651" t="s">
        <v>6441</v>
      </c>
      <c r="AJ52" s="651">
        <v>1</v>
      </c>
      <c r="AK52" s="651" t="s">
        <v>51</v>
      </c>
      <c r="AL52" s="651" t="s">
        <v>51</v>
      </c>
      <c r="AM52" s="651" t="s">
        <v>49</v>
      </c>
      <c r="AN52" s="651" t="s">
        <v>51</v>
      </c>
      <c r="AO52" s="657" t="s">
        <v>21</v>
      </c>
      <c r="AP52" s="651" t="s">
        <v>51</v>
      </c>
      <c r="AQ52" s="651" t="s">
        <v>51</v>
      </c>
      <c r="AR52" s="651" t="s">
        <v>6618</v>
      </c>
      <c r="AS52" s="651" t="s">
        <v>49</v>
      </c>
      <c r="AT52" s="651" t="s">
        <v>1066</v>
      </c>
      <c r="AU52" s="653" t="s">
        <v>6619</v>
      </c>
      <c r="AV52" s="651" t="s">
        <v>1205</v>
      </c>
      <c r="AW52" s="651" t="s">
        <v>6620</v>
      </c>
      <c r="AX52" s="651" t="s">
        <v>643</v>
      </c>
      <c r="AY52" s="651" t="s">
        <v>643</v>
      </c>
      <c r="AZ52" s="651" t="s">
        <v>643</v>
      </c>
      <c r="BA52" s="651" t="s">
        <v>643</v>
      </c>
      <c r="BB52" s="651" t="s">
        <v>643</v>
      </c>
      <c r="BC52" s="651" t="s">
        <v>671</v>
      </c>
      <c r="BD52" s="651" t="s">
        <v>643</v>
      </c>
      <c r="BE52" s="651" t="s">
        <v>643</v>
      </c>
      <c r="BF52" s="651" t="s">
        <v>643</v>
      </c>
      <c r="BG52" s="651" t="s">
        <v>6621</v>
      </c>
      <c r="BH52" s="651" t="s">
        <v>643</v>
      </c>
      <c r="BI52" s="651" t="s">
        <v>62</v>
      </c>
      <c r="BJ52" s="651"/>
      <c r="BK52" s="651"/>
      <c r="BL52" s="651"/>
      <c r="BM52" s="651"/>
    </row>
    <row r="53" spans="1:65" s="654" customFormat="1" ht="15.75">
      <c r="A53" s="651"/>
      <c r="B53" s="651"/>
      <c r="C53" s="652"/>
      <c r="D53" s="651"/>
      <c r="E53" s="655"/>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651"/>
      <c r="AP53" s="651"/>
      <c r="AQ53" s="651"/>
      <c r="AR53" s="651"/>
      <c r="AS53" s="651"/>
      <c r="AT53" s="651"/>
      <c r="AU53" s="653"/>
      <c r="AV53" s="651"/>
      <c r="AW53" s="651"/>
      <c r="AX53" s="651"/>
      <c r="AY53" s="651"/>
      <c r="AZ53" s="651"/>
      <c r="BA53" s="651"/>
      <c r="BB53" s="651"/>
      <c r="BC53" s="651"/>
      <c r="BD53" s="651"/>
      <c r="BE53" s="651"/>
      <c r="BF53" s="651"/>
      <c r="BG53" s="651"/>
      <c r="BH53" s="651"/>
      <c r="BI53" s="651"/>
      <c r="BJ53" s="651"/>
      <c r="BK53" s="651"/>
      <c r="BL53" s="651"/>
      <c r="BM53" s="651"/>
    </row>
    <row r="54" spans="1:65" s="654" customFormat="1" ht="110.25">
      <c r="A54" s="651" t="s">
        <v>6637</v>
      </c>
      <c r="B54" s="651" t="s">
        <v>53</v>
      </c>
      <c r="C54" s="652" t="s">
        <v>6526</v>
      </c>
      <c r="D54" s="651" t="s">
        <v>6415</v>
      </c>
      <c r="E54" s="655" t="s">
        <v>704</v>
      </c>
      <c r="F54" s="651" t="s">
        <v>6611</v>
      </c>
      <c r="G54" s="651" t="s">
        <v>6527</v>
      </c>
      <c r="H54" s="651" t="s">
        <v>6612</v>
      </c>
      <c r="I54" s="651" t="s">
        <v>6613</v>
      </c>
      <c r="J54" s="651" t="s">
        <v>6614</v>
      </c>
      <c r="K54" s="651" t="s">
        <v>6531</v>
      </c>
      <c r="L54" s="651">
        <v>4</v>
      </c>
      <c r="M54" s="651" t="s">
        <v>59</v>
      </c>
      <c r="N54" s="651" t="s">
        <v>6448</v>
      </c>
      <c r="O54" s="655" t="s">
        <v>3257</v>
      </c>
      <c r="P54" s="655" t="s">
        <v>3035</v>
      </c>
      <c r="Q54" s="651" t="s">
        <v>6615</v>
      </c>
      <c r="R54" s="651" t="s">
        <v>51</v>
      </c>
      <c r="S54" s="651" t="s">
        <v>4336</v>
      </c>
      <c r="T54" s="651" t="s">
        <v>62</v>
      </c>
      <c r="U54" s="651">
        <v>1</v>
      </c>
      <c r="V54" s="651" t="s">
        <v>6616</v>
      </c>
      <c r="W54" s="651" t="s">
        <v>51</v>
      </c>
      <c r="X54" s="651">
        <v>1</v>
      </c>
      <c r="Y54" s="651">
        <v>1</v>
      </c>
      <c r="Z54" s="651">
        <v>2</v>
      </c>
      <c r="AA54" s="651">
        <v>1</v>
      </c>
      <c r="AB54" s="651" t="s">
        <v>49</v>
      </c>
      <c r="AC54" s="651">
        <v>2</v>
      </c>
      <c r="AD54" s="651" t="s">
        <v>51</v>
      </c>
      <c r="AE54" s="651" t="s">
        <v>6617</v>
      </c>
      <c r="AF54" s="651" t="s">
        <v>1205</v>
      </c>
      <c r="AG54" s="651" t="s">
        <v>62</v>
      </c>
      <c r="AH54" s="651" t="s">
        <v>49</v>
      </c>
      <c r="AI54" s="651">
        <v>2</v>
      </c>
      <c r="AJ54" s="651">
        <v>1</v>
      </c>
      <c r="AK54" s="651" t="s">
        <v>51</v>
      </c>
      <c r="AL54" s="651" t="s">
        <v>51</v>
      </c>
      <c r="AM54" s="651" t="s">
        <v>49</v>
      </c>
      <c r="AN54" s="651" t="s">
        <v>51</v>
      </c>
      <c r="AO54" s="657" t="s">
        <v>21</v>
      </c>
      <c r="AP54" s="651" t="s">
        <v>51</v>
      </c>
      <c r="AQ54" s="651" t="s">
        <v>49</v>
      </c>
      <c r="AR54" s="651" t="s">
        <v>6618</v>
      </c>
      <c r="AS54" s="651" t="s">
        <v>51</v>
      </c>
      <c r="AT54" s="651" t="s">
        <v>1066</v>
      </c>
      <c r="AU54" s="653" t="s">
        <v>6619</v>
      </c>
      <c r="AV54" s="651" t="s">
        <v>1205</v>
      </c>
      <c r="AW54" s="651" t="s">
        <v>6620</v>
      </c>
      <c r="AX54" s="651" t="s">
        <v>643</v>
      </c>
      <c r="AY54" s="651" t="s">
        <v>643</v>
      </c>
      <c r="AZ54" s="651" t="s">
        <v>643</v>
      </c>
      <c r="BA54" s="651" t="s">
        <v>643</v>
      </c>
      <c r="BB54" s="651" t="s">
        <v>643</v>
      </c>
      <c r="BC54" s="651" t="s">
        <v>671</v>
      </c>
      <c r="BD54" s="651" t="s">
        <v>643</v>
      </c>
      <c r="BE54" s="651" t="s">
        <v>643</v>
      </c>
      <c r="BF54" s="651" t="s">
        <v>643</v>
      </c>
      <c r="BG54" s="651" t="s">
        <v>6621</v>
      </c>
      <c r="BH54" s="651" t="s">
        <v>643</v>
      </c>
      <c r="BI54" s="651" t="s">
        <v>643</v>
      </c>
      <c r="BJ54" s="651" t="s">
        <v>6622</v>
      </c>
      <c r="BK54" s="651"/>
      <c r="BL54" s="651"/>
      <c r="BM54" s="651"/>
    </row>
    <row r="55" spans="1:65" s="654" customFormat="1" ht="110.25">
      <c r="A55" s="651" t="s">
        <v>6638</v>
      </c>
      <c r="B55" s="651" t="s">
        <v>53</v>
      </c>
      <c r="C55" s="652" t="s">
        <v>6526</v>
      </c>
      <c r="D55" s="651" t="s">
        <v>6415</v>
      </c>
      <c r="E55" s="655" t="s">
        <v>704</v>
      </c>
      <c r="F55" s="651" t="s">
        <v>6611</v>
      </c>
      <c r="G55" s="651" t="s">
        <v>19</v>
      </c>
      <c r="H55" s="651" t="s">
        <v>6624</v>
      </c>
      <c r="I55" s="651" t="s">
        <v>6625</v>
      </c>
      <c r="J55" s="651" t="s">
        <v>6626</v>
      </c>
      <c r="K55" s="651" t="s">
        <v>6531</v>
      </c>
      <c r="L55" s="651">
        <v>4</v>
      </c>
      <c r="M55" s="651" t="s">
        <v>59</v>
      </c>
      <c r="N55" s="651" t="s">
        <v>6448</v>
      </c>
      <c r="O55" s="655" t="s">
        <v>3257</v>
      </c>
      <c r="P55" s="655" t="s">
        <v>3035</v>
      </c>
      <c r="Q55" s="651" t="s">
        <v>6627</v>
      </c>
      <c r="R55" s="651" t="s">
        <v>51</v>
      </c>
      <c r="S55" s="651" t="s">
        <v>4336</v>
      </c>
      <c r="T55" s="651" t="s">
        <v>62</v>
      </c>
      <c r="U55" s="651" t="s">
        <v>3092</v>
      </c>
      <c r="V55" s="651" t="s">
        <v>6628</v>
      </c>
      <c r="W55" s="651" t="s">
        <v>51</v>
      </c>
      <c r="X55" s="651" t="s">
        <v>49</v>
      </c>
      <c r="Y55" s="651" t="s">
        <v>6629</v>
      </c>
      <c r="Z55" s="651">
        <v>1</v>
      </c>
      <c r="AA55" s="651">
        <v>1</v>
      </c>
      <c r="AB55" s="651" t="s">
        <v>49</v>
      </c>
      <c r="AC55" s="651">
        <v>2</v>
      </c>
      <c r="AD55" s="651" t="s">
        <v>51</v>
      </c>
      <c r="AE55" s="651" t="s">
        <v>6617</v>
      </c>
      <c r="AF55" s="651" t="s">
        <v>1205</v>
      </c>
      <c r="AG55" s="651" t="s">
        <v>62</v>
      </c>
      <c r="AH55" s="651" t="s">
        <v>49</v>
      </c>
      <c r="AI55" s="651">
        <v>2</v>
      </c>
      <c r="AJ55" s="651">
        <v>1</v>
      </c>
      <c r="AK55" s="651" t="s">
        <v>51</v>
      </c>
      <c r="AL55" s="651" t="s">
        <v>51</v>
      </c>
      <c r="AM55" s="651" t="s">
        <v>49</v>
      </c>
      <c r="AN55" s="651" t="s">
        <v>51</v>
      </c>
      <c r="AO55" s="657" t="s">
        <v>21</v>
      </c>
      <c r="AP55" s="651" t="s">
        <v>51</v>
      </c>
      <c r="AQ55" s="651" t="s">
        <v>49</v>
      </c>
      <c r="AR55" s="651" t="s">
        <v>6618</v>
      </c>
      <c r="AS55" s="651" t="s">
        <v>51</v>
      </c>
      <c r="AT55" s="651" t="s">
        <v>1066</v>
      </c>
      <c r="AU55" s="653" t="s">
        <v>6619</v>
      </c>
      <c r="AV55" s="651" t="s">
        <v>1205</v>
      </c>
      <c r="AW55" s="651" t="s">
        <v>6620</v>
      </c>
      <c r="AX55" s="651" t="s">
        <v>643</v>
      </c>
      <c r="AY55" s="651" t="s">
        <v>643</v>
      </c>
      <c r="AZ55" s="651" t="s">
        <v>643</v>
      </c>
      <c r="BA55" s="651" t="s">
        <v>643</v>
      </c>
      <c r="BB55" s="651" t="s">
        <v>643</v>
      </c>
      <c r="BC55" s="651" t="s">
        <v>671</v>
      </c>
      <c r="BD55" s="651" t="s">
        <v>643</v>
      </c>
      <c r="BE55" s="651" t="s">
        <v>643</v>
      </c>
      <c r="BF55" s="651" t="s">
        <v>643</v>
      </c>
      <c r="BG55" s="651" t="s">
        <v>6621</v>
      </c>
      <c r="BH55" s="651" t="s">
        <v>643</v>
      </c>
      <c r="BI55" s="651" t="s">
        <v>643</v>
      </c>
      <c r="BJ55" s="651"/>
      <c r="BK55" s="651"/>
      <c r="BL55" s="651"/>
      <c r="BM55" s="651"/>
    </row>
    <row r="56" spans="1:65" s="654" customFormat="1" ht="15.75">
      <c r="A56" s="651"/>
      <c r="B56" s="651"/>
      <c r="C56" s="652"/>
      <c r="D56" s="651"/>
      <c r="E56" s="655"/>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3"/>
      <c r="AV56" s="651"/>
      <c r="AW56" s="651"/>
      <c r="AX56" s="651"/>
      <c r="AY56" s="651"/>
      <c r="AZ56" s="651"/>
      <c r="BA56" s="651"/>
      <c r="BB56" s="651"/>
      <c r="BC56" s="651"/>
      <c r="BD56" s="651"/>
      <c r="BE56" s="651"/>
      <c r="BF56" s="651"/>
      <c r="BG56" s="651"/>
      <c r="BH56" s="651"/>
      <c r="BI56" s="651"/>
      <c r="BJ56" s="651"/>
      <c r="BK56" s="651"/>
      <c r="BL56" s="651"/>
      <c r="BM56" s="651"/>
    </row>
    <row r="57" spans="1:65" s="654" customFormat="1" ht="110.25">
      <c r="A57" s="651" t="s">
        <v>6639</v>
      </c>
      <c r="B57" s="651" t="s">
        <v>53</v>
      </c>
      <c r="C57" s="652" t="s">
        <v>6640</v>
      </c>
      <c r="D57" s="651" t="s">
        <v>6415</v>
      </c>
      <c r="E57" s="655" t="s">
        <v>704</v>
      </c>
      <c r="F57" s="651" t="s">
        <v>6641</v>
      </c>
      <c r="G57" s="651" t="s">
        <v>6527</v>
      </c>
      <c r="H57" s="651" t="s">
        <v>6612</v>
      </c>
      <c r="I57" s="651" t="s">
        <v>6613</v>
      </c>
      <c r="J57" s="651" t="s">
        <v>6642</v>
      </c>
      <c r="K57" s="651" t="s">
        <v>6643</v>
      </c>
      <c r="L57" s="651">
        <v>2</v>
      </c>
      <c r="M57" s="651" t="s">
        <v>59</v>
      </c>
      <c r="N57" s="651" t="s">
        <v>6448</v>
      </c>
      <c r="O57" s="655" t="s">
        <v>3257</v>
      </c>
      <c r="P57" s="655" t="s">
        <v>3035</v>
      </c>
      <c r="Q57" s="651" t="s">
        <v>893</v>
      </c>
      <c r="R57" s="651" t="s">
        <v>51</v>
      </c>
      <c r="S57" s="651" t="s">
        <v>4336</v>
      </c>
      <c r="T57" s="651" t="s">
        <v>62</v>
      </c>
      <c r="U57" s="651">
        <v>1</v>
      </c>
      <c r="V57" s="651" t="s">
        <v>6616</v>
      </c>
      <c r="W57" s="651" t="s">
        <v>51</v>
      </c>
      <c r="X57" s="651" t="s">
        <v>49</v>
      </c>
      <c r="Y57" s="651">
        <v>3</v>
      </c>
      <c r="Z57" s="651">
        <v>1</v>
      </c>
      <c r="AA57" s="651">
        <v>1</v>
      </c>
      <c r="AB57" s="651" t="s">
        <v>49</v>
      </c>
      <c r="AC57" s="651">
        <v>2</v>
      </c>
      <c r="AD57" s="651" t="s">
        <v>51</v>
      </c>
      <c r="AE57" s="651" t="s">
        <v>6617</v>
      </c>
      <c r="AF57" s="651" t="s">
        <v>1205</v>
      </c>
      <c r="AG57" s="651" t="s">
        <v>62</v>
      </c>
      <c r="AH57" s="651" t="s">
        <v>49</v>
      </c>
      <c r="AI57" s="651">
        <v>1</v>
      </c>
      <c r="AJ57" s="651">
        <v>1</v>
      </c>
      <c r="AK57" s="651" t="s">
        <v>51</v>
      </c>
      <c r="AL57" s="651" t="s">
        <v>51</v>
      </c>
      <c r="AM57" s="651" t="s">
        <v>49</v>
      </c>
      <c r="AN57" s="651" t="s">
        <v>6644</v>
      </c>
      <c r="AO57" s="657" t="s">
        <v>21</v>
      </c>
      <c r="AP57" s="651" t="s">
        <v>51</v>
      </c>
      <c r="AQ57" s="651" t="s">
        <v>49</v>
      </c>
      <c r="AR57" s="651" t="s">
        <v>6618</v>
      </c>
      <c r="AS57" s="651" t="s">
        <v>49</v>
      </c>
      <c r="AT57" s="651" t="s">
        <v>1066</v>
      </c>
      <c r="AU57" s="653" t="s">
        <v>6619</v>
      </c>
      <c r="AV57" s="651" t="s">
        <v>1205</v>
      </c>
      <c r="AW57" s="651" t="s">
        <v>6620</v>
      </c>
      <c r="AX57" s="651" t="s">
        <v>643</v>
      </c>
      <c r="AY57" s="651" t="s">
        <v>643</v>
      </c>
      <c r="AZ57" s="651" t="s">
        <v>643</v>
      </c>
      <c r="BA57" s="651" t="s">
        <v>643</v>
      </c>
      <c r="BB57" s="651" t="s">
        <v>643</v>
      </c>
      <c r="BC57" s="651" t="s">
        <v>671</v>
      </c>
      <c r="BD57" s="651" t="s">
        <v>643</v>
      </c>
      <c r="BE57" s="651" t="s">
        <v>643</v>
      </c>
      <c r="BF57" s="651" t="s">
        <v>643</v>
      </c>
      <c r="BG57" s="651" t="s">
        <v>6621</v>
      </c>
      <c r="BH57" s="651" t="s">
        <v>643</v>
      </c>
      <c r="BI57" s="651" t="s">
        <v>643</v>
      </c>
      <c r="BJ57" s="651"/>
      <c r="BK57" s="651"/>
      <c r="BL57" s="651"/>
      <c r="BM57" s="651"/>
    </row>
    <row r="58" spans="1:65" s="654" customFormat="1" ht="110.25">
      <c r="A58" s="651" t="s">
        <v>6645</v>
      </c>
      <c r="B58" s="651" t="s">
        <v>53</v>
      </c>
      <c r="C58" s="652" t="s">
        <v>6640</v>
      </c>
      <c r="D58" s="651" t="s">
        <v>6415</v>
      </c>
      <c r="E58" s="655" t="s">
        <v>704</v>
      </c>
      <c r="F58" s="651" t="s">
        <v>6641</v>
      </c>
      <c r="G58" s="651" t="s">
        <v>19</v>
      </c>
      <c r="H58" s="651" t="s">
        <v>6624</v>
      </c>
      <c r="I58" s="651" t="s">
        <v>6625</v>
      </c>
      <c r="J58" s="651" t="s">
        <v>6626</v>
      </c>
      <c r="K58" s="651" t="s">
        <v>6643</v>
      </c>
      <c r="L58" s="651">
        <v>2</v>
      </c>
      <c r="M58" s="651" t="s">
        <v>59</v>
      </c>
      <c r="N58" s="651" t="s">
        <v>6448</v>
      </c>
      <c r="O58" s="655" t="s">
        <v>3257</v>
      </c>
      <c r="P58" s="655" t="s">
        <v>3035</v>
      </c>
      <c r="Q58" s="651" t="s">
        <v>995</v>
      </c>
      <c r="R58" s="651" t="s">
        <v>51</v>
      </c>
      <c r="S58" s="651" t="s">
        <v>4336</v>
      </c>
      <c r="T58" s="651" t="s">
        <v>62</v>
      </c>
      <c r="U58" s="651" t="s">
        <v>2843</v>
      </c>
      <c r="V58" s="651" t="s">
        <v>6646</v>
      </c>
      <c r="W58" s="651" t="s">
        <v>51</v>
      </c>
      <c r="X58" s="651" t="s">
        <v>49</v>
      </c>
      <c r="Y58" s="651">
        <v>1</v>
      </c>
      <c r="Z58" s="651">
        <v>1</v>
      </c>
      <c r="AA58" s="651">
        <v>1</v>
      </c>
      <c r="AB58" s="651" t="s">
        <v>49</v>
      </c>
      <c r="AC58" s="651">
        <v>2</v>
      </c>
      <c r="AD58" s="651" t="s">
        <v>51</v>
      </c>
      <c r="AE58" s="651" t="s">
        <v>6617</v>
      </c>
      <c r="AF58" s="651" t="s">
        <v>1205</v>
      </c>
      <c r="AG58" s="651" t="s">
        <v>62</v>
      </c>
      <c r="AH58" s="651" t="s">
        <v>49</v>
      </c>
      <c r="AI58" s="651">
        <v>1</v>
      </c>
      <c r="AJ58" s="651">
        <v>1</v>
      </c>
      <c r="AK58" s="651" t="s">
        <v>51</v>
      </c>
      <c r="AL58" s="651" t="s">
        <v>51</v>
      </c>
      <c r="AM58" s="651" t="s">
        <v>49</v>
      </c>
      <c r="AN58" s="651" t="s">
        <v>6644</v>
      </c>
      <c r="AO58" s="657" t="s">
        <v>21</v>
      </c>
      <c r="AP58" s="651" t="s">
        <v>51</v>
      </c>
      <c r="AQ58" s="651" t="s">
        <v>49</v>
      </c>
      <c r="AR58" s="651" t="s">
        <v>6618</v>
      </c>
      <c r="AS58" s="651" t="s">
        <v>49</v>
      </c>
      <c r="AT58" s="651" t="s">
        <v>1066</v>
      </c>
      <c r="AU58" s="653" t="s">
        <v>6619</v>
      </c>
      <c r="AV58" s="651" t="s">
        <v>1205</v>
      </c>
      <c r="AW58" s="651" t="s">
        <v>6620</v>
      </c>
      <c r="AX58" s="651" t="s">
        <v>643</v>
      </c>
      <c r="AY58" s="651" t="s">
        <v>643</v>
      </c>
      <c r="AZ58" s="651" t="s">
        <v>643</v>
      </c>
      <c r="BA58" s="651" t="s">
        <v>643</v>
      </c>
      <c r="BB58" s="651" t="s">
        <v>643</v>
      </c>
      <c r="BC58" s="651" t="s">
        <v>671</v>
      </c>
      <c r="BD58" s="651" t="s">
        <v>643</v>
      </c>
      <c r="BE58" s="651" t="s">
        <v>643</v>
      </c>
      <c r="BF58" s="651" t="s">
        <v>643</v>
      </c>
      <c r="BG58" s="651" t="s">
        <v>6621</v>
      </c>
      <c r="BH58" s="651" t="s">
        <v>643</v>
      </c>
      <c r="BI58" s="651" t="s">
        <v>643</v>
      </c>
      <c r="BJ58" s="651"/>
      <c r="BK58" s="651"/>
      <c r="BL58" s="651"/>
      <c r="BM58" s="651"/>
    </row>
    <row r="59" spans="1:65" s="654" customFormat="1" ht="110.25">
      <c r="A59" s="651" t="s">
        <v>6647</v>
      </c>
      <c r="B59" s="651" t="s">
        <v>53</v>
      </c>
      <c r="C59" s="652" t="s">
        <v>6640</v>
      </c>
      <c r="D59" s="651" t="s">
        <v>6415</v>
      </c>
      <c r="E59" s="655" t="s">
        <v>704</v>
      </c>
      <c r="F59" s="651" t="s">
        <v>6641</v>
      </c>
      <c r="G59" s="651" t="s">
        <v>3048</v>
      </c>
      <c r="H59" s="651" t="s">
        <v>6631</v>
      </c>
      <c r="I59" s="651" t="s">
        <v>6632</v>
      </c>
      <c r="J59" s="651" t="s">
        <v>6633</v>
      </c>
      <c r="K59" s="651" t="s">
        <v>6648</v>
      </c>
      <c r="L59" s="651">
        <v>2</v>
      </c>
      <c r="M59" s="651" t="s">
        <v>59</v>
      </c>
      <c r="N59" s="651" t="s">
        <v>6448</v>
      </c>
      <c r="O59" s="655" t="s">
        <v>3257</v>
      </c>
      <c r="P59" s="655" t="s">
        <v>3035</v>
      </c>
      <c r="Q59" s="651" t="s">
        <v>6649</v>
      </c>
      <c r="R59" s="651" t="s">
        <v>51</v>
      </c>
      <c r="S59" s="651" t="s">
        <v>4336</v>
      </c>
      <c r="T59" s="651" t="s">
        <v>49</v>
      </c>
      <c r="U59" s="651" t="s">
        <v>49</v>
      </c>
      <c r="V59" s="651" t="s">
        <v>3213</v>
      </c>
      <c r="W59" s="651" t="s">
        <v>49</v>
      </c>
      <c r="X59" s="651" t="s">
        <v>49</v>
      </c>
      <c r="Y59" s="651" t="s">
        <v>49</v>
      </c>
      <c r="Z59" s="651" t="s">
        <v>49</v>
      </c>
      <c r="AA59" s="651">
        <v>1</v>
      </c>
      <c r="AB59" s="651" t="s">
        <v>49</v>
      </c>
      <c r="AC59" s="651">
        <v>2</v>
      </c>
      <c r="AD59" s="651" t="s">
        <v>51</v>
      </c>
      <c r="AE59" s="651" t="s">
        <v>6449</v>
      </c>
      <c r="AF59" s="651" t="s">
        <v>1205</v>
      </c>
      <c r="AG59" s="651" t="s">
        <v>62</v>
      </c>
      <c r="AH59" s="651" t="s">
        <v>49</v>
      </c>
      <c r="AI59" s="651">
        <v>1</v>
      </c>
      <c r="AJ59" s="651">
        <v>1</v>
      </c>
      <c r="AK59" s="651" t="s">
        <v>51</v>
      </c>
      <c r="AL59" s="651" t="s">
        <v>51</v>
      </c>
      <c r="AM59" s="651" t="s">
        <v>49</v>
      </c>
      <c r="AN59" s="651" t="s">
        <v>6644</v>
      </c>
      <c r="AO59" s="657" t="s">
        <v>21</v>
      </c>
      <c r="AP59" s="651" t="s">
        <v>51</v>
      </c>
      <c r="AQ59" s="651" t="s">
        <v>49</v>
      </c>
      <c r="AR59" s="651" t="s">
        <v>6618</v>
      </c>
      <c r="AS59" s="651" t="s">
        <v>49</v>
      </c>
      <c r="AT59" s="651" t="s">
        <v>1066</v>
      </c>
      <c r="AU59" s="653" t="s">
        <v>6619</v>
      </c>
      <c r="AV59" s="651" t="s">
        <v>1205</v>
      </c>
      <c r="AW59" s="651" t="s">
        <v>6620</v>
      </c>
      <c r="AX59" s="651" t="s">
        <v>643</v>
      </c>
      <c r="AY59" s="651" t="s">
        <v>643</v>
      </c>
      <c r="AZ59" s="651" t="s">
        <v>643</v>
      </c>
      <c r="BA59" s="651" t="s">
        <v>643</v>
      </c>
      <c r="BB59" s="651" t="s">
        <v>643</v>
      </c>
      <c r="BC59" s="651" t="s">
        <v>671</v>
      </c>
      <c r="BD59" s="651" t="s">
        <v>643</v>
      </c>
      <c r="BE59" s="651" t="s">
        <v>643</v>
      </c>
      <c r="BF59" s="651" t="s">
        <v>643</v>
      </c>
      <c r="BG59" s="651" t="s">
        <v>6621</v>
      </c>
      <c r="BH59" s="651" t="s">
        <v>643</v>
      </c>
      <c r="BI59" s="651" t="s">
        <v>62</v>
      </c>
      <c r="BJ59" s="651"/>
      <c r="BK59" s="651"/>
      <c r="BL59" s="651"/>
      <c r="BM59" s="651"/>
    </row>
    <row r="60" spans="1:65" s="470" customFormat="1">
      <c r="A60" s="508"/>
      <c r="B60" s="507"/>
      <c r="C60" s="507"/>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506"/>
      <c r="AM60" s="73"/>
      <c r="AN60" s="506"/>
      <c r="AO60" s="506"/>
      <c r="AP60" s="506"/>
      <c r="AQ60" s="506"/>
      <c r="AR60" s="505"/>
      <c r="AS60" s="506"/>
      <c r="AT60" s="506"/>
      <c r="AU60" s="140"/>
      <c r="AV60" s="506"/>
      <c r="AW60" s="506"/>
      <c r="AX60" s="506"/>
      <c r="AY60" s="506"/>
      <c r="AZ60" s="506"/>
      <c r="BA60" s="506"/>
      <c r="BB60" s="506"/>
      <c r="BC60" s="506"/>
      <c r="BD60" s="506"/>
      <c r="BE60" s="506"/>
      <c r="BF60" s="506"/>
      <c r="BG60" s="506"/>
      <c r="BH60" s="506"/>
      <c r="BI60" s="506"/>
      <c r="BJ60" s="507"/>
      <c r="BK60" s="507"/>
      <c r="BL60" s="507"/>
      <c r="BM60" s="506"/>
    </row>
    <row r="61" spans="1:65" s="470" customFormat="1">
      <c r="A61" s="389" t="s">
        <v>6651</v>
      </c>
      <c r="B61" s="507"/>
      <c r="C61" s="507"/>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506"/>
      <c r="AM61" s="73"/>
      <c r="AN61" s="506"/>
      <c r="AO61" s="506"/>
      <c r="AP61" s="506"/>
      <c r="AQ61" s="506"/>
      <c r="AR61" s="505"/>
      <c r="AS61" s="506"/>
      <c r="AT61" s="506"/>
      <c r="AU61" s="140"/>
      <c r="AV61" s="506"/>
      <c r="AW61" s="506"/>
      <c r="AX61" s="506"/>
      <c r="AY61" s="506"/>
      <c r="AZ61" s="506"/>
      <c r="BA61" s="506"/>
      <c r="BB61" s="506"/>
      <c r="BC61" s="506"/>
      <c r="BD61" s="506"/>
      <c r="BE61" s="506"/>
      <c r="BF61" s="506"/>
      <c r="BG61" s="506"/>
      <c r="BH61" s="506"/>
      <c r="BI61" s="506"/>
      <c r="BJ61" s="507"/>
      <c r="BK61" s="507"/>
      <c r="BL61" s="507"/>
      <c r="BM61" s="506"/>
    </row>
    <row r="62" spans="1:65" s="183" customFormat="1" ht="89.25">
      <c r="A62" s="509" t="s">
        <v>4636</v>
      </c>
      <c r="B62" s="395" t="s">
        <v>0</v>
      </c>
      <c r="C62" s="395" t="s">
        <v>193</v>
      </c>
      <c r="D62" s="394" t="s">
        <v>612</v>
      </c>
      <c r="E62" s="394" t="s">
        <v>704</v>
      </c>
      <c r="F62" s="394" t="s">
        <v>4637</v>
      </c>
      <c r="G62" s="394" t="s">
        <v>29</v>
      </c>
      <c r="H62" s="394" t="s">
        <v>4638</v>
      </c>
      <c r="I62" s="394" t="s">
        <v>4639</v>
      </c>
      <c r="J62" s="394" t="s">
        <v>4640</v>
      </c>
      <c r="K62" s="394" t="s">
        <v>4751</v>
      </c>
      <c r="L62" s="394">
        <v>4</v>
      </c>
      <c r="M62" s="394" t="s">
        <v>253</v>
      </c>
      <c r="N62" s="394" t="s">
        <v>3034</v>
      </c>
      <c r="O62" s="394" t="s">
        <v>3257</v>
      </c>
      <c r="P62" s="394" t="s">
        <v>3035</v>
      </c>
      <c r="Q62" s="394" t="s">
        <v>35</v>
      </c>
      <c r="R62" s="394" t="s">
        <v>710</v>
      </c>
      <c r="S62" s="394" t="s">
        <v>3036</v>
      </c>
      <c r="T62" s="394" t="s">
        <v>4194</v>
      </c>
      <c r="U62" s="394">
        <v>1</v>
      </c>
      <c r="V62" s="394">
        <v>2</v>
      </c>
      <c r="W62" s="394" t="s">
        <v>51</v>
      </c>
      <c r="X62" s="394" t="s">
        <v>538</v>
      </c>
      <c r="Y62" s="394" t="s">
        <v>3038</v>
      </c>
      <c r="Z62" s="394" t="s">
        <v>539</v>
      </c>
      <c r="AA62" s="394" t="s">
        <v>770</v>
      </c>
      <c r="AB62" s="394" t="s">
        <v>683</v>
      </c>
      <c r="AC62" s="394" t="s">
        <v>62</v>
      </c>
      <c r="AD62" s="394" t="s">
        <v>51</v>
      </c>
      <c r="AE62" s="394" t="s">
        <v>4641</v>
      </c>
      <c r="AF62" s="394" t="s">
        <v>51</v>
      </c>
      <c r="AG62" s="394" t="s">
        <v>51</v>
      </c>
      <c r="AH62" s="394" t="s">
        <v>49</v>
      </c>
      <c r="AI62" s="394" t="s">
        <v>2605</v>
      </c>
      <c r="AJ62" s="394" t="s">
        <v>49</v>
      </c>
      <c r="AK62" s="394" t="s">
        <v>3040</v>
      </c>
      <c r="AL62" s="395" t="s">
        <v>51</v>
      </c>
      <c r="AM62" s="394" t="s">
        <v>51</v>
      </c>
      <c r="AN62" s="395" t="s">
        <v>3261</v>
      </c>
      <c r="AO62" s="395" t="s">
        <v>21</v>
      </c>
      <c r="AP62" s="395" t="s">
        <v>51</v>
      </c>
      <c r="AQ62" s="395" t="s">
        <v>51</v>
      </c>
      <c r="AR62" s="310" t="s">
        <v>3041</v>
      </c>
      <c r="AS62" s="395" t="s">
        <v>51</v>
      </c>
      <c r="AT62" s="395" t="s">
        <v>1066</v>
      </c>
      <c r="AU62" s="311" t="s">
        <v>4642</v>
      </c>
      <c r="AV62" s="395" t="s">
        <v>4643</v>
      </c>
      <c r="AW62" s="395" t="s">
        <v>3043</v>
      </c>
      <c r="AX62" s="395" t="s">
        <v>193</v>
      </c>
      <c r="AY62" s="395" t="s">
        <v>193</v>
      </c>
      <c r="AZ62" s="395" t="s">
        <v>193</v>
      </c>
      <c r="BA62" s="395" t="s">
        <v>193</v>
      </c>
      <c r="BB62" s="395" t="s">
        <v>193</v>
      </c>
      <c r="BC62" s="395" t="s">
        <v>4185</v>
      </c>
      <c r="BD62" s="395" t="s">
        <v>193</v>
      </c>
      <c r="BE62" s="395" t="s">
        <v>193</v>
      </c>
      <c r="BF62" s="395" t="s">
        <v>193</v>
      </c>
      <c r="BG62" s="395" t="s">
        <v>4644</v>
      </c>
      <c r="BH62" s="395" t="s">
        <v>193</v>
      </c>
      <c r="BI62" s="395" t="s">
        <v>193</v>
      </c>
      <c r="BJ62" s="395"/>
      <c r="BK62" s="395"/>
      <c r="BL62" s="395" t="s">
        <v>4645</v>
      </c>
      <c r="BM62" s="395"/>
    </row>
    <row r="63" spans="1:65" s="183" customFormat="1" ht="89.25">
      <c r="A63" s="509" t="s">
        <v>4646</v>
      </c>
      <c r="B63" s="395" t="s">
        <v>0</v>
      </c>
      <c r="C63" s="395" t="s">
        <v>193</v>
      </c>
      <c r="D63" s="394" t="s">
        <v>612</v>
      </c>
      <c r="E63" s="394" t="s">
        <v>704</v>
      </c>
      <c r="F63" s="394" t="s">
        <v>4637</v>
      </c>
      <c r="G63" s="394" t="s">
        <v>4647</v>
      </c>
      <c r="H63" s="394" t="s">
        <v>4648</v>
      </c>
      <c r="I63" s="394" t="s">
        <v>4649</v>
      </c>
      <c r="J63" s="394" t="s">
        <v>4650</v>
      </c>
      <c r="K63" s="394" t="s">
        <v>4751</v>
      </c>
      <c r="L63" s="394">
        <v>4</v>
      </c>
      <c r="M63" s="394" t="s">
        <v>253</v>
      </c>
      <c r="N63" s="394" t="s">
        <v>3034</v>
      </c>
      <c r="O63" s="394" t="s">
        <v>3257</v>
      </c>
      <c r="P63" s="394" t="s">
        <v>3035</v>
      </c>
      <c r="Q63" s="394" t="s">
        <v>50</v>
      </c>
      <c r="R63" s="394" t="s">
        <v>51</v>
      </c>
      <c r="S63" s="394" t="s">
        <v>3036</v>
      </c>
      <c r="T63" s="394" t="s">
        <v>4194</v>
      </c>
      <c r="U63" s="394">
        <v>1</v>
      </c>
      <c r="V63" s="394" t="s">
        <v>4651</v>
      </c>
      <c r="W63" s="394" t="s">
        <v>3047</v>
      </c>
      <c r="X63" s="394" t="s">
        <v>27</v>
      </c>
      <c r="Y63" s="394" t="s">
        <v>27</v>
      </c>
      <c r="Z63" s="394" t="s">
        <v>28</v>
      </c>
      <c r="AA63" s="394" t="s">
        <v>770</v>
      </c>
      <c r="AB63" s="394" t="s">
        <v>683</v>
      </c>
      <c r="AC63" s="394" t="s">
        <v>62</v>
      </c>
      <c r="AD63" s="394" t="s">
        <v>51</v>
      </c>
      <c r="AE63" s="394" t="s">
        <v>4641</v>
      </c>
      <c r="AF63" s="394" t="s">
        <v>51</v>
      </c>
      <c r="AG63" s="394" t="s">
        <v>51</v>
      </c>
      <c r="AH63" s="394" t="s">
        <v>49</v>
      </c>
      <c r="AI63" s="394" t="s">
        <v>51</v>
      </c>
      <c r="AJ63" s="394" t="s">
        <v>49</v>
      </c>
      <c r="AK63" s="394" t="s">
        <v>3040</v>
      </c>
      <c r="AL63" s="395" t="s">
        <v>51</v>
      </c>
      <c r="AM63" s="394" t="s">
        <v>51</v>
      </c>
      <c r="AN63" s="395" t="s">
        <v>3261</v>
      </c>
      <c r="AO63" s="395" t="s">
        <v>21</v>
      </c>
      <c r="AP63" s="395" t="s">
        <v>51</v>
      </c>
      <c r="AQ63" s="395" t="s">
        <v>51</v>
      </c>
      <c r="AR63" s="310" t="s">
        <v>3041</v>
      </c>
      <c r="AS63" s="395" t="s">
        <v>51</v>
      </c>
      <c r="AT63" s="395" t="s">
        <v>1066</v>
      </c>
      <c r="AU63" s="311" t="s">
        <v>4642</v>
      </c>
      <c r="AV63" s="395" t="s">
        <v>4652</v>
      </c>
      <c r="AW63" s="395" t="s">
        <v>3043</v>
      </c>
      <c r="AX63" s="395" t="s">
        <v>193</v>
      </c>
      <c r="AY63" s="395" t="s">
        <v>193</v>
      </c>
      <c r="AZ63" s="395" t="s">
        <v>193</v>
      </c>
      <c r="BA63" s="395" t="s">
        <v>193</v>
      </c>
      <c r="BB63" s="395" t="s">
        <v>193</v>
      </c>
      <c r="BC63" s="395" t="s">
        <v>4185</v>
      </c>
      <c r="BD63" s="395" t="s">
        <v>193</v>
      </c>
      <c r="BE63" s="395" t="s">
        <v>193</v>
      </c>
      <c r="BF63" s="395" t="s">
        <v>193</v>
      </c>
      <c r="BG63" s="395" t="s">
        <v>4644</v>
      </c>
      <c r="BH63" s="395" t="s">
        <v>193</v>
      </c>
      <c r="BI63" s="395" t="s">
        <v>193</v>
      </c>
      <c r="BJ63" s="395"/>
      <c r="BK63" s="395"/>
      <c r="BL63" s="395" t="s">
        <v>4645</v>
      </c>
      <c r="BM63" s="395"/>
    </row>
    <row r="64" spans="1:65" s="183" customFormat="1" ht="89.25">
      <c r="A64" s="509" t="s">
        <v>4653</v>
      </c>
      <c r="B64" s="511" t="s">
        <v>0</v>
      </c>
      <c r="C64" s="511" t="s">
        <v>193</v>
      </c>
      <c r="D64" s="509" t="s">
        <v>612</v>
      </c>
      <c r="E64" s="509" t="s">
        <v>704</v>
      </c>
      <c r="F64" s="509" t="s">
        <v>4637</v>
      </c>
      <c r="G64" s="509" t="s">
        <v>3048</v>
      </c>
      <c r="H64" s="509" t="s">
        <v>5712</v>
      </c>
      <c r="I64" s="509" t="s">
        <v>3049</v>
      </c>
      <c r="J64" s="509" t="s">
        <v>5714</v>
      </c>
      <c r="K64" s="509" t="s">
        <v>5026</v>
      </c>
      <c r="L64" s="509">
        <v>2</v>
      </c>
      <c r="M64" s="509" t="s">
        <v>59</v>
      </c>
      <c r="N64" s="509" t="s">
        <v>3051</v>
      </c>
      <c r="O64" s="509" t="s">
        <v>3260</v>
      </c>
      <c r="P64" s="509" t="s">
        <v>3035</v>
      </c>
      <c r="Q64" s="509" t="s">
        <v>3052</v>
      </c>
      <c r="R64" s="509" t="s">
        <v>51</v>
      </c>
      <c r="S64" s="509" t="s">
        <v>4654</v>
      </c>
      <c r="T64" s="509" t="s">
        <v>3037</v>
      </c>
      <c r="U64" s="509" t="s">
        <v>4655</v>
      </c>
      <c r="V64" s="509" t="s">
        <v>3046</v>
      </c>
      <c r="W64" s="509" t="s">
        <v>49</v>
      </c>
      <c r="X64" s="509" t="s">
        <v>3053</v>
      </c>
      <c r="Y64" s="509" t="s">
        <v>643</v>
      </c>
      <c r="Z64" s="509" t="s">
        <v>643</v>
      </c>
      <c r="AA64" s="509" t="s">
        <v>4656</v>
      </c>
      <c r="AB64" s="509" t="s">
        <v>643</v>
      </c>
      <c r="AC64" s="509" t="s">
        <v>4657</v>
      </c>
      <c r="AD64" s="509" t="s">
        <v>51</v>
      </c>
      <c r="AE64" s="509" t="s">
        <v>4658</v>
      </c>
      <c r="AF64" s="509" t="s">
        <v>49</v>
      </c>
      <c r="AG64" s="509" t="s">
        <v>51</v>
      </c>
      <c r="AH64" s="509" t="s">
        <v>49</v>
      </c>
      <c r="AI64" s="509" t="s">
        <v>51</v>
      </c>
      <c r="AJ64" s="509" t="s">
        <v>4659</v>
      </c>
      <c r="AK64" s="509" t="s">
        <v>51</v>
      </c>
      <c r="AL64" s="511" t="s">
        <v>51</v>
      </c>
      <c r="AM64" s="509" t="s">
        <v>51</v>
      </c>
      <c r="AN64" s="511" t="s">
        <v>3261</v>
      </c>
      <c r="AO64" s="511" t="s">
        <v>21</v>
      </c>
      <c r="AP64" s="511" t="s">
        <v>51</v>
      </c>
      <c r="AQ64" s="511" t="s">
        <v>51</v>
      </c>
      <c r="AR64" s="310" t="s">
        <v>3041</v>
      </c>
      <c r="AS64" s="511" t="s">
        <v>49</v>
      </c>
      <c r="AT64" s="511" t="s">
        <v>1066</v>
      </c>
      <c r="AU64" s="311" t="s">
        <v>4642</v>
      </c>
      <c r="AV64" s="511" t="s">
        <v>4660</v>
      </c>
      <c r="AW64" s="511" t="s">
        <v>3043</v>
      </c>
      <c r="AX64" s="511" t="s">
        <v>193</v>
      </c>
      <c r="AY64" s="511" t="s">
        <v>193</v>
      </c>
      <c r="AZ64" s="511" t="s">
        <v>193</v>
      </c>
      <c r="BA64" s="511" t="s">
        <v>193</v>
      </c>
      <c r="BB64" s="511" t="s">
        <v>193</v>
      </c>
      <c r="BC64" s="511" t="s">
        <v>4185</v>
      </c>
      <c r="BD64" s="511" t="s">
        <v>193</v>
      </c>
      <c r="BE64" s="511" t="s">
        <v>193</v>
      </c>
      <c r="BF64" s="511" t="s">
        <v>193</v>
      </c>
      <c r="BG64" s="511" t="s">
        <v>4661</v>
      </c>
      <c r="BH64" s="511" t="s">
        <v>193</v>
      </c>
      <c r="BI64" s="511" t="s">
        <v>3261</v>
      </c>
      <c r="BJ64"/>
      <c r="BK64"/>
      <c r="BL64"/>
      <c r="BM64"/>
    </row>
    <row r="65" spans="1:66" s="183" customFormat="1" ht="15">
      <c r="A65" s="509"/>
      <c r="B65" s="395"/>
      <c r="C65" s="395"/>
      <c r="D65" s="394"/>
      <c r="E65" s="394"/>
      <c r="F65" s="394"/>
      <c r="G65" s="394"/>
      <c r="H65" s="394"/>
      <c r="I65" s="394"/>
      <c r="J65" s="394"/>
      <c r="K65" s="459"/>
      <c r="L65" s="394"/>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5"/>
      <c r="AM65" s="394"/>
      <c r="AN65" s="395"/>
      <c r="AO65" s="395"/>
      <c r="AP65" s="395"/>
      <c r="AQ65" s="395"/>
      <c r="AR65" s="310"/>
      <c r="AS65" s="395"/>
      <c r="AT65" s="395"/>
      <c r="AU65" s="311"/>
      <c r="AV65" s="395"/>
      <c r="AW65" s="395"/>
      <c r="AX65" s="395"/>
      <c r="AY65" s="395"/>
      <c r="AZ65" s="395"/>
      <c r="BA65" s="395"/>
      <c r="BB65" s="395"/>
      <c r="BC65" s="395"/>
      <c r="BD65" s="395"/>
      <c r="BE65" s="395"/>
      <c r="BF65" s="395"/>
      <c r="BG65" s="395"/>
      <c r="BH65" s="395"/>
      <c r="BI65" s="395"/>
      <c r="BJ65" s="395"/>
      <c r="BK65" s="395"/>
      <c r="BL65" s="395"/>
      <c r="BM65" s="395"/>
    </row>
    <row r="66" spans="1:66" s="183" customFormat="1" ht="89.25">
      <c r="A66" s="509" t="s">
        <v>4714</v>
      </c>
      <c r="B66" s="395" t="s">
        <v>0</v>
      </c>
      <c r="C66" s="395" t="s">
        <v>193</v>
      </c>
      <c r="D66" s="394" t="s">
        <v>612</v>
      </c>
      <c r="E66" s="394" t="s">
        <v>704</v>
      </c>
      <c r="F66" s="394" t="s">
        <v>4715</v>
      </c>
      <c r="G66" s="394" t="s">
        <v>29</v>
      </c>
      <c r="H66" s="394" t="s">
        <v>4845</v>
      </c>
      <c r="I66" s="394" t="s">
        <v>4847</v>
      </c>
      <c r="J66" s="394" t="s">
        <v>4849</v>
      </c>
      <c r="K66" s="509" t="s">
        <v>5178</v>
      </c>
      <c r="L66" s="394">
        <v>4</v>
      </c>
      <c r="M66" s="394" t="s">
        <v>253</v>
      </c>
      <c r="N66" s="394" t="s">
        <v>3034</v>
      </c>
      <c r="O66" s="394" t="s">
        <v>3257</v>
      </c>
      <c r="P66" s="394" t="s">
        <v>3035</v>
      </c>
      <c r="Q66" s="394" t="s">
        <v>4851</v>
      </c>
      <c r="R66" s="394" t="s">
        <v>51</v>
      </c>
      <c r="S66" s="394" t="s">
        <v>3036</v>
      </c>
      <c r="T66" s="394" t="s">
        <v>4194</v>
      </c>
      <c r="U66" s="394">
        <v>2</v>
      </c>
      <c r="V66" s="394">
        <v>2</v>
      </c>
      <c r="W66" s="394" t="s">
        <v>51</v>
      </c>
      <c r="X66" s="394" t="s">
        <v>49</v>
      </c>
      <c r="Y66" s="394">
        <v>1</v>
      </c>
      <c r="Z66" s="394">
        <v>2</v>
      </c>
      <c r="AA66" s="394" t="s">
        <v>770</v>
      </c>
      <c r="AB66" s="394" t="s">
        <v>683</v>
      </c>
      <c r="AC66" s="394" t="s">
        <v>4834</v>
      </c>
      <c r="AD66" s="394" t="s">
        <v>51</v>
      </c>
      <c r="AE66" s="394" t="s">
        <v>4842</v>
      </c>
      <c r="AF66" s="394" t="s">
        <v>62</v>
      </c>
      <c r="AG66" s="394" t="s">
        <v>51</v>
      </c>
      <c r="AH66" s="394" t="s">
        <v>49</v>
      </c>
      <c r="AI66" s="394">
        <v>2</v>
      </c>
      <c r="AJ66" s="394" t="s">
        <v>49</v>
      </c>
      <c r="AK66" s="394" t="s">
        <v>51</v>
      </c>
      <c r="AL66" s="395" t="s">
        <v>51</v>
      </c>
      <c r="AM66" s="394" t="s">
        <v>51</v>
      </c>
      <c r="AN66" s="395" t="s">
        <v>3261</v>
      </c>
      <c r="AO66" s="395" t="s">
        <v>21</v>
      </c>
      <c r="AP66" s="395" t="s">
        <v>51</v>
      </c>
      <c r="AQ66" s="395" t="s">
        <v>49</v>
      </c>
      <c r="AR66" s="310" t="s">
        <v>4836</v>
      </c>
      <c r="AS66" s="395" t="s">
        <v>51</v>
      </c>
      <c r="AT66" s="395" t="s">
        <v>1066</v>
      </c>
      <c r="AU66" s="311" t="s">
        <v>4843</v>
      </c>
      <c r="AV66" s="312" t="s">
        <v>2597</v>
      </c>
      <c r="AW66" s="395" t="s">
        <v>3043</v>
      </c>
      <c r="AX66" s="395" t="s">
        <v>193</v>
      </c>
      <c r="AY66" s="395" t="s">
        <v>193</v>
      </c>
      <c r="AZ66" s="395" t="s">
        <v>193</v>
      </c>
      <c r="BA66" s="395" t="s">
        <v>193</v>
      </c>
      <c r="BB66" s="395" t="s">
        <v>193</v>
      </c>
      <c r="BC66" s="395" t="s">
        <v>4185</v>
      </c>
      <c r="BD66" s="395" t="s">
        <v>193</v>
      </c>
      <c r="BE66" s="395" t="s">
        <v>193</v>
      </c>
      <c r="BF66" s="395" t="s">
        <v>193</v>
      </c>
      <c r="BG66" s="395" t="s">
        <v>4644</v>
      </c>
      <c r="BH66" s="395" t="s">
        <v>193</v>
      </c>
      <c r="BI66" s="395" t="s">
        <v>193</v>
      </c>
      <c r="BJ66" s="395"/>
      <c r="BK66" s="395"/>
      <c r="BL66" s="395"/>
      <c r="BM66" s="395"/>
    </row>
    <row r="67" spans="1:66" s="183" customFormat="1" ht="89.25">
      <c r="A67" s="509" t="s">
        <v>4744</v>
      </c>
      <c r="B67" s="395" t="s">
        <v>0</v>
      </c>
      <c r="C67" s="395" t="s">
        <v>193</v>
      </c>
      <c r="D67" s="394" t="s">
        <v>612</v>
      </c>
      <c r="E67" s="394" t="s">
        <v>704</v>
      </c>
      <c r="F67" s="394" t="s">
        <v>4715</v>
      </c>
      <c r="G67" s="394" t="s">
        <v>4647</v>
      </c>
      <c r="H67" s="394" t="s">
        <v>4844</v>
      </c>
      <c r="I67" s="394" t="s">
        <v>4848</v>
      </c>
      <c r="J67" s="394" t="s">
        <v>4850</v>
      </c>
      <c r="K67" s="509" t="s">
        <v>5178</v>
      </c>
      <c r="L67" s="394">
        <v>4</v>
      </c>
      <c r="M67" s="394" t="s">
        <v>253</v>
      </c>
      <c r="N67" s="394" t="s">
        <v>3034</v>
      </c>
      <c r="O67" s="509" t="s">
        <v>3257</v>
      </c>
      <c r="P67" s="394" t="s">
        <v>3035</v>
      </c>
      <c r="Q67" s="394" t="s">
        <v>4841</v>
      </c>
      <c r="R67" s="394" t="s">
        <v>51</v>
      </c>
      <c r="S67" s="394" t="s">
        <v>3036</v>
      </c>
      <c r="T67" s="394" t="s">
        <v>4194</v>
      </c>
      <c r="U67" s="394">
        <v>1</v>
      </c>
      <c r="V67" s="394">
        <v>2</v>
      </c>
      <c r="W67" s="394" t="s">
        <v>51</v>
      </c>
      <c r="X67" s="394" t="s">
        <v>27</v>
      </c>
      <c r="Y67" s="394" t="s">
        <v>27</v>
      </c>
      <c r="Z67" s="394" t="s">
        <v>27</v>
      </c>
      <c r="AA67" s="394" t="s">
        <v>770</v>
      </c>
      <c r="AB67" s="394" t="s">
        <v>683</v>
      </c>
      <c r="AC67" s="394" t="s">
        <v>4834</v>
      </c>
      <c r="AD67" s="394" t="s">
        <v>51</v>
      </c>
      <c r="AE67" s="394" t="s">
        <v>4842</v>
      </c>
      <c r="AF67" s="394" t="s">
        <v>62</v>
      </c>
      <c r="AG67" s="394" t="s">
        <v>51</v>
      </c>
      <c r="AH67" s="394" t="s">
        <v>49</v>
      </c>
      <c r="AI67" s="394" t="s">
        <v>3215</v>
      </c>
      <c r="AJ67" s="394" t="s">
        <v>49</v>
      </c>
      <c r="AK67" s="394" t="s">
        <v>51</v>
      </c>
      <c r="AL67" s="395" t="s">
        <v>51</v>
      </c>
      <c r="AM67" s="394" t="s">
        <v>51</v>
      </c>
      <c r="AN67" s="395" t="s">
        <v>3261</v>
      </c>
      <c r="AO67" s="395" t="s">
        <v>21</v>
      </c>
      <c r="AP67" s="395" t="s">
        <v>51</v>
      </c>
      <c r="AQ67" s="395" t="s">
        <v>49</v>
      </c>
      <c r="AR67" s="310" t="s">
        <v>4836</v>
      </c>
      <c r="AS67" s="395" t="s">
        <v>51</v>
      </c>
      <c r="AT67" s="395" t="s">
        <v>1066</v>
      </c>
      <c r="AU67" s="311" t="s">
        <v>4843</v>
      </c>
      <c r="AV67" s="312" t="s">
        <v>2597</v>
      </c>
      <c r="AW67" s="395" t="s">
        <v>3043</v>
      </c>
      <c r="AX67" s="395" t="s">
        <v>193</v>
      </c>
      <c r="AY67" s="395" t="s">
        <v>193</v>
      </c>
      <c r="AZ67" s="395" t="s">
        <v>193</v>
      </c>
      <c r="BA67" s="395" t="s">
        <v>193</v>
      </c>
      <c r="BB67" s="395" t="s">
        <v>193</v>
      </c>
      <c r="BC67" s="395" t="s">
        <v>4185</v>
      </c>
      <c r="BD67" s="395" t="s">
        <v>193</v>
      </c>
      <c r="BE67" s="395" t="s">
        <v>193</v>
      </c>
      <c r="BF67" s="395" t="s">
        <v>193</v>
      </c>
      <c r="BG67" s="395" t="s">
        <v>4644</v>
      </c>
      <c r="BH67" s="395" t="s">
        <v>193</v>
      </c>
      <c r="BI67" s="395" t="s">
        <v>193</v>
      </c>
      <c r="BJ67" s="395"/>
      <c r="BK67" s="395"/>
      <c r="BL67" s="395"/>
      <c r="BM67" s="395"/>
    </row>
    <row r="68" spans="1:66" s="512" customFormat="1" ht="89.25">
      <c r="A68" s="509" t="s">
        <v>5711</v>
      </c>
      <c r="B68" s="511" t="s">
        <v>0</v>
      </c>
      <c r="C68" s="511" t="s">
        <v>193</v>
      </c>
      <c r="D68" s="509" t="s">
        <v>612</v>
      </c>
      <c r="E68" s="509" t="s">
        <v>704</v>
      </c>
      <c r="F68" s="509" t="s">
        <v>4715</v>
      </c>
      <c r="G68" s="509" t="s">
        <v>3048</v>
      </c>
      <c r="H68" s="509" t="s">
        <v>5712</v>
      </c>
      <c r="I68" s="509" t="s">
        <v>5713</v>
      </c>
      <c r="J68" s="509" t="s">
        <v>5714</v>
      </c>
      <c r="K68" s="509" t="s">
        <v>5715</v>
      </c>
      <c r="L68" s="509">
        <v>2</v>
      </c>
      <c r="M68" s="509" t="s">
        <v>59</v>
      </c>
      <c r="N68" s="509" t="s">
        <v>3051</v>
      </c>
      <c r="O68" s="509" t="s">
        <v>3257</v>
      </c>
      <c r="P68" s="509" t="s">
        <v>3035</v>
      </c>
      <c r="Q68" s="509" t="s">
        <v>3052</v>
      </c>
      <c r="R68" s="509" t="s">
        <v>51</v>
      </c>
      <c r="S68" s="509" t="s">
        <v>4654</v>
      </c>
      <c r="T68" s="509" t="s">
        <v>3037</v>
      </c>
      <c r="U68" s="509" t="s">
        <v>4655</v>
      </c>
      <c r="V68" s="509" t="s">
        <v>3046</v>
      </c>
      <c r="W68" s="509" t="s">
        <v>49</v>
      </c>
      <c r="X68" s="509" t="s">
        <v>3053</v>
      </c>
      <c r="Y68" s="509" t="s">
        <v>643</v>
      </c>
      <c r="Z68" s="509" t="s">
        <v>643</v>
      </c>
      <c r="AA68" s="509" t="s">
        <v>4656</v>
      </c>
      <c r="AB68" s="509" t="s">
        <v>643</v>
      </c>
      <c r="AC68" s="509" t="s">
        <v>4657</v>
      </c>
      <c r="AD68" s="509" t="s">
        <v>51</v>
      </c>
      <c r="AE68" s="509" t="s">
        <v>4658</v>
      </c>
      <c r="AF68" s="509" t="s">
        <v>49</v>
      </c>
      <c r="AG68" s="509" t="s">
        <v>51</v>
      </c>
      <c r="AH68" s="509" t="s">
        <v>49</v>
      </c>
      <c r="AI68" s="509" t="s">
        <v>51</v>
      </c>
      <c r="AJ68" s="509" t="s">
        <v>4659</v>
      </c>
      <c r="AK68" s="509" t="s">
        <v>51</v>
      </c>
      <c r="AL68" s="511" t="s">
        <v>51</v>
      </c>
      <c r="AM68" s="509" t="s">
        <v>51</v>
      </c>
      <c r="AN68" s="511" t="s">
        <v>3261</v>
      </c>
      <c r="AO68" s="511" t="s">
        <v>21</v>
      </c>
      <c r="AP68" s="511" t="s">
        <v>51</v>
      </c>
      <c r="AQ68" s="511" t="s">
        <v>49</v>
      </c>
      <c r="AR68" s="382" t="s">
        <v>5007</v>
      </c>
      <c r="AS68" s="312" t="s">
        <v>49</v>
      </c>
      <c r="AT68" s="511" t="s">
        <v>1066</v>
      </c>
      <c r="AU68" s="311" t="s">
        <v>4642</v>
      </c>
      <c r="AV68" s="312" t="s">
        <v>4652</v>
      </c>
      <c r="AW68" s="511" t="s">
        <v>3043</v>
      </c>
      <c r="AX68" s="511" t="s">
        <v>193</v>
      </c>
      <c r="AY68" s="511" t="s">
        <v>193</v>
      </c>
      <c r="AZ68" s="511" t="s">
        <v>193</v>
      </c>
      <c r="BA68" s="511" t="s">
        <v>193</v>
      </c>
      <c r="BB68" s="511" t="s">
        <v>193</v>
      </c>
      <c r="BC68" s="511" t="s">
        <v>4185</v>
      </c>
      <c r="BD68" s="511" t="s">
        <v>193</v>
      </c>
      <c r="BE68" s="511" t="s">
        <v>193</v>
      </c>
      <c r="BF68" s="511" t="s">
        <v>193</v>
      </c>
      <c r="BG68" s="511" t="s">
        <v>4661</v>
      </c>
      <c r="BH68" s="511" t="s">
        <v>193</v>
      </c>
      <c r="BI68" s="511" t="s">
        <v>3261</v>
      </c>
      <c r="BJ68" s="511"/>
      <c r="BK68" s="511"/>
      <c r="BL68"/>
      <c r="BM68"/>
    </row>
    <row r="69" spans="1:66" s="512" customFormat="1">
      <c r="A69" s="509"/>
      <c r="B69" s="511"/>
      <c r="C69" s="511"/>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11"/>
      <c r="AM69" s="509"/>
      <c r="AN69" s="511"/>
      <c r="AO69" s="511"/>
      <c r="AP69" s="511"/>
      <c r="AQ69" s="511"/>
      <c r="AR69" s="310"/>
      <c r="AS69" s="511"/>
      <c r="AT69" s="511"/>
      <c r="AU69" s="311"/>
      <c r="AV69" s="312"/>
      <c r="AW69" s="511"/>
      <c r="AX69" s="511"/>
      <c r="AY69" s="511"/>
      <c r="AZ69" s="511"/>
      <c r="BA69" s="511"/>
      <c r="BB69" s="511"/>
      <c r="BC69" s="511"/>
      <c r="BD69" s="511"/>
      <c r="BE69" s="511"/>
      <c r="BF69" s="511"/>
      <c r="BG69" s="511"/>
      <c r="BH69" s="511"/>
      <c r="BI69" s="511"/>
      <c r="BJ69" s="511"/>
      <c r="BK69" s="511"/>
      <c r="BL69" s="511"/>
      <c r="BM69" s="511"/>
    </row>
    <row r="70" spans="1:66" s="183" customFormat="1">
      <c r="A70" s="509"/>
      <c r="B70" s="395"/>
      <c r="C70" s="395"/>
      <c r="D70" s="394"/>
      <c r="E70" s="394"/>
      <c r="F70" s="394"/>
      <c r="G70" s="394"/>
      <c r="H70" s="394"/>
      <c r="I70" s="394"/>
      <c r="J70" s="394"/>
      <c r="K70" s="394"/>
      <c r="L70" s="394"/>
      <c r="M70" s="394"/>
      <c r="N70" s="394"/>
      <c r="O70" s="394"/>
      <c r="P70" s="394"/>
      <c r="Q70" s="394"/>
      <c r="R70" s="394"/>
      <c r="S70" s="394"/>
      <c r="T70" s="394"/>
      <c r="U70" s="394"/>
      <c r="V70" s="394"/>
      <c r="W70" s="394"/>
      <c r="X70" s="394"/>
      <c r="Y70" s="394"/>
      <c r="Z70" s="394"/>
      <c r="AA70" s="394"/>
      <c r="AB70" s="394"/>
      <c r="AC70" s="394"/>
      <c r="AD70" s="394"/>
      <c r="AE70" s="394"/>
      <c r="AF70" s="394"/>
      <c r="AG70" s="394"/>
      <c r="AH70" s="394"/>
      <c r="AI70" s="394"/>
      <c r="AJ70" s="394"/>
      <c r="AK70" s="394"/>
      <c r="AL70" s="395"/>
      <c r="AM70" s="394"/>
      <c r="AN70" s="395"/>
      <c r="AO70" s="395"/>
      <c r="AP70" s="395"/>
      <c r="AQ70" s="395"/>
      <c r="AR70" s="310"/>
      <c r="AS70" s="395"/>
      <c r="AT70" s="395"/>
      <c r="AU70" s="311"/>
      <c r="AV70" s="395"/>
      <c r="AW70" s="395"/>
      <c r="AX70" s="395"/>
      <c r="AY70" s="395"/>
      <c r="AZ70" s="395"/>
      <c r="BA70" s="395"/>
      <c r="BB70" s="395"/>
      <c r="BC70" s="395"/>
      <c r="BD70" s="395"/>
      <c r="BE70" s="395"/>
      <c r="BF70" s="395"/>
      <c r="BG70" s="395"/>
      <c r="BH70" s="395"/>
      <c r="BI70" s="395"/>
      <c r="BJ70" s="395"/>
      <c r="BK70" s="395"/>
      <c r="BL70" s="395"/>
      <c r="BM70" s="395"/>
    </row>
    <row r="71" spans="1:66" s="512" customFormat="1" ht="127.5">
      <c r="A71" s="658" t="s">
        <v>5868</v>
      </c>
      <c r="B71" s="511" t="s">
        <v>0</v>
      </c>
      <c r="C71" s="511" t="s">
        <v>193</v>
      </c>
      <c r="D71" s="509" t="s">
        <v>612</v>
      </c>
      <c r="E71" s="509" t="s">
        <v>704</v>
      </c>
      <c r="F71" s="509" t="s">
        <v>5870</v>
      </c>
      <c r="G71" s="509" t="s">
        <v>5871</v>
      </c>
      <c r="H71" s="509" t="s">
        <v>5872</v>
      </c>
      <c r="I71" s="509" t="s">
        <v>5875</v>
      </c>
      <c r="J71" s="509" t="s">
        <v>5876</v>
      </c>
      <c r="K71" s="509" t="s">
        <v>5878</v>
      </c>
      <c r="L71" s="509">
        <v>4</v>
      </c>
      <c r="M71" s="509" t="s">
        <v>253</v>
      </c>
      <c r="N71" s="509" t="s">
        <v>3034</v>
      </c>
      <c r="O71" s="509" t="s">
        <v>3257</v>
      </c>
      <c r="P71" s="509" t="s">
        <v>4832</v>
      </c>
      <c r="Q71" s="509" t="s">
        <v>893</v>
      </c>
      <c r="R71" s="509" t="s">
        <v>51</v>
      </c>
      <c r="S71" s="509" t="s">
        <v>5879</v>
      </c>
      <c r="T71" s="509" t="s">
        <v>4194</v>
      </c>
      <c r="U71" s="509">
        <v>1</v>
      </c>
      <c r="V71" s="509">
        <v>2</v>
      </c>
      <c r="W71" s="509" t="s">
        <v>51</v>
      </c>
      <c r="X71" s="509">
        <v>1</v>
      </c>
      <c r="Y71" s="509">
        <v>2</v>
      </c>
      <c r="Z71" s="509">
        <v>1</v>
      </c>
      <c r="AA71" s="509" t="s">
        <v>5884</v>
      </c>
      <c r="AB71" s="509" t="s">
        <v>62</v>
      </c>
      <c r="AC71" s="509">
        <v>2</v>
      </c>
      <c r="AD71" s="509" t="s">
        <v>51</v>
      </c>
      <c r="AE71" s="509" t="s">
        <v>5880</v>
      </c>
      <c r="AF71" s="509" t="s">
        <v>49</v>
      </c>
      <c r="AG71" s="509" t="s">
        <v>51</v>
      </c>
      <c r="AH71" s="509" t="s">
        <v>49</v>
      </c>
      <c r="AI71" s="509" t="s">
        <v>51</v>
      </c>
      <c r="AJ71" s="509" t="s">
        <v>49</v>
      </c>
      <c r="AK71" s="509" t="s">
        <v>51</v>
      </c>
      <c r="AL71" s="511" t="s">
        <v>51</v>
      </c>
      <c r="AM71" s="509" t="s">
        <v>51</v>
      </c>
      <c r="AN71" s="511" t="s">
        <v>3261</v>
      </c>
      <c r="AO71" s="511" t="s">
        <v>21</v>
      </c>
      <c r="AP71" s="511" t="s">
        <v>51</v>
      </c>
      <c r="AQ71" s="511" t="s">
        <v>49</v>
      </c>
      <c r="AR71" s="382" t="s">
        <v>5007</v>
      </c>
      <c r="AS71" s="511" t="s">
        <v>51</v>
      </c>
      <c r="AT71" s="511" t="s">
        <v>1066</v>
      </c>
      <c r="AU71" s="311" t="s">
        <v>5881</v>
      </c>
      <c r="AV71" s="511" t="s">
        <v>1205</v>
      </c>
      <c r="AW71" s="511" t="s">
        <v>5882</v>
      </c>
      <c r="AX71" s="511" t="s">
        <v>193</v>
      </c>
      <c r="AY71" s="511" t="s">
        <v>193</v>
      </c>
      <c r="AZ71" s="511" t="s">
        <v>193</v>
      </c>
      <c r="BA71" s="511" t="s">
        <v>193</v>
      </c>
      <c r="BB71" s="511" t="s">
        <v>193</v>
      </c>
      <c r="BC71" s="511" t="s">
        <v>4185</v>
      </c>
      <c r="BD71" s="511" t="s">
        <v>193</v>
      </c>
      <c r="BE71" s="511" t="s">
        <v>193</v>
      </c>
      <c r="BF71" s="511" t="s">
        <v>193</v>
      </c>
      <c r="BG71" s="511" t="s">
        <v>5883</v>
      </c>
      <c r="BH71" s="511" t="s">
        <v>193</v>
      </c>
      <c r="BI71" s="511" t="s">
        <v>49</v>
      </c>
      <c r="BJ71" s="511" t="s">
        <v>5885</v>
      </c>
      <c r="BK71" s="511"/>
      <c r="BL71" s="511"/>
      <c r="BM71" s="511"/>
    </row>
    <row r="72" spans="1:66" s="512" customFormat="1" ht="127.5">
      <c r="A72" s="658" t="s">
        <v>5869</v>
      </c>
      <c r="B72" s="511" t="s">
        <v>0</v>
      </c>
      <c r="C72" s="511" t="s">
        <v>193</v>
      </c>
      <c r="D72" s="509" t="s">
        <v>612</v>
      </c>
      <c r="E72" s="509" t="s">
        <v>704</v>
      </c>
      <c r="F72" s="509" t="s">
        <v>5870</v>
      </c>
      <c r="G72" s="509" t="s">
        <v>19</v>
      </c>
      <c r="H72" s="509" t="s">
        <v>5873</v>
      </c>
      <c r="I72" s="509" t="s">
        <v>5874</v>
      </c>
      <c r="J72" s="509" t="s">
        <v>5877</v>
      </c>
      <c r="K72" s="509" t="s">
        <v>5878</v>
      </c>
      <c r="L72" s="509">
        <v>4</v>
      </c>
      <c r="M72" s="509" t="s">
        <v>253</v>
      </c>
      <c r="N72" s="509" t="s">
        <v>3034</v>
      </c>
      <c r="O72" s="509" t="s">
        <v>3257</v>
      </c>
      <c r="P72" s="509" t="s">
        <v>4832</v>
      </c>
      <c r="Q72" s="509" t="s">
        <v>893</v>
      </c>
      <c r="R72" s="509" t="s">
        <v>710</v>
      </c>
      <c r="S72" s="509" t="s">
        <v>5879</v>
      </c>
      <c r="T72" s="509" t="s">
        <v>4194</v>
      </c>
      <c r="U72" s="509">
        <v>1</v>
      </c>
      <c r="V72" s="509">
        <v>2</v>
      </c>
      <c r="W72" s="509" t="s">
        <v>51</v>
      </c>
      <c r="X72" s="509">
        <v>1</v>
      </c>
      <c r="Y72" s="509">
        <v>2</v>
      </c>
      <c r="Z72" s="509">
        <v>1</v>
      </c>
      <c r="AA72" s="509" t="s">
        <v>5884</v>
      </c>
      <c r="AB72" s="509" t="s">
        <v>62</v>
      </c>
      <c r="AC72" s="509">
        <v>2</v>
      </c>
      <c r="AD72" s="509" t="s">
        <v>51</v>
      </c>
      <c r="AE72" s="509" t="s">
        <v>5880</v>
      </c>
      <c r="AF72" s="509" t="s">
        <v>49</v>
      </c>
      <c r="AG72" s="509" t="s">
        <v>51</v>
      </c>
      <c r="AH72" s="509" t="s">
        <v>49</v>
      </c>
      <c r="AI72" s="509" t="s">
        <v>51</v>
      </c>
      <c r="AJ72" s="509" t="s">
        <v>49</v>
      </c>
      <c r="AK72" s="509" t="s">
        <v>51</v>
      </c>
      <c r="AL72" s="511" t="s">
        <v>51</v>
      </c>
      <c r="AM72" s="509" t="s">
        <v>51</v>
      </c>
      <c r="AN72" s="511" t="s">
        <v>3261</v>
      </c>
      <c r="AO72" s="511" t="s">
        <v>21</v>
      </c>
      <c r="AP72" s="511" t="s">
        <v>51</v>
      </c>
      <c r="AQ72" s="511" t="s">
        <v>49</v>
      </c>
      <c r="AR72" s="382" t="s">
        <v>5007</v>
      </c>
      <c r="AS72" s="511" t="s">
        <v>51</v>
      </c>
      <c r="AT72" s="511" t="s">
        <v>1066</v>
      </c>
      <c r="AU72" s="311" t="s">
        <v>5881</v>
      </c>
      <c r="AV72" s="511" t="s">
        <v>1205</v>
      </c>
      <c r="AW72" s="511" t="s">
        <v>5882</v>
      </c>
      <c r="AX72" s="511" t="s">
        <v>193</v>
      </c>
      <c r="AY72" s="511" t="s">
        <v>193</v>
      </c>
      <c r="AZ72" s="511" t="s">
        <v>193</v>
      </c>
      <c r="BA72" s="511" t="s">
        <v>193</v>
      </c>
      <c r="BB72" s="511" t="s">
        <v>193</v>
      </c>
      <c r="BC72" s="511" t="s">
        <v>4185</v>
      </c>
      <c r="BD72" s="511" t="s">
        <v>193</v>
      </c>
      <c r="BE72" s="511" t="s">
        <v>193</v>
      </c>
      <c r="BF72" s="511" t="s">
        <v>193</v>
      </c>
      <c r="BG72" s="511" t="s">
        <v>5883</v>
      </c>
      <c r="BH72" s="511" t="s">
        <v>193</v>
      </c>
      <c r="BI72" s="511" t="s">
        <v>49</v>
      </c>
      <c r="BJ72" s="511" t="s">
        <v>5885</v>
      </c>
      <c r="BK72" s="511"/>
      <c r="BL72" s="511"/>
      <c r="BM72" s="511"/>
    </row>
    <row r="73" spans="1:66" s="183" customFormat="1" ht="89.25">
      <c r="A73" s="509" t="s">
        <v>4745</v>
      </c>
      <c r="B73" s="395" t="s">
        <v>0</v>
      </c>
      <c r="C73" s="395" t="s">
        <v>193</v>
      </c>
      <c r="D73" s="394" t="s">
        <v>612</v>
      </c>
      <c r="E73" s="394" t="s">
        <v>704</v>
      </c>
      <c r="F73" s="394" t="s">
        <v>4829</v>
      </c>
      <c r="G73" s="394" t="s">
        <v>29</v>
      </c>
      <c r="H73" s="394" t="s">
        <v>4837</v>
      </c>
      <c r="I73" s="394" t="s">
        <v>4838</v>
      </c>
      <c r="J73" s="394" t="s">
        <v>4839</v>
      </c>
      <c r="K73" s="394" t="s">
        <v>4831</v>
      </c>
      <c r="L73" s="394">
        <v>4</v>
      </c>
      <c r="M73" s="394" t="s">
        <v>253</v>
      </c>
      <c r="N73" s="394" t="s">
        <v>3034</v>
      </c>
      <c r="O73" s="394" t="s">
        <v>3257</v>
      </c>
      <c r="P73" s="394" t="s">
        <v>4832</v>
      </c>
      <c r="Q73" s="394" t="s">
        <v>35</v>
      </c>
      <c r="R73" s="394" t="s">
        <v>51</v>
      </c>
      <c r="S73" s="394" t="s">
        <v>4840</v>
      </c>
      <c r="T73" s="394" t="s">
        <v>4194</v>
      </c>
      <c r="U73" s="394">
        <v>2</v>
      </c>
      <c r="V73" s="394">
        <v>3</v>
      </c>
      <c r="W73" s="394" t="s">
        <v>51</v>
      </c>
      <c r="X73" s="394">
        <v>2</v>
      </c>
      <c r="Y73" s="394">
        <v>1</v>
      </c>
      <c r="Z73" s="394">
        <v>1</v>
      </c>
      <c r="AA73" s="394">
        <v>1</v>
      </c>
      <c r="AB73" s="394" t="s">
        <v>3935</v>
      </c>
      <c r="AC73" s="394" t="s">
        <v>4834</v>
      </c>
      <c r="AD73" s="394" t="s">
        <v>51</v>
      </c>
      <c r="AE73" s="394" t="s">
        <v>4835</v>
      </c>
      <c r="AF73" s="394" t="s">
        <v>49</v>
      </c>
      <c r="AG73" s="394" t="s">
        <v>51</v>
      </c>
      <c r="AH73" s="394" t="s">
        <v>49</v>
      </c>
      <c r="AI73" s="394" t="s">
        <v>51</v>
      </c>
      <c r="AJ73" s="394" t="s">
        <v>49</v>
      </c>
      <c r="AK73" s="394" t="s">
        <v>51</v>
      </c>
      <c r="AL73" s="395" t="s">
        <v>51</v>
      </c>
      <c r="AM73" s="394" t="s">
        <v>51</v>
      </c>
      <c r="AN73" s="395" t="s">
        <v>3261</v>
      </c>
      <c r="AO73" s="395" t="s">
        <v>21</v>
      </c>
      <c r="AP73" s="395" t="s">
        <v>51</v>
      </c>
      <c r="AQ73" s="395" t="s">
        <v>49</v>
      </c>
      <c r="AR73" s="310" t="s">
        <v>4836</v>
      </c>
      <c r="AS73" s="395" t="s">
        <v>51</v>
      </c>
      <c r="AT73" s="395" t="s">
        <v>1066</v>
      </c>
      <c r="AU73" s="311" t="s">
        <v>4642</v>
      </c>
      <c r="AV73" s="312" t="s">
        <v>2597</v>
      </c>
      <c r="AW73" s="395" t="s">
        <v>4827</v>
      </c>
      <c r="AX73" s="395" t="s">
        <v>193</v>
      </c>
      <c r="AY73" s="395" t="s">
        <v>193</v>
      </c>
      <c r="AZ73" s="395" t="s">
        <v>193</v>
      </c>
      <c r="BA73" s="395" t="s">
        <v>193</v>
      </c>
      <c r="BB73" s="395" t="s">
        <v>193</v>
      </c>
      <c r="BC73" s="395" t="s">
        <v>4185</v>
      </c>
      <c r="BD73" s="395" t="s">
        <v>193</v>
      </c>
      <c r="BE73" s="395" t="s">
        <v>193</v>
      </c>
      <c r="BF73" s="395" t="s">
        <v>193</v>
      </c>
      <c r="BG73" s="395" t="s">
        <v>4644</v>
      </c>
      <c r="BH73" s="395" t="s">
        <v>193</v>
      </c>
      <c r="BI73" s="395" t="s">
        <v>193</v>
      </c>
      <c r="BJ73" s="395" t="s">
        <v>4828</v>
      </c>
      <c r="BK73" s="395"/>
      <c r="BL73" s="395"/>
      <c r="BM73" s="395"/>
    </row>
    <row r="74" spans="1:66" s="183" customFormat="1" ht="89.25">
      <c r="A74" s="509" t="s">
        <v>4746</v>
      </c>
      <c r="B74" s="395" t="s">
        <v>0</v>
      </c>
      <c r="C74" s="395" t="s">
        <v>193</v>
      </c>
      <c r="D74" s="394" t="s">
        <v>612</v>
      </c>
      <c r="E74" s="394" t="s">
        <v>704</v>
      </c>
      <c r="F74" s="394" t="s">
        <v>4829</v>
      </c>
      <c r="G74" s="394" t="s">
        <v>19</v>
      </c>
      <c r="H74" s="394" t="s">
        <v>4846</v>
      </c>
      <c r="I74" s="394" t="s">
        <v>1894</v>
      </c>
      <c r="J74" s="394" t="s">
        <v>4830</v>
      </c>
      <c r="K74" s="394" t="s">
        <v>4831</v>
      </c>
      <c r="L74" s="394">
        <v>4</v>
      </c>
      <c r="M74" s="394" t="s">
        <v>253</v>
      </c>
      <c r="N74" s="394" t="s">
        <v>3034</v>
      </c>
      <c r="O74" s="394" t="s">
        <v>3257</v>
      </c>
      <c r="P74" s="394" t="s">
        <v>4832</v>
      </c>
      <c r="Q74" s="394" t="s">
        <v>833</v>
      </c>
      <c r="R74" s="394" t="s">
        <v>51</v>
      </c>
      <c r="S74" s="394" t="s">
        <v>4833</v>
      </c>
      <c r="T74" s="394" t="s">
        <v>4194</v>
      </c>
      <c r="U74" s="394">
        <v>1</v>
      </c>
      <c r="V74" s="394">
        <v>1</v>
      </c>
      <c r="W74" s="394" t="s">
        <v>51</v>
      </c>
      <c r="X74" s="394" t="s">
        <v>3170</v>
      </c>
      <c r="Y74" s="394" t="s">
        <v>27</v>
      </c>
      <c r="Z74" s="394" t="s">
        <v>27</v>
      </c>
      <c r="AA74" s="394">
        <v>1</v>
      </c>
      <c r="AB74" s="394" t="s">
        <v>3935</v>
      </c>
      <c r="AC74" s="394" t="s">
        <v>4834</v>
      </c>
      <c r="AD74" s="394" t="s">
        <v>51</v>
      </c>
      <c r="AE74" s="394" t="s">
        <v>4835</v>
      </c>
      <c r="AF74" s="394" t="s">
        <v>49</v>
      </c>
      <c r="AG74" s="394" t="s">
        <v>51</v>
      </c>
      <c r="AH74" s="394" t="s">
        <v>49</v>
      </c>
      <c r="AI74" s="394" t="s">
        <v>51</v>
      </c>
      <c r="AJ74" s="394" t="s">
        <v>49</v>
      </c>
      <c r="AK74" s="394" t="s">
        <v>51</v>
      </c>
      <c r="AL74" s="395" t="s">
        <v>51</v>
      </c>
      <c r="AM74" s="394" t="s">
        <v>51</v>
      </c>
      <c r="AN74" s="395" t="s">
        <v>3261</v>
      </c>
      <c r="AO74" s="395" t="s">
        <v>21</v>
      </c>
      <c r="AP74" s="395" t="s">
        <v>51</v>
      </c>
      <c r="AQ74" s="395" t="s">
        <v>49</v>
      </c>
      <c r="AR74" s="310" t="s">
        <v>4836</v>
      </c>
      <c r="AS74" s="395" t="s">
        <v>51</v>
      </c>
      <c r="AT74" s="395" t="s">
        <v>1066</v>
      </c>
      <c r="AU74" s="311" t="s">
        <v>4642</v>
      </c>
      <c r="AV74" s="312" t="s">
        <v>2597</v>
      </c>
      <c r="AW74" s="395" t="s">
        <v>4827</v>
      </c>
      <c r="AX74" s="395" t="s">
        <v>193</v>
      </c>
      <c r="AY74" s="395" t="s">
        <v>193</v>
      </c>
      <c r="AZ74" s="395" t="s">
        <v>193</v>
      </c>
      <c r="BA74" s="395" t="s">
        <v>193</v>
      </c>
      <c r="BB74" s="395" t="s">
        <v>193</v>
      </c>
      <c r="BC74" s="395" t="s">
        <v>4185</v>
      </c>
      <c r="BD74" s="395" t="s">
        <v>193</v>
      </c>
      <c r="BE74" s="395" t="s">
        <v>193</v>
      </c>
      <c r="BF74" s="395" t="s">
        <v>193</v>
      </c>
      <c r="BG74" s="395" t="s">
        <v>4644</v>
      </c>
      <c r="BH74" s="395" t="s">
        <v>193</v>
      </c>
      <c r="BI74" s="395" t="s">
        <v>193</v>
      </c>
      <c r="BJ74" s="395" t="s">
        <v>4828</v>
      </c>
      <c r="BK74" s="395"/>
      <c r="BL74" s="395"/>
      <c r="BM74" s="395"/>
    </row>
    <row r="75" spans="1:66" s="183" customFormat="1">
      <c r="A75" s="509"/>
      <c r="B75" s="395"/>
      <c r="C75" s="395"/>
      <c r="D75" s="394"/>
      <c r="E75" s="394"/>
      <c r="F75" s="394"/>
      <c r="G75" s="394"/>
      <c r="H75" s="394"/>
      <c r="I75" s="394"/>
      <c r="J75" s="394"/>
      <c r="K75" s="394"/>
      <c r="L75" s="394"/>
      <c r="M75" s="394"/>
      <c r="N75" s="394"/>
      <c r="O75" s="394"/>
      <c r="P75" s="394"/>
      <c r="Q75" s="394"/>
      <c r="R75" s="394"/>
      <c r="S75" s="394"/>
      <c r="T75" s="394"/>
      <c r="U75" s="394"/>
      <c r="V75" s="394"/>
      <c r="W75" s="394"/>
      <c r="X75" s="394"/>
      <c r="Y75" s="394"/>
      <c r="Z75" s="394"/>
      <c r="AA75" s="394"/>
      <c r="AB75" s="394"/>
      <c r="AC75" s="394"/>
      <c r="AD75" s="394"/>
      <c r="AE75" s="394"/>
      <c r="AF75" s="394"/>
      <c r="AG75" s="394"/>
      <c r="AH75" s="394"/>
      <c r="AI75" s="394"/>
      <c r="AJ75" s="394"/>
      <c r="AK75" s="394"/>
      <c r="AL75" s="395"/>
      <c r="AM75" s="394"/>
      <c r="AN75" s="395"/>
      <c r="AO75" s="395"/>
      <c r="AP75" s="395"/>
      <c r="AQ75" s="395"/>
      <c r="AR75" s="310"/>
      <c r="AS75" s="395"/>
      <c r="AT75" s="395"/>
      <c r="AU75" s="311"/>
      <c r="AV75" s="395"/>
      <c r="AW75" s="395"/>
      <c r="AX75" s="395"/>
      <c r="AY75" s="395"/>
      <c r="AZ75" s="395"/>
      <c r="BA75" s="395"/>
      <c r="BB75" s="395"/>
      <c r="BC75" s="395"/>
      <c r="BD75" s="395"/>
      <c r="BE75" s="395"/>
      <c r="BF75" s="395"/>
      <c r="BG75" s="395"/>
      <c r="BH75" s="395"/>
      <c r="BI75" s="395"/>
      <c r="BJ75" s="395"/>
      <c r="BK75" s="395"/>
      <c r="BL75" s="395"/>
      <c r="BM75" s="395"/>
    </row>
    <row r="76" spans="1:66" s="183" customFormat="1" ht="48" customHeight="1">
      <c r="A76" s="509" t="s">
        <v>5179</v>
      </c>
      <c r="B76" s="395" t="s">
        <v>0</v>
      </c>
      <c r="C76" s="395" t="s">
        <v>193</v>
      </c>
      <c r="D76" s="394" t="s">
        <v>612</v>
      </c>
      <c r="E76" s="394" t="s">
        <v>704</v>
      </c>
      <c r="F76" s="509" t="s">
        <v>4852</v>
      </c>
      <c r="G76" s="394" t="s">
        <v>29</v>
      </c>
      <c r="H76" s="394" t="s">
        <v>4748</v>
      </c>
      <c r="I76" s="509" t="s">
        <v>5875</v>
      </c>
      <c r="J76" s="458" t="s">
        <v>4750</v>
      </c>
      <c r="K76" s="509" t="s">
        <v>5178</v>
      </c>
      <c r="L76" s="394">
        <v>2</v>
      </c>
      <c r="M76" s="394" t="s">
        <v>59</v>
      </c>
      <c r="N76" s="394" t="s">
        <v>3034</v>
      </c>
      <c r="O76" s="394" t="s">
        <v>3257</v>
      </c>
      <c r="P76" s="394" t="s">
        <v>3035</v>
      </c>
      <c r="Q76" s="366"/>
      <c r="R76" s="394" t="s">
        <v>62</v>
      </c>
      <c r="S76" s="394" t="s">
        <v>4853</v>
      </c>
      <c r="T76" s="394" t="s">
        <v>4194</v>
      </c>
      <c r="U76" s="394">
        <v>1</v>
      </c>
      <c r="V76" s="394">
        <v>2</v>
      </c>
      <c r="W76" s="366" t="s">
        <v>51</v>
      </c>
      <c r="X76" s="394" t="s">
        <v>49</v>
      </c>
      <c r="Y76" s="394">
        <v>2</v>
      </c>
      <c r="Z76" s="394">
        <v>1</v>
      </c>
      <c r="AA76" s="394" t="s">
        <v>770</v>
      </c>
      <c r="AB76" s="394" t="s">
        <v>62</v>
      </c>
      <c r="AC76" s="394" t="s">
        <v>4834</v>
      </c>
      <c r="AD76" s="394" t="s">
        <v>51</v>
      </c>
      <c r="AE76" s="366" t="s">
        <v>4855</v>
      </c>
      <c r="AF76" s="366" t="s">
        <v>49</v>
      </c>
      <c r="AG76" s="394" t="s">
        <v>51</v>
      </c>
      <c r="AH76" s="394" t="s">
        <v>49</v>
      </c>
      <c r="AI76" s="394">
        <v>1</v>
      </c>
      <c r="AJ76" s="394" t="s">
        <v>49</v>
      </c>
      <c r="AK76" s="394" t="s">
        <v>51</v>
      </c>
      <c r="AL76" s="394" t="s">
        <v>51</v>
      </c>
      <c r="AM76" s="394" t="s">
        <v>51</v>
      </c>
      <c r="AN76" s="395" t="s">
        <v>3261</v>
      </c>
      <c r="AO76" s="395" t="s">
        <v>49</v>
      </c>
      <c r="AP76" s="395" t="s">
        <v>51</v>
      </c>
      <c r="AQ76" s="395" t="s">
        <v>49</v>
      </c>
      <c r="AR76" s="310" t="s">
        <v>4836</v>
      </c>
      <c r="AS76" s="312" t="s">
        <v>51</v>
      </c>
      <c r="AT76" s="395" t="s">
        <v>1066</v>
      </c>
      <c r="AU76" s="473" t="s">
        <v>4642</v>
      </c>
      <c r="AV76" s="312" t="s">
        <v>2597</v>
      </c>
      <c r="AW76" s="395" t="s">
        <v>4857</v>
      </c>
      <c r="AX76" s="395" t="s">
        <v>193</v>
      </c>
      <c r="AY76" s="395" t="s">
        <v>193</v>
      </c>
      <c r="AZ76" s="395" t="s">
        <v>193</v>
      </c>
      <c r="BA76" s="395" t="s">
        <v>193</v>
      </c>
      <c r="BB76" s="395" t="s">
        <v>193</v>
      </c>
      <c r="BC76" s="395" t="s">
        <v>4185</v>
      </c>
      <c r="BD76" s="395" t="s">
        <v>193</v>
      </c>
      <c r="BE76" s="395" t="s">
        <v>193</v>
      </c>
      <c r="BF76" s="395" t="s">
        <v>193</v>
      </c>
      <c r="BG76" s="395" t="s">
        <v>4644</v>
      </c>
      <c r="BH76" s="395" t="s">
        <v>193</v>
      </c>
      <c r="BI76" s="395" t="s">
        <v>193</v>
      </c>
      <c r="BJ76" s="395"/>
      <c r="BK76" s="395"/>
      <c r="BL76" s="395"/>
      <c r="BM76" s="395"/>
    </row>
    <row r="77" spans="1:66" s="183" customFormat="1" ht="48" customHeight="1">
      <c r="A77" s="509" t="s">
        <v>5180</v>
      </c>
      <c r="B77" s="395" t="s">
        <v>0</v>
      </c>
      <c r="C77" s="395" t="s">
        <v>193</v>
      </c>
      <c r="D77" s="394" t="s">
        <v>612</v>
      </c>
      <c r="E77" s="394" t="s">
        <v>704</v>
      </c>
      <c r="F77" s="509" t="s">
        <v>4852</v>
      </c>
      <c r="G77" s="394" t="s">
        <v>19</v>
      </c>
      <c r="H77" s="394" t="s">
        <v>4749</v>
      </c>
      <c r="I77" s="509" t="s">
        <v>5874</v>
      </c>
      <c r="J77" s="458" t="s">
        <v>4752</v>
      </c>
      <c r="K77" s="509" t="s">
        <v>5178</v>
      </c>
      <c r="L77" s="394">
        <v>2</v>
      </c>
      <c r="M77" s="394" t="s">
        <v>59</v>
      </c>
      <c r="N77" s="394" t="s">
        <v>3034</v>
      </c>
      <c r="O77" s="394" t="s">
        <v>3257</v>
      </c>
      <c r="P77" s="394" t="s">
        <v>3035</v>
      </c>
      <c r="Q77" s="366"/>
      <c r="R77" s="394" t="s">
        <v>62</v>
      </c>
      <c r="S77" s="394" t="s">
        <v>4853</v>
      </c>
      <c r="T77" s="394" t="s">
        <v>4194</v>
      </c>
      <c r="U77" s="394">
        <v>1</v>
      </c>
      <c r="V77" s="394">
        <v>1</v>
      </c>
      <c r="W77" s="366" t="s">
        <v>51</v>
      </c>
      <c r="X77" s="394" t="s">
        <v>49</v>
      </c>
      <c r="Y77" s="394">
        <v>2</v>
      </c>
      <c r="Z77" s="394">
        <v>1</v>
      </c>
      <c r="AA77" s="394" t="s">
        <v>770</v>
      </c>
      <c r="AB77" s="394" t="s">
        <v>62</v>
      </c>
      <c r="AC77" s="394" t="s">
        <v>4834</v>
      </c>
      <c r="AD77" s="394" t="s">
        <v>51</v>
      </c>
      <c r="AE77" s="366" t="s">
        <v>4855</v>
      </c>
      <c r="AF77" s="366" t="s">
        <v>49</v>
      </c>
      <c r="AG77" s="394" t="s">
        <v>51</v>
      </c>
      <c r="AH77" s="394" t="s">
        <v>49</v>
      </c>
      <c r="AI77" s="394">
        <v>1</v>
      </c>
      <c r="AJ77" s="394" t="s">
        <v>49</v>
      </c>
      <c r="AK77" s="394" t="s">
        <v>51</v>
      </c>
      <c r="AL77" s="394" t="s">
        <v>51</v>
      </c>
      <c r="AM77" s="394" t="s">
        <v>51</v>
      </c>
      <c r="AN77" s="395" t="s">
        <v>3261</v>
      </c>
      <c r="AO77" s="395" t="s">
        <v>49</v>
      </c>
      <c r="AP77" s="395" t="s">
        <v>51</v>
      </c>
      <c r="AQ77" s="395" t="s">
        <v>49</v>
      </c>
      <c r="AR77" s="310" t="s">
        <v>4836</v>
      </c>
      <c r="AS77" s="312" t="s">
        <v>51</v>
      </c>
      <c r="AT77" s="395" t="s">
        <v>1066</v>
      </c>
      <c r="AU77" s="473" t="s">
        <v>4642</v>
      </c>
      <c r="AV77" s="312" t="s">
        <v>2597</v>
      </c>
      <c r="AW77" s="312" t="s">
        <v>4857</v>
      </c>
      <c r="AX77" s="395" t="s">
        <v>193</v>
      </c>
      <c r="AY77" s="395" t="s">
        <v>193</v>
      </c>
      <c r="AZ77" s="395" t="s">
        <v>193</v>
      </c>
      <c r="BA77" s="395" t="s">
        <v>193</v>
      </c>
      <c r="BB77" s="395" t="s">
        <v>193</v>
      </c>
      <c r="BC77" s="395" t="s">
        <v>4185</v>
      </c>
      <c r="BD77" s="395" t="s">
        <v>193</v>
      </c>
      <c r="BE77" s="395" t="s">
        <v>193</v>
      </c>
      <c r="BF77" s="395" t="s">
        <v>193</v>
      </c>
      <c r="BG77" s="395" t="s">
        <v>4644</v>
      </c>
      <c r="BH77" s="395" t="s">
        <v>193</v>
      </c>
      <c r="BI77" s="395" t="s">
        <v>193</v>
      </c>
      <c r="BJ77" s="395"/>
      <c r="BK77" s="395"/>
      <c r="BL77" s="395"/>
      <c r="BM77" s="395"/>
    </row>
    <row r="78" spans="1:66" s="183" customFormat="1" ht="56.25" customHeight="1">
      <c r="A78" s="509" t="s">
        <v>5181</v>
      </c>
      <c r="B78" s="511" t="s">
        <v>0</v>
      </c>
      <c r="C78" s="511" t="s">
        <v>193</v>
      </c>
      <c r="D78" s="509" t="s">
        <v>612</v>
      </c>
      <c r="E78" s="509" t="s">
        <v>704</v>
      </c>
      <c r="F78" s="509" t="s">
        <v>4852</v>
      </c>
      <c r="G78" s="509" t="s">
        <v>3048</v>
      </c>
      <c r="H78" s="509" t="s">
        <v>5712</v>
      </c>
      <c r="I78" s="509" t="s">
        <v>5713</v>
      </c>
      <c r="J78" s="509" t="s">
        <v>5714</v>
      </c>
      <c r="K78" s="509" t="s">
        <v>5715</v>
      </c>
      <c r="L78" s="509">
        <v>2</v>
      </c>
      <c r="M78" s="509" t="s">
        <v>59</v>
      </c>
      <c r="N78" s="509" t="s">
        <v>3051</v>
      </c>
      <c r="O78" s="509" t="s">
        <v>3257</v>
      </c>
      <c r="P78" s="509" t="s">
        <v>3035</v>
      </c>
      <c r="Q78" s="509" t="s">
        <v>3052</v>
      </c>
      <c r="R78" s="509" t="s">
        <v>51</v>
      </c>
      <c r="S78" s="509" t="s">
        <v>4853</v>
      </c>
      <c r="T78" s="509" t="s">
        <v>49</v>
      </c>
      <c r="U78" s="509" t="s">
        <v>62</v>
      </c>
      <c r="V78" s="509" t="s">
        <v>5716</v>
      </c>
      <c r="W78" s="509" t="s">
        <v>49</v>
      </c>
      <c r="X78" s="509" t="s">
        <v>3053</v>
      </c>
      <c r="Y78" s="509" t="s">
        <v>643</v>
      </c>
      <c r="Z78" s="509" t="s">
        <v>643</v>
      </c>
      <c r="AA78" s="509" t="s">
        <v>4656</v>
      </c>
      <c r="AB78" s="509" t="s">
        <v>643</v>
      </c>
      <c r="AC78" s="509" t="s">
        <v>4854</v>
      </c>
      <c r="AD78" s="509" t="s">
        <v>51</v>
      </c>
      <c r="AE78" s="509" t="s">
        <v>4856</v>
      </c>
      <c r="AF78" s="509" t="s">
        <v>49</v>
      </c>
      <c r="AG78" s="509" t="s">
        <v>51</v>
      </c>
      <c r="AH78" s="509" t="s">
        <v>49</v>
      </c>
      <c r="AI78" s="509">
        <v>1</v>
      </c>
      <c r="AJ78" s="509" t="s">
        <v>62</v>
      </c>
      <c r="AK78" s="509" t="s">
        <v>51</v>
      </c>
      <c r="AL78" s="509" t="s">
        <v>51</v>
      </c>
      <c r="AM78" s="509" t="s">
        <v>51</v>
      </c>
      <c r="AN78" s="511" t="s">
        <v>3261</v>
      </c>
      <c r="AO78" s="511" t="s">
        <v>49</v>
      </c>
      <c r="AP78" s="511" t="s">
        <v>51</v>
      </c>
      <c r="AQ78" s="511" t="s">
        <v>49</v>
      </c>
      <c r="AR78" s="505" t="s">
        <v>5007</v>
      </c>
      <c r="AS78" s="511" t="s">
        <v>49</v>
      </c>
      <c r="AT78" s="511" t="s">
        <v>1066</v>
      </c>
      <c r="AU78" s="311" t="s">
        <v>4642</v>
      </c>
      <c r="AV78" s="511" t="s">
        <v>4652</v>
      </c>
      <c r="AW78" s="511" t="s">
        <v>4857</v>
      </c>
      <c r="AX78" s="511" t="s">
        <v>193</v>
      </c>
      <c r="AY78" s="511" t="s">
        <v>193</v>
      </c>
      <c r="AZ78" s="511" t="s">
        <v>193</v>
      </c>
      <c r="BA78" s="511" t="s">
        <v>193</v>
      </c>
      <c r="BB78" s="511" t="s">
        <v>193</v>
      </c>
      <c r="BC78" s="511" t="s">
        <v>4185</v>
      </c>
      <c r="BD78" s="511" t="s">
        <v>193</v>
      </c>
      <c r="BE78" s="511" t="s">
        <v>193</v>
      </c>
      <c r="BF78" s="511" t="s">
        <v>193</v>
      </c>
      <c r="BG78" s="511" t="s">
        <v>4858</v>
      </c>
      <c r="BH78" s="511" t="s">
        <v>193</v>
      </c>
      <c r="BI78" s="511" t="s">
        <v>3261</v>
      </c>
      <c r="BJ78" s="511" t="s">
        <v>4747</v>
      </c>
      <c r="BK78" s="511"/>
      <c r="BL78" s="511"/>
      <c r="BM78" s="511"/>
    </row>
    <row r="79" spans="1:66" s="512" customFormat="1" ht="56.25" customHeight="1">
      <c r="A79" s="508" t="s">
        <v>5013</v>
      </c>
      <c r="B79" s="511" t="s">
        <v>0</v>
      </c>
      <c r="C79" s="511" t="s">
        <v>193</v>
      </c>
      <c r="D79" s="509" t="s">
        <v>612</v>
      </c>
      <c r="E79" s="509" t="s">
        <v>704</v>
      </c>
      <c r="F79" s="508" t="s">
        <v>4852</v>
      </c>
      <c r="G79" s="509" t="s">
        <v>5631</v>
      </c>
      <c r="H79" s="571" t="s">
        <v>5659</v>
      </c>
      <c r="I79" s="508" t="s">
        <v>5660</v>
      </c>
      <c r="J79" s="508" t="s">
        <v>5661</v>
      </c>
      <c r="K79" s="509" t="s">
        <v>5005</v>
      </c>
      <c r="L79" s="508">
        <v>2</v>
      </c>
      <c r="M79" s="509" t="s">
        <v>59</v>
      </c>
      <c r="N79" s="509" t="s">
        <v>5662</v>
      </c>
      <c r="O79" s="509" t="s">
        <v>3257</v>
      </c>
      <c r="P79" s="509" t="s">
        <v>3035</v>
      </c>
      <c r="Q79" s="508" t="s">
        <v>5663</v>
      </c>
      <c r="R79" s="508" t="s">
        <v>51</v>
      </c>
      <c r="S79" s="509" t="s">
        <v>4853</v>
      </c>
      <c r="T79" s="503" t="s">
        <v>5664</v>
      </c>
      <c r="U79" s="509">
        <v>1</v>
      </c>
      <c r="V79" s="509">
        <v>1</v>
      </c>
      <c r="W79" s="509" t="s">
        <v>5665</v>
      </c>
      <c r="X79" s="509" t="s">
        <v>5664</v>
      </c>
      <c r="Y79" s="508" t="s">
        <v>5664</v>
      </c>
      <c r="Z79" s="508" t="s">
        <v>5664</v>
      </c>
      <c r="AA79" s="508">
        <v>1</v>
      </c>
      <c r="AB79" s="503" t="s">
        <v>5666</v>
      </c>
      <c r="AC79" s="508" t="s">
        <v>49</v>
      </c>
      <c r="AD79" s="503" t="s">
        <v>5667</v>
      </c>
      <c r="AE79" s="508" t="s">
        <v>5668</v>
      </c>
      <c r="AF79" s="509" t="s">
        <v>5669</v>
      </c>
      <c r="AG79" s="509" t="s">
        <v>49</v>
      </c>
      <c r="AH79" s="509" t="s">
        <v>51</v>
      </c>
      <c r="AI79" s="509" t="s">
        <v>49</v>
      </c>
      <c r="AJ79" s="509" t="s">
        <v>5670</v>
      </c>
      <c r="AK79" s="509" t="s">
        <v>49</v>
      </c>
      <c r="AL79" s="509" t="s">
        <v>51</v>
      </c>
      <c r="AM79" s="509" t="s">
        <v>51</v>
      </c>
      <c r="AN79" s="509" t="s">
        <v>51</v>
      </c>
      <c r="AO79" s="509" t="s">
        <v>5671</v>
      </c>
      <c r="AP79" s="507" t="s">
        <v>5672</v>
      </c>
      <c r="AQ79" s="507" t="s">
        <v>5670</v>
      </c>
      <c r="AR79" s="507" t="s">
        <v>5670</v>
      </c>
      <c r="AS79" s="505" t="s">
        <v>5673</v>
      </c>
      <c r="AT79" s="511" t="s">
        <v>5670</v>
      </c>
      <c r="AU79" s="507" t="s">
        <v>1066</v>
      </c>
      <c r="AV79" s="510" t="s">
        <v>5674</v>
      </c>
      <c r="AW79" s="315" t="s">
        <v>5675</v>
      </c>
      <c r="AX79" s="507" t="s">
        <v>5676</v>
      </c>
      <c r="AY79" s="511" t="s">
        <v>2163</v>
      </c>
      <c r="AZ79" s="511" t="s">
        <v>193</v>
      </c>
      <c r="BA79" s="511" t="s">
        <v>2165</v>
      </c>
      <c r="BB79" s="511" t="s">
        <v>196</v>
      </c>
      <c r="BC79" s="511" t="s">
        <v>5677</v>
      </c>
      <c r="BD79" s="511" t="s">
        <v>5671</v>
      </c>
      <c r="BE79" s="511" t="s">
        <v>5678</v>
      </c>
      <c r="BF79" s="511" t="s">
        <v>51</v>
      </c>
      <c r="BG79" s="511" t="s">
        <v>5670</v>
      </c>
      <c r="BH79" s="312" t="s">
        <v>5016</v>
      </c>
      <c r="BI79" s="511" t="s">
        <v>5679</v>
      </c>
      <c r="BJ79" s="511" t="s">
        <v>51</v>
      </c>
      <c r="BK79" s="507"/>
      <c r="BL79" s="507"/>
      <c r="BM79" s="507"/>
      <c r="BN79" s="506"/>
    </row>
    <row r="80" spans="1:66" s="512" customFormat="1" ht="56.25" customHeight="1">
      <c r="A80" s="508"/>
      <c r="B80" s="511"/>
      <c r="C80" s="511"/>
      <c r="D80" s="509"/>
      <c r="E80" s="509"/>
      <c r="F80" s="508"/>
      <c r="G80" s="509"/>
      <c r="H80" s="571"/>
      <c r="I80" s="508"/>
      <c r="J80" s="508"/>
      <c r="K80" s="509"/>
      <c r="L80" s="508"/>
      <c r="M80" s="509"/>
      <c r="N80" s="509"/>
      <c r="O80" s="509"/>
      <c r="P80" s="509"/>
      <c r="Q80" s="508"/>
      <c r="R80" s="508"/>
      <c r="S80" s="509"/>
      <c r="T80" s="503"/>
      <c r="U80" s="509"/>
      <c r="V80" s="509"/>
      <c r="W80" s="509"/>
      <c r="X80" s="509"/>
      <c r="Y80" s="508"/>
      <c r="Z80" s="508"/>
      <c r="AA80" s="508"/>
      <c r="AB80" s="503"/>
      <c r="AC80" s="508"/>
      <c r="AD80" s="503"/>
      <c r="AE80" s="508"/>
      <c r="AF80" s="509"/>
      <c r="AG80" s="509"/>
      <c r="AH80" s="509"/>
      <c r="AI80" s="509"/>
      <c r="AJ80" s="509"/>
      <c r="AK80" s="509"/>
      <c r="AL80" s="509"/>
      <c r="AM80" s="509"/>
      <c r="AN80" s="509"/>
      <c r="AO80" s="509"/>
      <c r="AP80" s="507"/>
      <c r="AQ80" s="507"/>
      <c r="AR80" s="507"/>
      <c r="AS80" s="505"/>
      <c r="AT80" s="511"/>
      <c r="AU80" s="510"/>
      <c r="AV80" s="510"/>
      <c r="AW80" s="315"/>
      <c r="AX80" s="507"/>
      <c r="AY80" s="511"/>
      <c r="AZ80" s="511"/>
      <c r="BA80" s="511"/>
      <c r="BB80" s="511"/>
      <c r="BC80" s="511"/>
      <c r="BD80" s="511"/>
      <c r="BE80" s="511"/>
      <c r="BF80" s="511"/>
      <c r="BG80" s="511"/>
      <c r="BH80" s="312"/>
      <c r="BI80" s="511"/>
      <c r="BJ80" s="511"/>
      <c r="BK80" s="507"/>
      <c r="BL80" s="507"/>
      <c r="BM80" s="507"/>
      <c r="BN80" s="577"/>
    </row>
    <row r="81" spans="1:77" s="512" customFormat="1" ht="56.25" customHeight="1">
      <c r="A81" s="509" t="s">
        <v>5717</v>
      </c>
      <c r="B81" s="511" t="s">
        <v>0</v>
      </c>
      <c r="C81" s="511" t="s">
        <v>193</v>
      </c>
      <c r="D81" s="509" t="s">
        <v>612</v>
      </c>
      <c r="E81" s="509" t="s">
        <v>704</v>
      </c>
      <c r="F81" s="509" t="s">
        <v>5718</v>
      </c>
      <c r="G81" s="509" t="s">
        <v>3048</v>
      </c>
      <c r="H81" s="509" t="s">
        <v>5712</v>
      </c>
      <c r="I81" s="509" t="s">
        <v>5713</v>
      </c>
      <c r="J81" s="509" t="s">
        <v>5714</v>
      </c>
      <c r="K81" s="509" t="s">
        <v>5719</v>
      </c>
      <c r="L81" s="509">
        <v>1</v>
      </c>
      <c r="M81" s="509" t="s">
        <v>3</v>
      </c>
      <c r="N81" s="509" t="s">
        <v>5720</v>
      </c>
      <c r="O81" s="509" t="s">
        <v>5721</v>
      </c>
      <c r="P81" s="509" t="s">
        <v>3035</v>
      </c>
      <c r="Q81" s="509" t="s">
        <v>3052</v>
      </c>
      <c r="R81" s="509" t="s">
        <v>62</v>
      </c>
      <c r="S81" s="509" t="s">
        <v>4853</v>
      </c>
      <c r="T81" s="509" t="s">
        <v>49</v>
      </c>
      <c r="U81" s="509" t="s">
        <v>62</v>
      </c>
      <c r="V81" s="509" t="s">
        <v>5716</v>
      </c>
      <c r="W81" s="509" t="s">
        <v>49</v>
      </c>
      <c r="X81" s="509" t="s">
        <v>3053</v>
      </c>
      <c r="Y81" s="509" t="s">
        <v>643</v>
      </c>
      <c r="Z81" s="509" t="s">
        <v>643</v>
      </c>
      <c r="AA81" s="509" t="s">
        <v>4656</v>
      </c>
      <c r="AB81" s="509" t="s">
        <v>643</v>
      </c>
      <c r="AC81" s="509" t="s">
        <v>4854</v>
      </c>
      <c r="AD81" s="509" t="s">
        <v>51</v>
      </c>
      <c r="AE81" s="509" t="s">
        <v>5722</v>
      </c>
      <c r="AF81" s="509" t="s">
        <v>49</v>
      </c>
      <c r="AG81" s="509" t="s">
        <v>51</v>
      </c>
      <c r="AH81" s="509" t="s">
        <v>49</v>
      </c>
      <c r="AI81" s="509" t="s">
        <v>51</v>
      </c>
      <c r="AJ81" s="509" t="s">
        <v>49</v>
      </c>
      <c r="AK81" s="509" t="s">
        <v>49</v>
      </c>
      <c r="AL81" s="509" t="s">
        <v>49</v>
      </c>
      <c r="AM81" s="509" t="s">
        <v>51</v>
      </c>
      <c r="AN81" s="511" t="s">
        <v>49</v>
      </c>
      <c r="AO81" s="511" t="s">
        <v>49</v>
      </c>
      <c r="AP81" s="511" t="s">
        <v>51</v>
      </c>
      <c r="AQ81" s="511" t="s">
        <v>49</v>
      </c>
      <c r="AR81" s="505" t="s">
        <v>5007</v>
      </c>
      <c r="AS81" s="511" t="s">
        <v>49</v>
      </c>
      <c r="AT81" s="511" t="s">
        <v>1066</v>
      </c>
      <c r="AU81" s="311" t="s">
        <v>4642</v>
      </c>
      <c r="AV81" s="511" t="s">
        <v>4652</v>
      </c>
      <c r="AW81" s="511" t="s">
        <v>4857</v>
      </c>
      <c r="AX81" s="511" t="s">
        <v>193</v>
      </c>
      <c r="AY81" s="511" t="s">
        <v>193</v>
      </c>
      <c r="AZ81" s="511" t="s">
        <v>193</v>
      </c>
      <c r="BA81" s="511" t="s">
        <v>193</v>
      </c>
      <c r="BB81" s="511" t="s">
        <v>193</v>
      </c>
      <c r="BC81" s="511" t="s">
        <v>4185</v>
      </c>
      <c r="BD81" s="511" t="s">
        <v>193</v>
      </c>
      <c r="BE81" s="511" t="s">
        <v>193</v>
      </c>
      <c r="BF81" s="511" t="s">
        <v>193</v>
      </c>
      <c r="BG81" s="511" t="s">
        <v>4858</v>
      </c>
      <c r="BH81" s="511" t="s">
        <v>193</v>
      </c>
      <c r="BI81" s="511" t="s">
        <v>3261</v>
      </c>
      <c r="BJ81" s="511" t="s">
        <v>5723</v>
      </c>
      <c r="BK81" s="511"/>
      <c r="BL81" s="511"/>
      <c r="BM81"/>
      <c r="BN81" s="577"/>
    </row>
    <row r="82" spans="1:77" s="512" customFormat="1" ht="15" customHeight="1">
      <c r="A82" s="509"/>
      <c r="B82" s="511"/>
      <c r="C82" s="511"/>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09"/>
      <c r="AE82" s="509"/>
      <c r="AF82" s="509"/>
      <c r="AG82" s="509"/>
      <c r="AH82" s="509"/>
      <c r="AI82" s="509"/>
      <c r="AJ82" s="509"/>
      <c r="AK82" s="509"/>
      <c r="AL82" s="509"/>
      <c r="AM82" s="509"/>
      <c r="AN82" s="511"/>
      <c r="AO82" s="511"/>
      <c r="AP82" s="511"/>
      <c r="AQ82" s="511"/>
      <c r="AR82" s="310"/>
      <c r="AS82" s="511"/>
      <c r="AT82" s="511"/>
      <c r="AU82" s="311"/>
      <c r="AV82" s="511"/>
      <c r="AW82" s="511"/>
      <c r="AX82" s="511"/>
      <c r="AY82" s="511"/>
      <c r="AZ82" s="511"/>
      <c r="BA82" s="511"/>
      <c r="BB82" s="511"/>
      <c r="BC82" s="511"/>
      <c r="BD82" s="511"/>
      <c r="BE82" s="511"/>
      <c r="BF82" s="511"/>
      <c r="BG82" s="511"/>
      <c r="BH82" s="511"/>
      <c r="BI82" s="511"/>
      <c r="BJ82" s="511"/>
      <c r="BK82" s="511"/>
      <c r="BL82" s="511"/>
      <c r="BM82" s="511"/>
    </row>
    <row r="83" spans="1:77" s="183" customFormat="1" ht="89.25">
      <c r="A83" s="508" t="s">
        <v>5001</v>
      </c>
      <c r="B83" s="395" t="s">
        <v>0</v>
      </c>
      <c r="C83" s="395" t="s">
        <v>193</v>
      </c>
      <c r="D83" s="394" t="s">
        <v>612</v>
      </c>
      <c r="E83" s="394" t="s">
        <v>704</v>
      </c>
      <c r="F83" s="472" t="s">
        <v>4852</v>
      </c>
      <c r="G83" s="472" t="s">
        <v>19</v>
      </c>
      <c r="H83" s="472" t="s">
        <v>5002</v>
      </c>
      <c r="I83" s="472" t="s">
        <v>5003</v>
      </c>
      <c r="J83" s="483" t="s">
        <v>5004</v>
      </c>
      <c r="K83" s="394" t="s">
        <v>5005</v>
      </c>
      <c r="L83" s="472">
        <v>2</v>
      </c>
      <c r="M83" s="394" t="s">
        <v>59</v>
      </c>
      <c r="N83" s="394" t="s">
        <v>3051</v>
      </c>
      <c r="O83" s="394" t="s">
        <v>3257</v>
      </c>
      <c r="P83" s="394" t="s">
        <v>3035</v>
      </c>
      <c r="Q83" s="472" t="s">
        <v>516</v>
      </c>
      <c r="R83" s="472" t="s">
        <v>49</v>
      </c>
      <c r="S83" s="394" t="s">
        <v>4853</v>
      </c>
      <c r="T83" s="394" t="s">
        <v>4194</v>
      </c>
      <c r="U83" s="394">
        <v>1</v>
      </c>
      <c r="V83" s="394">
        <v>2</v>
      </c>
      <c r="W83" s="394" t="s">
        <v>49</v>
      </c>
      <c r="X83" s="394" t="s">
        <v>49</v>
      </c>
      <c r="Y83" s="472" t="s">
        <v>28</v>
      </c>
      <c r="Z83" s="472" t="s">
        <v>27</v>
      </c>
      <c r="AA83" s="472">
        <v>1</v>
      </c>
      <c r="AB83" s="472" t="s">
        <v>49</v>
      </c>
      <c r="AC83" s="472" t="s">
        <v>49</v>
      </c>
      <c r="AD83" s="394" t="s">
        <v>51</v>
      </c>
      <c r="AE83" s="394" t="s">
        <v>5006</v>
      </c>
      <c r="AF83" s="394" t="s">
        <v>49</v>
      </c>
      <c r="AG83" s="394" t="s">
        <v>51</v>
      </c>
      <c r="AH83" s="394" t="s">
        <v>49</v>
      </c>
      <c r="AI83" s="394">
        <v>1</v>
      </c>
      <c r="AJ83" s="394" t="s">
        <v>49</v>
      </c>
      <c r="AK83" s="394" t="s">
        <v>51</v>
      </c>
      <c r="AL83" s="395" t="s">
        <v>49</v>
      </c>
      <c r="AM83" s="395" t="s">
        <v>49</v>
      </c>
      <c r="AN83" s="395" t="s">
        <v>49</v>
      </c>
      <c r="AO83" s="395" t="s">
        <v>49</v>
      </c>
      <c r="AP83" s="471" t="s">
        <v>51</v>
      </c>
      <c r="AQ83" s="471" t="s">
        <v>49</v>
      </c>
      <c r="AR83" s="52" t="s">
        <v>5007</v>
      </c>
      <c r="AS83" s="395" t="s">
        <v>49</v>
      </c>
      <c r="AT83" s="395" t="s">
        <v>1066</v>
      </c>
      <c r="AU83" s="311" t="s">
        <v>4642</v>
      </c>
      <c r="AV83" s="312" t="s">
        <v>2597</v>
      </c>
      <c r="AW83" s="395" t="s">
        <v>5008</v>
      </c>
      <c r="AX83" s="395" t="s">
        <v>193</v>
      </c>
      <c r="AY83" s="395" t="s">
        <v>193</v>
      </c>
      <c r="AZ83" s="395" t="s">
        <v>193</v>
      </c>
      <c r="BA83" s="395" t="s">
        <v>193</v>
      </c>
      <c r="BB83" s="395" t="s">
        <v>193</v>
      </c>
      <c r="BC83" s="395" t="s">
        <v>4185</v>
      </c>
      <c r="BD83" s="395" t="s">
        <v>193</v>
      </c>
      <c r="BE83" s="395" t="s">
        <v>193</v>
      </c>
      <c r="BF83" s="395" t="s">
        <v>193</v>
      </c>
      <c r="BG83" s="395" t="s">
        <v>4644</v>
      </c>
      <c r="BH83" s="395" t="s">
        <v>193</v>
      </c>
      <c r="BI83" s="395" t="s">
        <v>193</v>
      </c>
      <c r="BJ83" s="471"/>
      <c r="BK83" s="471"/>
      <c r="BL83" s="471"/>
      <c r="BM83" s="71"/>
      <c r="BN83" s="470"/>
      <c r="BO83" s="470"/>
      <c r="BP83" s="470"/>
      <c r="BQ83" s="470"/>
      <c r="BR83" s="470"/>
      <c r="BS83" s="470"/>
      <c r="BT83" s="470"/>
      <c r="BU83" s="470"/>
      <c r="BV83" s="470"/>
      <c r="BW83" s="470"/>
      <c r="BX83" s="470"/>
      <c r="BY83" s="470"/>
    </row>
    <row r="84" spans="1:77" s="183" customFormat="1" ht="89.25">
      <c r="A84" s="508" t="s">
        <v>5009</v>
      </c>
      <c r="B84" s="395" t="s">
        <v>0</v>
      </c>
      <c r="C84" s="395" t="s">
        <v>193</v>
      </c>
      <c r="D84" s="394" t="s">
        <v>612</v>
      </c>
      <c r="E84" s="394" t="s">
        <v>704</v>
      </c>
      <c r="F84" s="472" t="s">
        <v>4852</v>
      </c>
      <c r="G84" s="472" t="s">
        <v>3057</v>
      </c>
      <c r="H84" s="472" t="s">
        <v>5010</v>
      </c>
      <c r="I84" s="472" t="s">
        <v>5011</v>
      </c>
      <c r="J84" s="472" t="s">
        <v>5012</v>
      </c>
      <c r="K84" s="394" t="s">
        <v>5005</v>
      </c>
      <c r="L84" s="472">
        <v>2</v>
      </c>
      <c r="M84" s="394" t="s">
        <v>59</v>
      </c>
      <c r="N84" s="394" t="s">
        <v>3051</v>
      </c>
      <c r="O84" s="394" t="s">
        <v>3257</v>
      </c>
      <c r="P84" s="394" t="s">
        <v>3035</v>
      </c>
      <c r="Q84" s="472" t="s">
        <v>516</v>
      </c>
      <c r="R84" s="472" t="s">
        <v>49</v>
      </c>
      <c r="S84" s="394" t="s">
        <v>4853</v>
      </c>
      <c r="T84" s="394" t="s">
        <v>4194</v>
      </c>
      <c r="U84" s="394">
        <v>1</v>
      </c>
      <c r="V84" s="394">
        <v>2</v>
      </c>
      <c r="W84" s="394" t="s">
        <v>49</v>
      </c>
      <c r="X84" s="394" t="s">
        <v>49</v>
      </c>
      <c r="Y84" s="394" t="s">
        <v>539</v>
      </c>
      <c r="Z84" s="394" t="s">
        <v>538</v>
      </c>
      <c r="AA84" s="472">
        <v>1</v>
      </c>
      <c r="AB84" s="472" t="s">
        <v>49</v>
      </c>
      <c r="AC84" s="472" t="s">
        <v>49</v>
      </c>
      <c r="AD84" s="394" t="s">
        <v>51</v>
      </c>
      <c r="AE84" s="394" t="s">
        <v>5006</v>
      </c>
      <c r="AF84" s="394" t="s">
        <v>49</v>
      </c>
      <c r="AG84" s="394" t="s">
        <v>51</v>
      </c>
      <c r="AH84" s="394" t="s">
        <v>49</v>
      </c>
      <c r="AI84" s="394">
        <v>1</v>
      </c>
      <c r="AJ84" s="394" t="s">
        <v>49</v>
      </c>
      <c r="AK84" s="394" t="s">
        <v>51</v>
      </c>
      <c r="AL84" s="395" t="s">
        <v>49</v>
      </c>
      <c r="AM84" s="395" t="s">
        <v>49</v>
      </c>
      <c r="AN84" s="395" t="s">
        <v>49</v>
      </c>
      <c r="AO84" s="395" t="s">
        <v>49</v>
      </c>
      <c r="AP84" s="471" t="s">
        <v>51</v>
      </c>
      <c r="AQ84" s="471" t="s">
        <v>49</v>
      </c>
      <c r="AR84" s="52" t="s">
        <v>5007</v>
      </c>
      <c r="AS84" s="395" t="s">
        <v>49</v>
      </c>
      <c r="AT84" s="395" t="s">
        <v>1066</v>
      </c>
      <c r="AU84" s="311" t="s">
        <v>4642</v>
      </c>
      <c r="AV84" s="312" t="s">
        <v>2597</v>
      </c>
      <c r="AW84" s="395" t="s">
        <v>5008</v>
      </c>
      <c r="AX84" s="395" t="s">
        <v>193</v>
      </c>
      <c r="AY84" s="395" t="s">
        <v>193</v>
      </c>
      <c r="AZ84" s="395" t="s">
        <v>193</v>
      </c>
      <c r="BA84" s="395" t="s">
        <v>193</v>
      </c>
      <c r="BB84" s="395" t="s">
        <v>193</v>
      </c>
      <c r="BC84" s="395" t="s">
        <v>4185</v>
      </c>
      <c r="BD84" s="395" t="s">
        <v>193</v>
      </c>
      <c r="BE84" s="395" t="s">
        <v>193</v>
      </c>
      <c r="BF84" s="395" t="s">
        <v>193</v>
      </c>
      <c r="BG84" s="395" t="s">
        <v>4644</v>
      </c>
      <c r="BH84" s="395" t="s">
        <v>193</v>
      </c>
      <c r="BI84" s="395" t="s">
        <v>193</v>
      </c>
      <c r="BJ84" s="471"/>
      <c r="BK84" s="471"/>
      <c r="BL84" s="471"/>
      <c r="BM84" s="71"/>
      <c r="BN84" s="470"/>
      <c r="BO84" s="470"/>
      <c r="BP84" s="470"/>
      <c r="BQ84" s="470"/>
      <c r="BR84" s="470"/>
      <c r="BS84" s="470"/>
      <c r="BT84" s="470"/>
      <c r="BU84" s="470"/>
      <c r="BV84" s="470"/>
      <c r="BW84" s="470"/>
      <c r="BX84" s="470"/>
      <c r="BY84" s="470"/>
    </row>
    <row r="85" spans="1:77" s="512" customFormat="1">
      <c r="A85" s="659"/>
      <c r="B85" s="515"/>
      <c r="C85" s="515"/>
      <c r="D85" s="515"/>
      <c r="E85" s="515"/>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c r="AY85" s="508"/>
      <c r="AZ85" s="508"/>
      <c r="BA85" s="508"/>
      <c r="BB85" s="508"/>
      <c r="BC85" s="508"/>
      <c r="BD85" s="508"/>
      <c r="BE85" s="508"/>
      <c r="BF85" s="508"/>
      <c r="BG85" s="508"/>
      <c r="BH85" s="508"/>
      <c r="BI85" s="508"/>
      <c r="BJ85" s="508"/>
      <c r="BK85" s="508"/>
      <c r="BL85" s="508"/>
      <c r="BM85" s="508"/>
      <c r="BN85" s="470"/>
      <c r="BO85" s="470"/>
      <c r="BP85" s="470"/>
      <c r="BQ85" s="470"/>
      <c r="BR85" s="470"/>
      <c r="BS85" s="470"/>
      <c r="BT85" s="470"/>
      <c r="BU85" s="470"/>
      <c r="BV85" s="470"/>
      <c r="BW85" s="470"/>
      <c r="BX85" s="470"/>
      <c r="BY85" s="470"/>
    </row>
    <row r="86" spans="1:77" s="512" customFormat="1" ht="140.25">
      <c r="A86" s="660" t="s">
        <v>5858</v>
      </c>
      <c r="B86" s="511" t="s">
        <v>0</v>
      </c>
      <c r="C86" s="511" t="s">
        <v>193</v>
      </c>
      <c r="D86" s="509" t="s">
        <v>612</v>
      </c>
      <c r="E86" s="509" t="s">
        <v>704</v>
      </c>
      <c r="F86" s="508" t="s">
        <v>5859</v>
      </c>
      <c r="G86" s="508" t="s">
        <v>3104</v>
      </c>
      <c r="H86" s="508" t="s">
        <v>5860</v>
      </c>
      <c r="I86" s="508" t="s">
        <v>5861</v>
      </c>
      <c r="J86" s="508" t="s">
        <v>5862</v>
      </c>
      <c r="K86" s="509" t="s">
        <v>5005</v>
      </c>
      <c r="L86" s="508">
        <v>2</v>
      </c>
      <c r="M86" s="509" t="s">
        <v>59</v>
      </c>
      <c r="N86" s="509" t="s">
        <v>3051</v>
      </c>
      <c r="O86" s="509" t="s">
        <v>3257</v>
      </c>
      <c r="P86" s="509" t="s">
        <v>3035</v>
      </c>
      <c r="Q86" s="508" t="s">
        <v>5663</v>
      </c>
      <c r="R86" s="508" t="s">
        <v>51</v>
      </c>
      <c r="S86" s="509" t="s">
        <v>3077</v>
      </c>
      <c r="T86" s="509" t="s">
        <v>49</v>
      </c>
      <c r="U86" s="509" t="s">
        <v>51</v>
      </c>
      <c r="V86" s="509">
        <v>1</v>
      </c>
      <c r="W86" s="509" t="s">
        <v>51</v>
      </c>
      <c r="X86" s="509" t="s">
        <v>5638</v>
      </c>
      <c r="Y86" s="509" t="s">
        <v>3053</v>
      </c>
      <c r="Z86" s="509" t="s">
        <v>5638</v>
      </c>
      <c r="AA86" s="508" t="s">
        <v>49</v>
      </c>
      <c r="AB86" s="508" t="s">
        <v>49</v>
      </c>
      <c r="AC86" s="508" t="s">
        <v>49</v>
      </c>
      <c r="AD86" s="509" t="s">
        <v>51</v>
      </c>
      <c r="AE86" s="509" t="s">
        <v>5863</v>
      </c>
      <c r="AF86" s="509" t="s">
        <v>49</v>
      </c>
      <c r="AG86" s="509" t="s">
        <v>51</v>
      </c>
      <c r="AH86" s="509" t="s">
        <v>49</v>
      </c>
      <c r="AI86" s="509" t="s">
        <v>49</v>
      </c>
      <c r="AJ86" s="509" t="s">
        <v>49</v>
      </c>
      <c r="AK86" s="509" t="s">
        <v>51</v>
      </c>
      <c r="AL86" s="511" t="s">
        <v>51</v>
      </c>
      <c r="AM86" s="511" t="s">
        <v>51</v>
      </c>
      <c r="AN86" s="511" t="s">
        <v>49</v>
      </c>
      <c r="AO86" s="511" t="s">
        <v>49</v>
      </c>
      <c r="AP86" s="507" t="s">
        <v>51</v>
      </c>
      <c r="AQ86" s="507" t="s">
        <v>49</v>
      </c>
      <c r="AR86" s="505" t="s">
        <v>5007</v>
      </c>
      <c r="AS86" s="511" t="s">
        <v>49</v>
      </c>
      <c r="AT86" s="511" t="s">
        <v>1066</v>
      </c>
      <c r="AU86" s="311" t="s">
        <v>5865</v>
      </c>
      <c r="AV86" s="312" t="s">
        <v>1205</v>
      </c>
      <c r="AW86" s="511" t="s">
        <v>5864</v>
      </c>
      <c r="AX86" s="511" t="s">
        <v>2163</v>
      </c>
      <c r="AY86" s="511" t="s">
        <v>5119</v>
      </c>
      <c r="AZ86" s="511" t="s">
        <v>2165</v>
      </c>
      <c r="BA86" s="511" t="s">
        <v>5030</v>
      </c>
      <c r="BB86" s="511" t="s">
        <v>1205</v>
      </c>
      <c r="BC86" s="511" t="s">
        <v>5866</v>
      </c>
      <c r="BD86" s="511" t="s">
        <v>5867</v>
      </c>
      <c r="BE86" s="511" t="s">
        <v>51</v>
      </c>
      <c r="BF86" s="511" t="s">
        <v>49</v>
      </c>
      <c r="BG86" s="511" t="s">
        <v>16</v>
      </c>
      <c r="BH86" s="511" t="s">
        <v>4779</v>
      </c>
      <c r="BI86" s="511" t="s">
        <v>51</v>
      </c>
      <c r="BJ86" s="507"/>
      <c r="BK86" s="507"/>
      <c r="BL86" s="507"/>
      <c r="BM86" s="506"/>
      <c r="BN86" s="470"/>
      <c r="BO86" s="470"/>
      <c r="BP86" s="470"/>
      <c r="BQ86" s="470"/>
      <c r="BR86" s="470"/>
      <c r="BS86" s="470"/>
      <c r="BT86" s="470"/>
      <c r="BU86" s="470"/>
      <c r="BV86" s="470"/>
      <c r="BW86" s="470"/>
      <c r="BX86" s="470"/>
      <c r="BY86" s="470"/>
    </row>
    <row r="87" spans="1:77" s="512" customFormat="1" ht="63.75">
      <c r="A87" s="509" t="s">
        <v>5628</v>
      </c>
      <c r="B87" s="511" t="s">
        <v>0</v>
      </c>
      <c r="C87" s="511" t="s">
        <v>193</v>
      </c>
      <c r="D87" s="509" t="s">
        <v>612</v>
      </c>
      <c r="E87" s="509" t="s">
        <v>5629</v>
      </c>
      <c r="F87" s="509" t="s">
        <v>5630</v>
      </c>
      <c r="G87" s="509" t="s">
        <v>5631</v>
      </c>
      <c r="H87" s="509" t="s">
        <v>5632</v>
      </c>
      <c r="I87" s="509" t="s">
        <v>5633</v>
      </c>
      <c r="J87" s="509" t="s">
        <v>5634</v>
      </c>
      <c r="K87" s="509" t="s">
        <v>5635</v>
      </c>
      <c r="L87" s="509">
        <v>1</v>
      </c>
      <c r="M87" s="509" t="s">
        <v>5636</v>
      </c>
      <c r="N87" s="509" t="s">
        <v>5637</v>
      </c>
      <c r="O87" s="509" t="s">
        <v>3257</v>
      </c>
      <c r="P87" s="509" t="s">
        <v>3035</v>
      </c>
      <c r="Q87" s="509"/>
      <c r="R87" s="509" t="s">
        <v>710</v>
      </c>
      <c r="S87" s="509" t="s">
        <v>3077</v>
      </c>
      <c r="T87" s="509" t="s">
        <v>49</v>
      </c>
      <c r="U87" s="509" t="s">
        <v>5638</v>
      </c>
      <c r="V87" s="509">
        <v>1</v>
      </c>
      <c r="W87" s="509" t="s">
        <v>5638</v>
      </c>
      <c r="X87" s="509" t="s">
        <v>5638</v>
      </c>
      <c r="Y87" s="509" t="s">
        <v>3053</v>
      </c>
      <c r="Z87" s="509" t="s">
        <v>5638</v>
      </c>
      <c r="AA87" s="509" t="s">
        <v>5638</v>
      </c>
      <c r="AB87" s="509" t="s">
        <v>5638</v>
      </c>
      <c r="AC87" s="509" t="s">
        <v>5638</v>
      </c>
      <c r="AD87" s="509" t="s">
        <v>51</v>
      </c>
      <c r="AE87" s="509" t="s">
        <v>5639</v>
      </c>
      <c r="AF87" s="509" t="s">
        <v>49</v>
      </c>
      <c r="AG87" s="509" t="s">
        <v>5638</v>
      </c>
      <c r="AH87" s="509" t="s">
        <v>5638</v>
      </c>
      <c r="AI87" s="509" t="s">
        <v>5638</v>
      </c>
      <c r="AJ87" s="509" t="s">
        <v>5638</v>
      </c>
      <c r="AK87" s="509" t="s">
        <v>51</v>
      </c>
      <c r="AL87" s="516" t="s">
        <v>5640</v>
      </c>
      <c r="AM87" s="321" t="s">
        <v>5641</v>
      </c>
      <c r="AN87" s="511" t="s">
        <v>5638</v>
      </c>
      <c r="AO87" s="511" t="s">
        <v>5638</v>
      </c>
      <c r="AP87" s="312"/>
      <c r="AQ87" s="507" t="s">
        <v>49</v>
      </c>
      <c r="AR87" s="505" t="s">
        <v>5007</v>
      </c>
      <c r="AS87" s="511" t="s">
        <v>5642</v>
      </c>
      <c r="AT87" s="511" t="s">
        <v>5643</v>
      </c>
      <c r="AU87" s="311" t="s">
        <v>5644</v>
      </c>
      <c r="AV87" s="511" t="s">
        <v>5645</v>
      </c>
      <c r="AW87" s="511" t="s">
        <v>5646</v>
      </c>
      <c r="AX87" s="511" t="s">
        <v>5647</v>
      </c>
      <c r="AY87" s="511" t="s">
        <v>2418</v>
      </c>
      <c r="AZ87" s="511" t="s">
        <v>5648</v>
      </c>
      <c r="BA87" s="511" t="s">
        <v>5030</v>
      </c>
      <c r="BB87" s="511" t="s">
        <v>5649</v>
      </c>
      <c r="BC87" s="511" t="s">
        <v>4185</v>
      </c>
      <c r="BD87" s="511" t="s">
        <v>5015</v>
      </c>
      <c r="BE87" s="511" t="s">
        <v>51</v>
      </c>
      <c r="BF87" s="511" t="s">
        <v>193</v>
      </c>
      <c r="BG87" s="511" t="s">
        <v>193</v>
      </c>
      <c r="BH87" s="511" t="s">
        <v>193</v>
      </c>
      <c r="BI87" s="511" t="s">
        <v>5650</v>
      </c>
      <c r="BJ87" s="511"/>
      <c r="BK87" s="511"/>
      <c r="BL87" s="511" t="s">
        <v>5651</v>
      </c>
      <c r="BM87" s="511" t="s">
        <v>5652</v>
      </c>
      <c r="BN87" s="470"/>
      <c r="BO87" s="470"/>
      <c r="BP87" s="470"/>
      <c r="BQ87" s="470"/>
      <c r="BR87" s="470"/>
      <c r="BS87" s="470"/>
      <c r="BT87" s="470"/>
      <c r="BU87" s="470"/>
      <c r="BV87" s="470"/>
      <c r="BW87" s="470"/>
      <c r="BX87" s="470"/>
      <c r="BY87" s="470"/>
    </row>
    <row r="88" spans="1:77" s="512" customFormat="1" ht="63.75">
      <c r="A88" s="509" t="s">
        <v>5653</v>
      </c>
      <c r="B88" s="511" t="s">
        <v>0</v>
      </c>
      <c r="C88" s="511" t="s">
        <v>193</v>
      </c>
      <c r="D88" s="509" t="s">
        <v>612</v>
      </c>
      <c r="E88" s="509" t="s">
        <v>5629</v>
      </c>
      <c r="F88" s="509" t="s">
        <v>5654</v>
      </c>
      <c r="G88" s="509" t="s">
        <v>5631</v>
      </c>
      <c r="H88" s="509" t="s">
        <v>5632</v>
      </c>
      <c r="I88" s="509" t="s">
        <v>5633</v>
      </c>
      <c r="J88" s="509" t="s">
        <v>5634</v>
      </c>
      <c r="K88" s="508" t="s">
        <v>5655</v>
      </c>
      <c r="L88" s="508">
        <v>2</v>
      </c>
      <c r="M88" s="508" t="s">
        <v>5656</v>
      </c>
      <c r="N88" s="509" t="s">
        <v>5637</v>
      </c>
      <c r="O88" s="508" t="s">
        <v>3257</v>
      </c>
      <c r="P88" s="508" t="s">
        <v>3035</v>
      </c>
      <c r="Q88" s="509"/>
      <c r="R88" s="509" t="s">
        <v>710</v>
      </c>
      <c r="S88" s="508" t="s">
        <v>3077</v>
      </c>
      <c r="T88" s="508" t="s">
        <v>49</v>
      </c>
      <c r="U88" s="509" t="s">
        <v>5638</v>
      </c>
      <c r="V88" s="508">
        <v>1</v>
      </c>
      <c r="W88" s="508" t="s">
        <v>5027</v>
      </c>
      <c r="X88" s="509" t="s">
        <v>5638</v>
      </c>
      <c r="Y88" s="509" t="s">
        <v>3053</v>
      </c>
      <c r="Z88" s="509" t="s">
        <v>5638</v>
      </c>
      <c r="AA88" s="509" t="s">
        <v>5638</v>
      </c>
      <c r="AB88" s="509" t="s">
        <v>5638</v>
      </c>
      <c r="AC88" s="509" t="s">
        <v>5638</v>
      </c>
      <c r="AD88" s="509" t="s">
        <v>51</v>
      </c>
      <c r="AE88" s="509" t="s">
        <v>5639</v>
      </c>
      <c r="AF88" s="509" t="s">
        <v>49</v>
      </c>
      <c r="AG88" s="509" t="s">
        <v>5638</v>
      </c>
      <c r="AH88" s="509" t="s">
        <v>5638</v>
      </c>
      <c r="AI88" s="509" t="s">
        <v>5638</v>
      </c>
      <c r="AJ88" s="508" t="s">
        <v>5657</v>
      </c>
      <c r="AK88" s="509" t="s">
        <v>51</v>
      </c>
      <c r="AL88" s="516" t="s">
        <v>5640</v>
      </c>
      <c r="AM88" s="321" t="s">
        <v>5641</v>
      </c>
      <c r="AN88" s="511" t="s">
        <v>5638</v>
      </c>
      <c r="AO88" s="511" t="s">
        <v>5638</v>
      </c>
      <c r="AP88" s="503"/>
      <c r="AQ88" s="507" t="s">
        <v>49</v>
      </c>
      <c r="AR88" s="505" t="s">
        <v>5007</v>
      </c>
      <c r="AS88" s="511" t="s">
        <v>5642</v>
      </c>
      <c r="AT88" s="511" t="s">
        <v>5643</v>
      </c>
      <c r="AU88" s="311" t="s">
        <v>5658</v>
      </c>
      <c r="AV88" s="511" t="s">
        <v>5645</v>
      </c>
      <c r="AW88" s="508" t="s">
        <v>5646</v>
      </c>
      <c r="AX88" s="511" t="s">
        <v>5647</v>
      </c>
      <c r="AY88" s="511" t="s">
        <v>2418</v>
      </c>
      <c r="AZ88" s="511" t="s">
        <v>5648</v>
      </c>
      <c r="BA88" s="511" t="s">
        <v>5030</v>
      </c>
      <c r="BB88" s="511" t="s">
        <v>5649</v>
      </c>
      <c r="BC88" s="511" t="s">
        <v>4185</v>
      </c>
      <c r="BD88" s="511" t="s">
        <v>5015</v>
      </c>
      <c r="BE88" s="511" t="s">
        <v>51</v>
      </c>
      <c r="BF88" s="511" t="s">
        <v>193</v>
      </c>
      <c r="BG88" s="511" t="s">
        <v>95</v>
      </c>
      <c r="BH88" s="511" t="s">
        <v>193</v>
      </c>
      <c r="BI88" s="511" t="s">
        <v>5650</v>
      </c>
      <c r="BJ88" s="508"/>
      <c r="BK88" s="508"/>
      <c r="BL88" s="511" t="s">
        <v>5651</v>
      </c>
      <c r="BM88" s="508" t="s">
        <v>5652</v>
      </c>
      <c r="BN88" s="470"/>
      <c r="BO88" s="470"/>
      <c r="BP88" s="470"/>
      <c r="BQ88" s="470"/>
      <c r="BR88" s="470"/>
      <c r="BS88" s="470"/>
      <c r="BT88" s="470"/>
      <c r="BU88" s="470"/>
      <c r="BV88" s="470"/>
      <c r="BW88" s="470"/>
      <c r="BX88" s="470"/>
      <c r="BY88" s="470"/>
    </row>
    <row r="89" spans="1:77" s="183" customFormat="1">
      <c r="A89" s="659"/>
      <c r="B89" s="395"/>
      <c r="C89" s="395"/>
      <c r="D89" s="395"/>
      <c r="E89" s="394"/>
      <c r="F89" s="472"/>
      <c r="G89" s="472"/>
      <c r="H89" s="472"/>
      <c r="I89" s="472"/>
      <c r="J89" s="472"/>
      <c r="K89" s="394"/>
      <c r="L89" s="472"/>
      <c r="M89" s="472"/>
      <c r="N89" s="472"/>
      <c r="O89" s="472"/>
      <c r="P89" s="394"/>
      <c r="Q89" s="472"/>
      <c r="R89" s="472"/>
      <c r="S89" s="472"/>
      <c r="T89" s="472"/>
      <c r="U89" s="394"/>
      <c r="V89" s="394"/>
      <c r="W89" s="394"/>
      <c r="X89" s="394"/>
      <c r="Y89" s="472"/>
      <c r="Z89" s="472"/>
      <c r="AA89" s="472"/>
      <c r="AB89" s="472"/>
      <c r="AC89" s="472"/>
      <c r="AD89" s="472"/>
      <c r="AE89" s="394"/>
      <c r="AF89" s="394"/>
      <c r="AG89" s="394"/>
      <c r="AH89" s="394"/>
      <c r="AI89" s="394"/>
      <c r="AJ89" s="394"/>
      <c r="AK89" s="394"/>
      <c r="AL89" s="395"/>
      <c r="AM89" s="395"/>
      <c r="AN89" s="395"/>
      <c r="AO89" s="471"/>
      <c r="AP89" s="471"/>
      <c r="AQ89" s="471"/>
      <c r="AR89" s="52"/>
      <c r="AS89" s="395"/>
      <c r="AT89" s="395"/>
      <c r="AU89" s="150"/>
      <c r="AV89" s="471"/>
      <c r="AW89" s="316"/>
      <c r="AX89" s="395"/>
      <c r="AY89" s="395"/>
      <c r="AZ89" s="395"/>
      <c r="BA89" s="395"/>
      <c r="BB89" s="395"/>
      <c r="BC89" s="395"/>
      <c r="BD89" s="395"/>
      <c r="BE89" s="395"/>
      <c r="BF89" s="395"/>
      <c r="BG89" s="395"/>
      <c r="BH89" s="395"/>
      <c r="BI89" s="395"/>
      <c r="BJ89" s="471"/>
      <c r="BK89" s="471"/>
      <c r="BL89" s="471"/>
      <c r="BM89" s="71"/>
      <c r="BN89" s="470"/>
      <c r="BO89" s="470"/>
      <c r="BP89" s="470"/>
      <c r="BQ89" s="470"/>
      <c r="BR89" s="470"/>
      <c r="BS89" s="470"/>
      <c r="BT89" s="470"/>
      <c r="BU89" s="470"/>
      <c r="BV89" s="470"/>
      <c r="BW89" s="470"/>
      <c r="BX89" s="470"/>
      <c r="BY89" s="470"/>
    </row>
    <row r="90" spans="1:77" s="183" customFormat="1" ht="127.5">
      <c r="A90" s="508" t="s">
        <v>5013</v>
      </c>
      <c r="B90" s="511" t="s">
        <v>0</v>
      </c>
      <c r="C90" s="511" t="s">
        <v>193</v>
      </c>
      <c r="D90" s="509" t="s">
        <v>612</v>
      </c>
      <c r="E90" s="509" t="s">
        <v>704</v>
      </c>
      <c r="F90" s="508" t="s">
        <v>4852</v>
      </c>
      <c r="G90" s="509" t="s">
        <v>5631</v>
      </c>
      <c r="H90" s="571" t="s">
        <v>5659</v>
      </c>
      <c r="I90" s="508" t="s">
        <v>5660</v>
      </c>
      <c r="J90" s="508" t="s">
        <v>5661</v>
      </c>
      <c r="K90" s="509" t="s">
        <v>5005</v>
      </c>
      <c r="L90" s="508">
        <v>2</v>
      </c>
      <c r="M90" s="509" t="s">
        <v>59</v>
      </c>
      <c r="N90" s="509" t="s">
        <v>5662</v>
      </c>
      <c r="O90" s="509" t="s">
        <v>3257</v>
      </c>
      <c r="P90" s="509" t="s">
        <v>3035</v>
      </c>
      <c r="Q90" s="508" t="s">
        <v>5663</v>
      </c>
      <c r="R90" s="508" t="s">
        <v>51</v>
      </c>
      <c r="S90" s="509" t="s">
        <v>4853</v>
      </c>
      <c r="T90" s="503" t="s">
        <v>5664</v>
      </c>
      <c r="U90" s="509">
        <v>1</v>
      </c>
      <c r="V90" s="509">
        <v>1</v>
      </c>
      <c r="W90" s="509" t="s">
        <v>5665</v>
      </c>
      <c r="X90" s="509" t="s">
        <v>5664</v>
      </c>
      <c r="Y90" s="508" t="s">
        <v>5664</v>
      </c>
      <c r="Z90" s="508" t="s">
        <v>5664</v>
      </c>
      <c r="AA90" s="508">
        <v>1</v>
      </c>
      <c r="AB90" s="503" t="s">
        <v>5666</v>
      </c>
      <c r="AC90" s="508" t="s">
        <v>49</v>
      </c>
      <c r="AD90" s="503" t="s">
        <v>5667</v>
      </c>
      <c r="AE90" s="508" t="s">
        <v>5668</v>
      </c>
      <c r="AF90" s="509" t="s">
        <v>5669</v>
      </c>
      <c r="AG90" s="509" t="s">
        <v>49</v>
      </c>
      <c r="AH90" s="509" t="s">
        <v>51</v>
      </c>
      <c r="AI90" s="509" t="s">
        <v>49</v>
      </c>
      <c r="AJ90" s="509" t="s">
        <v>5670</v>
      </c>
      <c r="AK90" s="509" t="s">
        <v>49</v>
      </c>
      <c r="AL90" s="509" t="s">
        <v>51</v>
      </c>
      <c r="AM90" s="509" t="s">
        <v>51</v>
      </c>
      <c r="AN90" s="509" t="s">
        <v>51</v>
      </c>
      <c r="AO90" s="509" t="s">
        <v>5671</v>
      </c>
      <c r="AP90" s="507" t="s">
        <v>5672</v>
      </c>
      <c r="AQ90" s="507" t="s">
        <v>5670</v>
      </c>
      <c r="AR90" s="507" t="s">
        <v>5670</v>
      </c>
      <c r="AS90" s="505" t="s">
        <v>5673</v>
      </c>
      <c r="AT90" s="511" t="s">
        <v>5670</v>
      </c>
      <c r="AU90" s="507" t="s">
        <v>1066</v>
      </c>
      <c r="AV90" s="510" t="s">
        <v>5674</v>
      </c>
      <c r="AW90" s="315" t="s">
        <v>5675</v>
      </c>
      <c r="AX90" s="507" t="s">
        <v>5676</v>
      </c>
      <c r="AY90" s="511" t="s">
        <v>2163</v>
      </c>
      <c r="AZ90" s="511" t="s">
        <v>193</v>
      </c>
      <c r="BA90" s="511" t="s">
        <v>2165</v>
      </c>
      <c r="BB90" s="511" t="s">
        <v>196</v>
      </c>
      <c r="BC90" s="511" t="s">
        <v>5677</v>
      </c>
      <c r="BD90" s="511" t="s">
        <v>5671</v>
      </c>
      <c r="BE90" s="511" t="s">
        <v>5678</v>
      </c>
      <c r="BF90" s="511" t="s">
        <v>51</v>
      </c>
      <c r="BG90" s="511" t="s">
        <v>5670</v>
      </c>
      <c r="BH90" s="312" t="s">
        <v>5016</v>
      </c>
      <c r="BI90" s="511" t="s">
        <v>5679</v>
      </c>
      <c r="BJ90" s="511" t="s">
        <v>51</v>
      </c>
      <c r="BK90" s="507"/>
      <c r="BL90" s="507"/>
      <c r="BM90" s="507"/>
      <c r="BN90" s="506"/>
      <c r="BO90" s="470"/>
      <c r="BP90" s="470"/>
      <c r="BQ90" s="470"/>
      <c r="BR90" s="470"/>
      <c r="BS90" s="470"/>
      <c r="BT90" s="470"/>
      <c r="BU90" s="470"/>
      <c r="BV90" s="470"/>
      <c r="BW90" s="470"/>
      <c r="BX90" s="470"/>
      <c r="BY90" s="470"/>
    </row>
    <row r="91" spans="1:77" s="183" customFormat="1">
      <c r="A91" s="508"/>
      <c r="B91" s="395"/>
      <c r="C91" s="395"/>
      <c r="D91" s="395"/>
      <c r="E91" s="394"/>
      <c r="F91" s="472"/>
      <c r="G91" s="472"/>
      <c r="H91" s="472"/>
      <c r="I91" s="472"/>
      <c r="J91" s="472"/>
      <c r="K91" s="394"/>
      <c r="L91" s="472"/>
      <c r="M91" s="472"/>
      <c r="N91" s="472"/>
      <c r="O91" s="472"/>
      <c r="P91" s="394"/>
      <c r="Q91" s="472"/>
      <c r="R91" s="472"/>
      <c r="S91" s="472"/>
      <c r="T91" s="472"/>
      <c r="U91" s="394"/>
      <c r="V91" s="394"/>
      <c r="W91" s="394"/>
      <c r="X91" s="394"/>
      <c r="Y91" s="472"/>
      <c r="Z91" s="472"/>
      <c r="AA91" s="472"/>
      <c r="AB91" s="472"/>
      <c r="AC91" s="472"/>
      <c r="AD91" s="472"/>
      <c r="AE91" s="394"/>
      <c r="AF91" s="394"/>
      <c r="AG91" s="394"/>
      <c r="AH91" s="394"/>
      <c r="AI91" s="394"/>
      <c r="AJ91" s="394"/>
      <c r="AK91" s="394"/>
      <c r="AL91" s="395"/>
      <c r="AM91" s="395"/>
      <c r="AN91" s="395"/>
      <c r="AO91" s="471"/>
      <c r="AP91" s="471"/>
      <c r="AQ91" s="471"/>
      <c r="AR91" s="52"/>
      <c r="AS91" s="395"/>
      <c r="AT91" s="395"/>
      <c r="AU91" s="150"/>
      <c r="AV91" s="471"/>
      <c r="AW91" s="316"/>
      <c r="AX91" s="395"/>
      <c r="AY91" s="395"/>
      <c r="AZ91" s="395"/>
      <c r="BA91" s="395"/>
      <c r="BB91" s="395"/>
      <c r="BC91" s="395"/>
      <c r="BD91" s="395"/>
      <c r="BE91" s="395"/>
      <c r="BF91" s="395"/>
      <c r="BG91" s="395"/>
      <c r="BH91" s="395"/>
      <c r="BI91" s="395"/>
      <c r="BJ91" s="471"/>
      <c r="BK91" s="471"/>
      <c r="BL91" s="471"/>
      <c r="BM91" s="71"/>
      <c r="BN91" s="470"/>
      <c r="BO91" s="470"/>
      <c r="BP91" s="470"/>
      <c r="BQ91" s="470"/>
      <c r="BR91" s="470"/>
      <c r="BS91" s="470"/>
      <c r="BT91" s="470"/>
      <c r="BU91" s="470"/>
      <c r="BV91" s="470"/>
      <c r="BW91" s="470"/>
      <c r="BX91" s="470"/>
      <c r="BY91" s="470"/>
    </row>
    <row r="92" spans="1:77" s="512" customFormat="1" ht="127.5">
      <c r="A92" s="508" t="s">
        <v>5680</v>
      </c>
      <c r="B92" s="511" t="s">
        <v>0</v>
      </c>
      <c r="C92" s="511" t="s">
        <v>193</v>
      </c>
      <c r="D92" s="509" t="s">
        <v>612</v>
      </c>
      <c r="E92" s="509" t="s">
        <v>704</v>
      </c>
      <c r="F92" s="508" t="s">
        <v>5681</v>
      </c>
      <c r="G92" s="509" t="s">
        <v>5631</v>
      </c>
      <c r="H92" s="571" t="s">
        <v>5682</v>
      </c>
      <c r="I92" s="508" t="s">
        <v>5683</v>
      </c>
      <c r="J92" s="508" t="s">
        <v>5661</v>
      </c>
      <c r="K92" s="509" t="s">
        <v>5005</v>
      </c>
      <c r="L92" s="508">
        <v>2</v>
      </c>
      <c r="M92" s="509" t="s">
        <v>59</v>
      </c>
      <c r="N92" s="509" t="s">
        <v>3051</v>
      </c>
      <c r="O92" s="509" t="s">
        <v>3257</v>
      </c>
      <c r="P92" s="509" t="s">
        <v>3035</v>
      </c>
      <c r="Q92" s="508" t="s">
        <v>5663</v>
      </c>
      <c r="R92" s="508" t="s">
        <v>51</v>
      </c>
      <c r="S92" s="508" t="s">
        <v>4853</v>
      </c>
      <c r="T92" s="503" t="s">
        <v>49</v>
      </c>
      <c r="U92" s="509">
        <v>1</v>
      </c>
      <c r="V92" s="509">
        <v>1</v>
      </c>
      <c r="W92" s="509" t="s">
        <v>5018</v>
      </c>
      <c r="X92" s="509" t="s">
        <v>5664</v>
      </c>
      <c r="Y92" s="508" t="s">
        <v>5664</v>
      </c>
      <c r="Z92" s="508" t="s">
        <v>5664</v>
      </c>
      <c r="AA92" s="508">
        <v>1</v>
      </c>
      <c r="AB92" s="503" t="s">
        <v>5666</v>
      </c>
      <c r="AC92" s="508" t="s">
        <v>49</v>
      </c>
      <c r="AD92" s="503" t="s">
        <v>5667</v>
      </c>
      <c r="AE92" s="508" t="s">
        <v>5668</v>
      </c>
      <c r="AF92" s="509" t="s">
        <v>5669</v>
      </c>
      <c r="AG92" s="366" t="s">
        <v>49</v>
      </c>
      <c r="AH92" s="509" t="s">
        <v>5672</v>
      </c>
      <c r="AI92" s="509" t="s">
        <v>49</v>
      </c>
      <c r="AJ92" s="509" t="s">
        <v>5670</v>
      </c>
      <c r="AK92" s="509" t="s">
        <v>49</v>
      </c>
      <c r="AL92" s="509" t="s">
        <v>51</v>
      </c>
      <c r="AM92" s="509" t="s">
        <v>51</v>
      </c>
      <c r="AN92" s="509" t="s">
        <v>51</v>
      </c>
      <c r="AO92" s="511" t="s">
        <v>5671</v>
      </c>
      <c r="AP92" s="507" t="s">
        <v>51</v>
      </c>
      <c r="AQ92" s="507" t="s">
        <v>5670</v>
      </c>
      <c r="AR92" s="507" t="s">
        <v>5670</v>
      </c>
      <c r="AS92" s="191" t="s">
        <v>5673</v>
      </c>
      <c r="AT92" s="511" t="s">
        <v>5670</v>
      </c>
      <c r="AU92" s="502" t="s">
        <v>1066</v>
      </c>
      <c r="AV92" s="510" t="s">
        <v>5674</v>
      </c>
      <c r="AW92" s="315" t="s">
        <v>5675</v>
      </c>
      <c r="AX92" s="507" t="s">
        <v>5676</v>
      </c>
      <c r="AY92" s="511" t="s">
        <v>5684</v>
      </c>
      <c r="AZ92" s="511" t="s">
        <v>5679</v>
      </c>
      <c r="BA92" s="511" t="s">
        <v>706</v>
      </c>
      <c r="BB92" s="511" t="s">
        <v>5685</v>
      </c>
      <c r="BC92" s="511" t="s">
        <v>5677</v>
      </c>
      <c r="BD92" s="511" t="s">
        <v>5671</v>
      </c>
      <c r="BE92" s="511" t="s">
        <v>5678</v>
      </c>
      <c r="BF92" s="511" t="s">
        <v>51</v>
      </c>
      <c r="BG92" s="511" t="s">
        <v>5670</v>
      </c>
      <c r="BH92" s="511" t="s">
        <v>5686</v>
      </c>
      <c r="BI92" s="511" t="s">
        <v>5679</v>
      </c>
      <c r="BJ92" s="511" t="s">
        <v>51</v>
      </c>
      <c r="BK92" s="507"/>
      <c r="BL92" s="507"/>
      <c r="BM92" s="507"/>
      <c r="BN92" s="506"/>
      <c r="BO92" s="470"/>
      <c r="BP92" s="470"/>
      <c r="BQ92" s="470"/>
      <c r="BR92" s="470"/>
      <c r="BS92" s="470"/>
      <c r="BT92" s="470"/>
      <c r="BU92" s="470"/>
      <c r="BV92" s="470"/>
      <c r="BW92" s="470"/>
      <c r="BX92" s="470"/>
      <c r="BY92" s="470"/>
    </row>
    <row r="93" spans="1:77" s="512" customFormat="1">
      <c r="A93" s="508"/>
      <c r="B93" s="511"/>
      <c r="C93" s="511"/>
      <c r="D93" s="511"/>
      <c r="E93" s="509"/>
      <c r="F93" s="508"/>
      <c r="G93" s="508"/>
      <c r="H93" s="168"/>
      <c r="I93" s="508"/>
      <c r="J93" s="508"/>
      <c r="K93" s="509"/>
      <c r="L93" s="508"/>
      <c r="M93" s="508"/>
      <c r="N93" s="508"/>
      <c r="O93" s="508"/>
      <c r="P93" s="509"/>
      <c r="Q93" s="508"/>
      <c r="R93" s="508"/>
      <c r="S93" s="508"/>
      <c r="T93" s="508"/>
      <c r="U93" s="509"/>
      <c r="V93" s="509"/>
      <c r="W93" s="509"/>
      <c r="X93" s="509"/>
      <c r="Y93" s="508"/>
      <c r="Z93" s="508"/>
      <c r="AA93" s="508"/>
      <c r="AB93" s="508"/>
      <c r="AC93" s="508"/>
      <c r="AD93" s="508"/>
      <c r="AE93" s="509"/>
      <c r="AF93" s="509"/>
      <c r="AG93" s="509"/>
      <c r="AH93" s="509"/>
      <c r="AI93" s="509"/>
      <c r="AJ93" s="509"/>
      <c r="AK93" s="509"/>
      <c r="AL93" s="511"/>
      <c r="AM93" s="511"/>
      <c r="AN93" s="511"/>
      <c r="AO93" s="507"/>
      <c r="AP93" s="507"/>
      <c r="AQ93" s="507"/>
      <c r="AR93" s="505"/>
      <c r="AS93" s="511"/>
      <c r="AT93" s="511"/>
      <c r="AU93" s="510"/>
      <c r="AV93" s="507"/>
      <c r="AW93" s="516"/>
      <c r="AX93" s="511"/>
      <c r="AY93" s="511"/>
      <c r="AZ93" s="511"/>
      <c r="BA93" s="511"/>
      <c r="BB93" s="511"/>
      <c r="BC93" s="511"/>
      <c r="BD93" s="511"/>
      <c r="BE93" s="511"/>
      <c r="BF93" s="511"/>
      <c r="BG93" s="511"/>
      <c r="BH93" s="511"/>
      <c r="BI93" s="511"/>
      <c r="BJ93" s="507"/>
      <c r="BK93" s="507"/>
      <c r="BL93" s="507"/>
      <c r="BM93" s="506"/>
      <c r="BN93" s="470"/>
      <c r="BO93" s="470"/>
      <c r="BP93" s="470"/>
      <c r="BQ93" s="470"/>
      <c r="BR93" s="470"/>
      <c r="BS93" s="470"/>
      <c r="BT93" s="470"/>
      <c r="BU93" s="470"/>
      <c r="BV93" s="470"/>
      <c r="BW93" s="470"/>
      <c r="BX93" s="470"/>
      <c r="BY93" s="470"/>
    </row>
    <row r="94" spans="1:77" s="183" customFormat="1" ht="140.25">
      <c r="A94" s="508" t="s">
        <v>5017</v>
      </c>
      <c r="B94" s="511" t="s">
        <v>0</v>
      </c>
      <c r="C94" s="511" t="s">
        <v>193</v>
      </c>
      <c r="D94" s="509" t="s">
        <v>612</v>
      </c>
      <c r="E94" s="509" t="s">
        <v>704</v>
      </c>
      <c r="F94" s="508" t="s">
        <v>4637</v>
      </c>
      <c r="G94" s="509" t="s">
        <v>5631</v>
      </c>
      <c r="H94" s="572" t="s">
        <v>5687</v>
      </c>
      <c r="I94" s="573" t="s">
        <v>5688</v>
      </c>
      <c r="J94" s="508" t="s">
        <v>5689</v>
      </c>
      <c r="K94" s="509" t="s">
        <v>5005</v>
      </c>
      <c r="L94" s="508">
        <v>2</v>
      </c>
      <c r="M94" s="509" t="s">
        <v>59</v>
      </c>
      <c r="N94" s="509" t="s">
        <v>3051</v>
      </c>
      <c r="O94" s="509" t="s">
        <v>3257</v>
      </c>
      <c r="P94" s="509" t="s">
        <v>3035</v>
      </c>
      <c r="Q94" s="508" t="s">
        <v>5690</v>
      </c>
      <c r="R94" s="508" t="s">
        <v>51</v>
      </c>
      <c r="S94" s="508" t="s">
        <v>4853</v>
      </c>
      <c r="T94" s="503" t="s">
        <v>49</v>
      </c>
      <c r="U94" s="509">
        <v>1</v>
      </c>
      <c r="V94" s="509">
        <v>1</v>
      </c>
      <c r="W94" s="509" t="s">
        <v>5018</v>
      </c>
      <c r="X94" s="509" t="s">
        <v>5664</v>
      </c>
      <c r="Y94" s="508" t="s">
        <v>5664</v>
      </c>
      <c r="Z94" s="508" t="s">
        <v>5664</v>
      </c>
      <c r="AA94" s="508" t="s">
        <v>5691</v>
      </c>
      <c r="AB94" s="503" t="s">
        <v>5666</v>
      </c>
      <c r="AC94" s="508" t="s">
        <v>49</v>
      </c>
      <c r="AD94" s="503" t="s">
        <v>5667</v>
      </c>
      <c r="AE94" s="508" t="s">
        <v>5692</v>
      </c>
      <c r="AF94" s="509" t="s">
        <v>5019</v>
      </c>
      <c r="AG94" s="366" t="s">
        <v>49</v>
      </c>
      <c r="AH94" s="509" t="s">
        <v>5672</v>
      </c>
      <c r="AI94" s="509" t="s">
        <v>49</v>
      </c>
      <c r="AJ94" s="509" t="s">
        <v>51</v>
      </c>
      <c r="AK94" s="509" t="s">
        <v>49</v>
      </c>
      <c r="AL94" s="509" t="s">
        <v>51</v>
      </c>
      <c r="AM94" s="509" t="s">
        <v>51</v>
      </c>
      <c r="AN94" s="509" t="s">
        <v>51</v>
      </c>
      <c r="AO94" s="511" t="s">
        <v>3261</v>
      </c>
      <c r="AP94" s="507" t="s">
        <v>51</v>
      </c>
      <c r="AQ94" s="507" t="s">
        <v>5670</v>
      </c>
      <c r="AR94" s="507" t="s">
        <v>51</v>
      </c>
      <c r="AS94" s="505" t="s">
        <v>5673</v>
      </c>
      <c r="AT94" s="511" t="s">
        <v>51</v>
      </c>
      <c r="AU94" s="507" t="s">
        <v>1066</v>
      </c>
      <c r="AV94" s="510" t="s">
        <v>5674</v>
      </c>
      <c r="AW94" s="315" t="s">
        <v>5693</v>
      </c>
      <c r="AX94" s="507" t="s">
        <v>5694</v>
      </c>
      <c r="AY94" s="511" t="s">
        <v>699</v>
      </c>
      <c r="AZ94" s="511" t="s">
        <v>2418</v>
      </c>
      <c r="BA94" s="511" t="s">
        <v>706</v>
      </c>
      <c r="BB94" s="511" t="s">
        <v>5695</v>
      </c>
      <c r="BC94" s="511" t="s">
        <v>5677</v>
      </c>
      <c r="BD94" s="511" t="s">
        <v>5671</v>
      </c>
      <c r="BE94" s="511" t="s">
        <v>5696</v>
      </c>
      <c r="BF94" s="511" t="s">
        <v>51</v>
      </c>
      <c r="BG94" s="511" t="s">
        <v>16</v>
      </c>
      <c r="BH94" s="511" t="s">
        <v>2098</v>
      </c>
      <c r="BI94" s="511" t="s">
        <v>5671</v>
      </c>
      <c r="BJ94" s="511" t="s">
        <v>51</v>
      </c>
      <c r="BK94" s="507" t="s">
        <v>5020</v>
      </c>
      <c r="BL94" s="507"/>
      <c r="BM94" s="507"/>
      <c r="BN94" s="506"/>
      <c r="BO94" s="470"/>
      <c r="BP94" s="470"/>
      <c r="BQ94" s="470"/>
      <c r="BR94" s="470"/>
      <c r="BS94" s="470"/>
      <c r="BT94" s="470"/>
      <c r="BU94" s="470"/>
      <c r="BV94" s="470"/>
      <c r="BW94" s="470"/>
      <c r="BX94" s="470"/>
      <c r="BY94" s="470"/>
    </row>
    <row r="95" spans="1:77" s="183" customFormat="1">
      <c r="A95" s="659"/>
      <c r="B95" s="395"/>
      <c r="C95" s="395"/>
      <c r="D95" s="395"/>
      <c r="E95" s="394"/>
      <c r="F95" s="472"/>
      <c r="G95" s="472"/>
      <c r="H95" s="472"/>
      <c r="I95" s="472"/>
      <c r="J95" s="472"/>
      <c r="K95" s="394"/>
      <c r="L95" s="472"/>
      <c r="M95" s="472"/>
      <c r="N95" s="472"/>
      <c r="O95" s="472"/>
      <c r="P95" s="394"/>
      <c r="Q95" s="472"/>
      <c r="R95" s="472"/>
      <c r="S95" s="472"/>
      <c r="T95" s="472"/>
      <c r="U95" s="394"/>
      <c r="V95" s="394"/>
      <c r="W95" s="394"/>
      <c r="X95" s="394"/>
      <c r="Y95" s="472"/>
      <c r="Z95" s="472"/>
      <c r="AA95" s="472"/>
      <c r="AB95" s="472"/>
      <c r="AC95" s="472"/>
      <c r="AD95" s="472"/>
      <c r="AE95" s="394"/>
      <c r="AF95" s="394"/>
      <c r="AG95" s="394"/>
      <c r="AH95" s="394"/>
      <c r="AI95" s="394"/>
      <c r="AJ95" s="394"/>
      <c r="AK95" s="394"/>
      <c r="AL95" s="395"/>
      <c r="AM95" s="395"/>
      <c r="AN95" s="395"/>
      <c r="AO95" s="471"/>
      <c r="AP95" s="471"/>
      <c r="AQ95" s="471"/>
      <c r="AR95" s="52"/>
      <c r="AS95" s="395"/>
      <c r="AT95" s="395"/>
      <c r="AU95" s="150"/>
      <c r="AV95" s="471"/>
      <c r="AW95" s="316"/>
      <c r="AX95" s="395"/>
      <c r="AY95" s="395"/>
      <c r="AZ95" s="395"/>
      <c r="BA95" s="395"/>
      <c r="BB95" s="395"/>
      <c r="BC95" s="395"/>
      <c r="BD95" s="395"/>
      <c r="BE95" s="395"/>
      <c r="BF95" s="395"/>
      <c r="BG95" s="395"/>
      <c r="BH95" s="395"/>
      <c r="BI95" s="395"/>
      <c r="BJ95" s="471"/>
      <c r="BK95" s="471"/>
      <c r="BL95" s="471"/>
      <c r="BM95" s="71"/>
      <c r="BN95" s="470"/>
      <c r="BO95" s="470"/>
      <c r="BP95" s="470"/>
      <c r="BQ95" s="470"/>
      <c r="BR95" s="470"/>
      <c r="BS95" s="470"/>
      <c r="BT95" s="470"/>
      <c r="BU95" s="470"/>
      <c r="BV95" s="470"/>
      <c r="BW95" s="470"/>
      <c r="BX95" s="470"/>
      <c r="BY95" s="470"/>
    </row>
    <row r="96" spans="1:77" s="183" customFormat="1" ht="89.25">
      <c r="A96" s="508" t="s">
        <v>5021</v>
      </c>
      <c r="B96" s="395" t="s">
        <v>0</v>
      </c>
      <c r="C96" s="395" t="s">
        <v>193</v>
      </c>
      <c r="D96" s="395" t="s">
        <v>668</v>
      </c>
      <c r="E96" s="394" t="s">
        <v>704</v>
      </c>
      <c r="F96" s="472" t="s">
        <v>5022</v>
      </c>
      <c r="G96" s="394" t="s">
        <v>5014</v>
      </c>
      <c r="H96" s="472" t="s">
        <v>5023</v>
      </c>
      <c r="I96" s="472" t="s">
        <v>5024</v>
      </c>
      <c r="J96" s="472" t="s">
        <v>5025</v>
      </c>
      <c r="K96" s="394" t="s">
        <v>5026</v>
      </c>
      <c r="L96" s="472">
        <v>2</v>
      </c>
      <c r="M96" s="394" t="s">
        <v>59</v>
      </c>
      <c r="N96" s="394" t="s">
        <v>3051</v>
      </c>
      <c r="O96" s="394" t="s">
        <v>3257</v>
      </c>
      <c r="P96" s="394" t="s">
        <v>3035</v>
      </c>
      <c r="Q96" s="472" t="s">
        <v>725</v>
      </c>
      <c r="R96" s="472" t="s">
        <v>51</v>
      </c>
      <c r="S96" s="472" t="s">
        <v>4853</v>
      </c>
      <c r="T96" s="281" t="s">
        <v>49</v>
      </c>
      <c r="U96" s="394">
        <v>1</v>
      </c>
      <c r="V96" s="394">
        <v>1</v>
      </c>
      <c r="W96" s="394" t="s">
        <v>5027</v>
      </c>
      <c r="X96" s="394" t="s">
        <v>193</v>
      </c>
      <c r="Y96" s="394" t="s">
        <v>5028</v>
      </c>
      <c r="Z96" s="394" t="s">
        <v>193</v>
      </c>
      <c r="AA96" s="472" t="s">
        <v>49</v>
      </c>
      <c r="AB96" s="472" t="s">
        <v>49</v>
      </c>
      <c r="AC96" s="472" t="s">
        <v>49</v>
      </c>
      <c r="AD96" s="472" t="s">
        <v>51</v>
      </c>
      <c r="AE96" s="394" t="s">
        <v>5029</v>
      </c>
      <c r="AF96" s="366">
        <v>2</v>
      </c>
      <c r="AG96" s="394" t="s">
        <v>49</v>
      </c>
      <c r="AH96" s="394" t="s">
        <v>49</v>
      </c>
      <c r="AI96" s="394" t="s">
        <v>49</v>
      </c>
      <c r="AJ96" s="394" t="s">
        <v>51</v>
      </c>
      <c r="AK96" s="394" t="s">
        <v>51</v>
      </c>
      <c r="AL96" s="395"/>
      <c r="AM96" s="395"/>
      <c r="AN96" s="395"/>
      <c r="AO96" s="315" t="s">
        <v>49</v>
      </c>
      <c r="AP96" s="471"/>
      <c r="AQ96" s="315" t="s">
        <v>49</v>
      </c>
      <c r="AR96" s="52" t="s">
        <v>5007</v>
      </c>
      <c r="AS96" s="312" t="s">
        <v>49</v>
      </c>
      <c r="AT96" s="395" t="s">
        <v>1066</v>
      </c>
      <c r="AU96" s="311" t="s">
        <v>4642</v>
      </c>
      <c r="AV96" s="471"/>
      <c r="AW96" s="316"/>
      <c r="AX96" s="395" t="s">
        <v>2156</v>
      </c>
      <c r="AY96" s="395" t="s">
        <v>2418</v>
      </c>
      <c r="AZ96" s="395" t="s">
        <v>706</v>
      </c>
      <c r="BA96" s="395" t="s">
        <v>5030</v>
      </c>
      <c r="BB96" s="395"/>
      <c r="BC96" s="395" t="s">
        <v>51</v>
      </c>
      <c r="BD96" s="395" t="s">
        <v>1875</v>
      </c>
      <c r="BE96" s="395" t="s">
        <v>51</v>
      </c>
      <c r="BF96" s="395" t="s">
        <v>95</v>
      </c>
      <c r="BG96" s="395" t="s">
        <v>95</v>
      </c>
      <c r="BH96" s="395"/>
      <c r="BI96" s="395" t="s">
        <v>51</v>
      </c>
      <c r="BJ96" s="471" t="s">
        <v>5031</v>
      </c>
      <c r="BK96" s="471"/>
      <c r="BL96" s="471"/>
      <c r="BM96" s="71"/>
      <c r="BN96" s="470"/>
      <c r="BO96" s="470"/>
      <c r="BP96" s="470"/>
      <c r="BQ96" s="470"/>
      <c r="BR96" s="470"/>
      <c r="BS96" s="470"/>
      <c r="BT96" s="470"/>
      <c r="BU96" s="470"/>
      <c r="BV96" s="470"/>
      <c r="BW96" s="470"/>
      <c r="BX96" s="470"/>
      <c r="BY96" s="470"/>
    </row>
    <row r="97" spans="1:77" s="183" customFormat="1">
      <c r="A97" s="659"/>
      <c r="B97" s="395"/>
      <c r="C97" s="395"/>
      <c r="D97" s="395"/>
      <c r="E97" s="394"/>
      <c r="F97" s="74"/>
      <c r="G97" s="74"/>
      <c r="H97" s="74"/>
      <c r="I97" s="74"/>
      <c r="J97" s="74"/>
      <c r="K97" s="394"/>
      <c r="L97" s="74"/>
      <c r="M97" s="74"/>
      <c r="N97" s="74"/>
      <c r="O97" s="74"/>
      <c r="P97" s="394"/>
      <c r="Q97" s="74"/>
      <c r="R97" s="74"/>
      <c r="S97" s="74"/>
      <c r="T97" s="74"/>
      <c r="U97" s="394"/>
      <c r="V97" s="394"/>
      <c r="W97" s="394"/>
      <c r="X97" s="394"/>
      <c r="Y97" s="74"/>
      <c r="Z97" s="74"/>
      <c r="AA97" s="74"/>
      <c r="AB97" s="74"/>
      <c r="AC97" s="74"/>
      <c r="AD97" s="74"/>
      <c r="AE97" s="394"/>
      <c r="AF97" s="394"/>
      <c r="AG97" s="394"/>
      <c r="AH97" s="394"/>
      <c r="AI97" s="394"/>
      <c r="AJ97" s="394"/>
      <c r="AK97" s="394"/>
      <c r="AL97" s="395"/>
      <c r="AM97" s="395"/>
      <c r="AN97" s="395"/>
      <c r="AO97" s="72"/>
      <c r="AP97" s="72"/>
      <c r="AQ97" s="72"/>
      <c r="AR97" s="52"/>
      <c r="AS97" s="395"/>
      <c r="AT97" s="395"/>
      <c r="AU97" s="150"/>
      <c r="AV97" s="72"/>
      <c r="AW97" s="316"/>
      <c r="AX97" s="395"/>
      <c r="AY97" s="395"/>
      <c r="AZ97" s="395"/>
      <c r="BA97" s="395"/>
      <c r="BB97" s="395"/>
      <c r="BC97" s="395"/>
      <c r="BD97" s="395"/>
      <c r="BE97" s="395"/>
      <c r="BF97" s="395"/>
      <c r="BG97" s="395"/>
      <c r="BH97" s="395"/>
      <c r="BI97" s="395"/>
      <c r="BJ97" s="72"/>
      <c r="BK97" s="72"/>
      <c r="BL97" s="72"/>
      <c r="BM97" s="71"/>
      <c r="BN97" s="70"/>
      <c r="BO97" s="70"/>
      <c r="BP97" s="70"/>
      <c r="BQ97" s="70"/>
      <c r="BR97" s="70"/>
      <c r="BS97" s="70"/>
      <c r="BT97" s="70"/>
      <c r="BU97" s="70"/>
      <c r="BV97" s="70"/>
      <c r="BW97" s="70"/>
      <c r="BX97" s="70"/>
      <c r="BY97" s="70"/>
    </row>
    <row r="98" spans="1:77" s="183" customFormat="1">
      <c r="A98" s="509" t="s">
        <v>5776</v>
      </c>
      <c r="B98" s="395"/>
      <c r="C98" s="395"/>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5"/>
      <c r="AM98" s="394"/>
      <c r="AN98" s="395"/>
      <c r="AO98" s="395"/>
      <c r="AP98" s="395"/>
      <c r="AQ98" s="395"/>
      <c r="AR98" s="310"/>
      <c r="AS98" s="395"/>
      <c r="AT98" s="395"/>
      <c r="AU98" s="311"/>
      <c r="AV98" s="395"/>
      <c r="AW98" s="395"/>
      <c r="AX98" s="395"/>
      <c r="AY98" s="395"/>
      <c r="AZ98" s="395"/>
      <c r="BA98" s="395"/>
      <c r="BB98" s="395"/>
      <c r="BC98" s="395"/>
      <c r="BD98" s="395"/>
      <c r="BE98" s="395"/>
      <c r="BF98" s="395"/>
      <c r="BG98" s="395"/>
      <c r="BH98" s="395"/>
      <c r="BI98" s="395"/>
      <c r="BJ98" s="395"/>
      <c r="BK98" s="395"/>
      <c r="BL98" s="395"/>
      <c r="BM98" s="395"/>
    </row>
    <row r="99" spans="1:77" s="183" customFormat="1" ht="89.25">
      <c r="A99" s="509" t="s">
        <v>4662</v>
      </c>
      <c r="B99" s="395" t="s">
        <v>53</v>
      </c>
      <c r="C99" s="395" t="s">
        <v>4636</v>
      </c>
      <c r="D99" s="394" t="s">
        <v>612</v>
      </c>
      <c r="E99" s="394" t="s">
        <v>704</v>
      </c>
      <c r="F99" s="394" t="s">
        <v>4637</v>
      </c>
      <c r="G99" s="394" t="s">
        <v>29</v>
      </c>
      <c r="H99" s="394" t="s">
        <v>4663</v>
      </c>
      <c r="I99" s="394" t="s">
        <v>4664</v>
      </c>
      <c r="J99" s="394" t="s">
        <v>4665</v>
      </c>
      <c r="K99" s="394" t="s">
        <v>4666</v>
      </c>
      <c r="L99" s="394">
        <v>4</v>
      </c>
      <c r="M99" s="394" t="s">
        <v>253</v>
      </c>
      <c r="N99" s="394" t="s">
        <v>4667</v>
      </c>
      <c r="O99" s="394" t="s">
        <v>4668</v>
      </c>
      <c r="P99" s="394" t="s">
        <v>3035</v>
      </c>
      <c r="Q99" s="394" t="s">
        <v>50</v>
      </c>
      <c r="R99" s="394" t="s">
        <v>51</v>
      </c>
      <c r="S99" s="394" t="s">
        <v>4669</v>
      </c>
      <c r="T99" s="394" t="s">
        <v>4194</v>
      </c>
      <c r="U99" s="394">
        <v>2</v>
      </c>
      <c r="V99" s="394">
        <v>2</v>
      </c>
      <c r="W99" s="394" t="s">
        <v>62</v>
      </c>
      <c r="X99" s="394" t="s">
        <v>538</v>
      </c>
      <c r="Y99" s="394" t="s">
        <v>538</v>
      </c>
      <c r="Z99" s="394" t="s">
        <v>539</v>
      </c>
      <c r="AA99" s="394">
        <v>1</v>
      </c>
      <c r="AB99" s="394" t="s">
        <v>49</v>
      </c>
      <c r="AC99" s="394">
        <v>2</v>
      </c>
      <c r="AD99" s="394" t="s">
        <v>51</v>
      </c>
      <c r="AE99" s="394" t="s">
        <v>4670</v>
      </c>
      <c r="AF99" s="394" t="s">
        <v>49</v>
      </c>
      <c r="AG99" s="394" t="s">
        <v>51</v>
      </c>
      <c r="AH99" s="394" t="s">
        <v>49</v>
      </c>
      <c r="AI99" s="394">
        <v>2</v>
      </c>
      <c r="AJ99" s="394" t="s">
        <v>51</v>
      </c>
      <c r="AK99" s="394" t="s">
        <v>51</v>
      </c>
      <c r="AL99" s="395" t="s">
        <v>51</v>
      </c>
      <c r="AM99" s="394" t="s">
        <v>4671</v>
      </c>
      <c r="AN99" s="395" t="s">
        <v>3261</v>
      </c>
      <c r="AO99" s="395" t="s">
        <v>21</v>
      </c>
      <c r="AP99" s="395" t="s">
        <v>2448</v>
      </c>
      <c r="AQ99" s="395" t="s">
        <v>51</v>
      </c>
      <c r="AR99" s="310" t="s">
        <v>4672</v>
      </c>
      <c r="AS99" s="395" t="s">
        <v>2448</v>
      </c>
      <c r="AT99" s="395" t="s">
        <v>1066</v>
      </c>
      <c r="AU99" s="311" t="s">
        <v>4673</v>
      </c>
      <c r="AV99" s="395" t="s">
        <v>1205</v>
      </c>
      <c r="AW99" s="395" t="s">
        <v>4674</v>
      </c>
      <c r="AX99" s="395" t="s">
        <v>643</v>
      </c>
      <c r="AY99" s="395" t="s">
        <v>643</v>
      </c>
      <c r="AZ99" s="395" t="s">
        <v>643</v>
      </c>
      <c r="BA99" s="395" t="s">
        <v>643</v>
      </c>
      <c r="BB99" s="395" t="s">
        <v>643</v>
      </c>
      <c r="BC99" s="395" t="s">
        <v>643</v>
      </c>
      <c r="BD99" s="395" t="s">
        <v>643</v>
      </c>
      <c r="BE99" s="395" t="s">
        <v>643</v>
      </c>
      <c r="BF99" s="395" t="s">
        <v>643</v>
      </c>
      <c r="BG99" s="395" t="s">
        <v>4675</v>
      </c>
      <c r="BH99" s="395" t="s">
        <v>643</v>
      </c>
      <c r="BI99" s="395" t="s">
        <v>643</v>
      </c>
      <c r="BJ99" s="395"/>
      <c r="BK99" s="395"/>
      <c r="BL99" s="395"/>
      <c r="BM99" s="395"/>
    </row>
    <row r="100" spans="1:77" s="183" customFormat="1" ht="89.25">
      <c r="A100" s="509" t="s">
        <v>4676</v>
      </c>
      <c r="B100" s="395" t="s">
        <v>53</v>
      </c>
      <c r="C100" s="395" t="s">
        <v>4646</v>
      </c>
      <c r="D100" s="394" t="s">
        <v>612</v>
      </c>
      <c r="E100" s="394" t="s">
        <v>704</v>
      </c>
      <c r="F100" s="394" t="s">
        <v>4637</v>
      </c>
      <c r="G100" s="394" t="s">
        <v>19</v>
      </c>
      <c r="H100" s="394" t="s">
        <v>4677</v>
      </c>
      <c r="I100" s="394" t="s">
        <v>4678</v>
      </c>
      <c r="J100" s="394" t="s">
        <v>4679</v>
      </c>
      <c r="K100" s="394" t="s">
        <v>4666</v>
      </c>
      <c r="L100" s="394">
        <v>4</v>
      </c>
      <c r="M100" s="394" t="s">
        <v>253</v>
      </c>
      <c r="N100" s="394" t="s">
        <v>4667</v>
      </c>
      <c r="O100" s="394" t="s">
        <v>4668</v>
      </c>
      <c r="P100" s="394" t="s">
        <v>3035</v>
      </c>
      <c r="Q100" s="394" t="s">
        <v>4680</v>
      </c>
      <c r="R100" s="394" t="s">
        <v>51</v>
      </c>
      <c r="S100" s="394" t="s">
        <v>4669</v>
      </c>
      <c r="T100" s="394" t="s">
        <v>4194</v>
      </c>
      <c r="U100" s="394" t="s">
        <v>3092</v>
      </c>
      <c r="V100" s="394">
        <v>1</v>
      </c>
      <c r="W100" s="394" t="s">
        <v>62</v>
      </c>
      <c r="X100" s="394" t="s">
        <v>643</v>
      </c>
      <c r="Y100" s="394" t="s">
        <v>643</v>
      </c>
      <c r="Z100" s="394" t="s">
        <v>28</v>
      </c>
      <c r="AA100" s="394">
        <v>1</v>
      </c>
      <c r="AB100" s="394" t="s">
        <v>49</v>
      </c>
      <c r="AC100" s="394">
        <v>2</v>
      </c>
      <c r="AD100" s="394" t="s">
        <v>51</v>
      </c>
      <c r="AE100" s="394" t="s">
        <v>4681</v>
      </c>
      <c r="AF100" s="394" t="s">
        <v>49</v>
      </c>
      <c r="AG100" s="394" t="s">
        <v>51</v>
      </c>
      <c r="AH100" s="394" t="s">
        <v>49</v>
      </c>
      <c r="AI100" s="394">
        <v>2</v>
      </c>
      <c r="AJ100" s="394" t="s">
        <v>51</v>
      </c>
      <c r="AK100" s="394" t="s">
        <v>51</v>
      </c>
      <c r="AL100" s="395" t="s">
        <v>51</v>
      </c>
      <c r="AM100" s="394" t="s">
        <v>4671</v>
      </c>
      <c r="AN100" s="395" t="s">
        <v>3261</v>
      </c>
      <c r="AO100" s="395" t="s">
        <v>21</v>
      </c>
      <c r="AP100" s="395" t="s">
        <v>2448</v>
      </c>
      <c r="AQ100" s="395" t="s">
        <v>51</v>
      </c>
      <c r="AR100" s="310" t="s">
        <v>4672</v>
      </c>
      <c r="AS100" s="395" t="s">
        <v>2448</v>
      </c>
      <c r="AT100" s="395" t="s">
        <v>1066</v>
      </c>
      <c r="AU100" s="311" t="s">
        <v>4673</v>
      </c>
      <c r="AV100" s="395" t="s">
        <v>1205</v>
      </c>
      <c r="AW100" s="395" t="s">
        <v>4674</v>
      </c>
      <c r="AX100" s="395" t="s">
        <v>643</v>
      </c>
      <c r="AY100" s="395" t="s">
        <v>643</v>
      </c>
      <c r="AZ100" s="395" t="s">
        <v>643</v>
      </c>
      <c r="BA100" s="395" t="s">
        <v>643</v>
      </c>
      <c r="BB100" s="395" t="s">
        <v>643</v>
      </c>
      <c r="BC100" s="395" t="s">
        <v>643</v>
      </c>
      <c r="BD100" s="395" t="s">
        <v>643</v>
      </c>
      <c r="BE100" s="395" t="s">
        <v>643</v>
      </c>
      <c r="BF100" s="395" t="s">
        <v>643</v>
      </c>
      <c r="BG100" s="395" t="s">
        <v>4675</v>
      </c>
      <c r="BH100" s="395" t="s">
        <v>643</v>
      </c>
      <c r="BI100" s="395" t="s">
        <v>643</v>
      </c>
      <c r="BJ100" s="395"/>
      <c r="BK100" s="395"/>
      <c r="BL100" s="395"/>
      <c r="BM100" s="395"/>
    </row>
    <row r="101" spans="1:77" s="183" customFormat="1" ht="89.25">
      <c r="A101" s="509" t="s">
        <v>4682</v>
      </c>
      <c r="B101" s="395" t="s">
        <v>53</v>
      </c>
      <c r="C101" s="395" t="s">
        <v>4683</v>
      </c>
      <c r="D101" s="394" t="s">
        <v>612</v>
      </c>
      <c r="E101" s="394" t="s">
        <v>704</v>
      </c>
      <c r="F101" s="394" t="s">
        <v>4637</v>
      </c>
      <c r="G101" s="394" t="s">
        <v>624</v>
      </c>
      <c r="H101" s="394" t="s">
        <v>4684</v>
      </c>
      <c r="I101" s="394" t="s">
        <v>4685</v>
      </c>
      <c r="J101" s="394" t="s">
        <v>4686</v>
      </c>
      <c r="K101" s="394" t="s">
        <v>4666</v>
      </c>
      <c r="L101" s="394">
        <v>2</v>
      </c>
      <c r="M101" s="394" t="s">
        <v>59</v>
      </c>
      <c r="N101" s="394" t="s">
        <v>4667</v>
      </c>
      <c r="O101" s="394" t="s">
        <v>4668</v>
      </c>
      <c r="P101" s="394" t="s">
        <v>3035</v>
      </c>
      <c r="Q101" s="394" t="s">
        <v>634</v>
      </c>
      <c r="R101" s="394" t="s">
        <v>51</v>
      </c>
      <c r="S101" s="394" t="s">
        <v>4669</v>
      </c>
      <c r="T101" s="394" t="s">
        <v>4194</v>
      </c>
      <c r="U101" s="394"/>
      <c r="V101" s="394" t="s">
        <v>3213</v>
      </c>
      <c r="W101" s="394" t="s">
        <v>62</v>
      </c>
      <c r="X101" s="394" t="s">
        <v>3053</v>
      </c>
      <c r="Y101" s="394" t="s">
        <v>643</v>
      </c>
      <c r="Z101" s="394" t="s">
        <v>643</v>
      </c>
      <c r="AA101" s="394">
        <v>1</v>
      </c>
      <c r="AB101" s="394" t="s">
        <v>49</v>
      </c>
      <c r="AC101" s="394" t="s">
        <v>49</v>
      </c>
      <c r="AD101" s="394" t="s">
        <v>51</v>
      </c>
      <c r="AE101" s="394" t="s">
        <v>4687</v>
      </c>
      <c r="AF101" s="394" t="s">
        <v>49</v>
      </c>
      <c r="AG101" s="394" t="s">
        <v>51</v>
      </c>
      <c r="AH101" s="394" t="s">
        <v>49</v>
      </c>
      <c r="AI101" s="394">
        <v>2</v>
      </c>
      <c r="AJ101" s="394" t="s">
        <v>51</v>
      </c>
      <c r="AK101" s="394" t="s">
        <v>51</v>
      </c>
      <c r="AL101" s="395" t="s">
        <v>51</v>
      </c>
      <c r="AM101" s="394" t="s">
        <v>4671</v>
      </c>
      <c r="AN101" s="395" t="s">
        <v>3261</v>
      </c>
      <c r="AO101" s="395" t="s">
        <v>21</v>
      </c>
      <c r="AP101" s="395" t="s">
        <v>2448</v>
      </c>
      <c r="AQ101" s="395" t="s">
        <v>51</v>
      </c>
      <c r="AR101" s="310" t="s">
        <v>4672</v>
      </c>
      <c r="AS101" s="395" t="s">
        <v>2448</v>
      </c>
      <c r="AT101" s="395" t="s">
        <v>1066</v>
      </c>
      <c r="AU101" s="311" t="s">
        <v>4673</v>
      </c>
      <c r="AV101" s="395" t="s">
        <v>1205</v>
      </c>
      <c r="AW101" s="395" t="s">
        <v>4674</v>
      </c>
      <c r="AX101" s="395" t="s">
        <v>643</v>
      </c>
      <c r="AY101" s="395" t="s">
        <v>643</v>
      </c>
      <c r="AZ101" s="395" t="s">
        <v>643</v>
      </c>
      <c r="BA101" s="395" t="s">
        <v>643</v>
      </c>
      <c r="BB101" s="395" t="s">
        <v>643</v>
      </c>
      <c r="BC101" s="395" t="s">
        <v>643</v>
      </c>
      <c r="BD101" s="395" t="s">
        <v>643</v>
      </c>
      <c r="BE101" s="395" t="s">
        <v>643</v>
      </c>
      <c r="BF101" s="395" t="s">
        <v>643</v>
      </c>
      <c r="BG101" s="395" t="s">
        <v>4675</v>
      </c>
      <c r="BH101" s="395" t="s">
        <v>643</v>
      </c>
      <c r="BI101" s="395" t="s">
        <v>643</v>
      </c>
      <c r="BJ101" s="395"/>
      <c r="BK101" s="395"/>
      <c r="BL101" s="395"/>
      <c r="BM101" s="395"/>
    </row>
    <row r="102" spans="1:77" s="512" customFormat="1" ht="76.5">
      <c r="A102" s="659" t="s">
        <v>5724</v>
      </c>
      <c r="B102" s="511" t="s">
        <v>53</v>
      </c>
      <c r="C102" s="511" t="s">
        <v>4653</v>
      </c>
      <c r="D102" s="509" t="s">
        <v>612</v>
      </c>
      <c r="E102" s="509" t="s">
        <v>704</v>
      </c>
      <c r="F102" s="509" t="s">
        <v>4637</v>
      </c>
      <c r="G102" s="509" t="s">
        <v>3048</v>
      </c>
      <c r="H102" s="509" t="s">
        <v>5725</v>
      </c>
      <c r="I102" s="509" t="s">
        <v>5726</v>
      </c>
      <c r="J102" s="509" t="s">
        <v>5727</v>
      </c>
      <c r="K102" s="509" t="s">
        <v>4666</v>
      </c>
      <c r="L102" s="509">
        <v>2</v>
      </c>
      <c r="M102" s="509" t="s">
        <v>59</v>
      </c>
      <c r="N102" s="509" t="s">
        <v>4667</v>
      </c>
      <c r="O102" s="509" t="s">
        <v>3257</v>
      </c>
      <c r="P102" s="509" t="s">
        <v>3035</v>
      </c>
      <c r="Q102" s="509" t="s">
        <v>634</v>
      </c>
      <c r="R102" s="509" t="s">
        <v>51</v>
      </c>
      <c r="S102" s="509" t="s">
        <v>5728</v>
      </c>
      <c r="T102" s="509" t="s">
        <v>49</v>
      </c>
      <c r="U102" s="509" t="s">
        <v>5729</v>
      </c>
      <c r="V102" s="509" t="s">
        <v>3213</v>
      </c>
      <c r="W102" s="509" t="s">
        <v>49</v>
      </c>
      <c r="X102" s="509" t="s">
        <v>3053</v>
      </c>
      <c r="Y102" s="509" t="s">
        <v>643</v>
      </c>
      <c r="Z102" s="509" t="s">
        <v>643</v>
      </c>
      <c r="AA102" s="509" t="s">
        <v>51</v>
      </c>
      <c r="AB102" s="509" t="s">
        <v>62</v>
      </c>
      <c r="AC102" s="509" t="s">
        <v>62</v>
      </c>
      <c r="AD102" s="509" t="s">
        <v>51</v>
      </c>
      <c r="AE102" s="509" t="s">
        <v>5730</v>
      </c>
      <c r="AF102" s="509" t="s">
        <v>49</v>
      </c>
      <c r="AG102" s="509" t="s">
        <v>51</v>
      </c>
      <c r="AH102" s="509" t="s">
        <v>49</v>
      </c>
      <c r="AI102" s="509">
        <v>1</v>
      </c>
      <c r="AJ102" s="509" t="s">
        <v>49</v>
      </c>
      <c r="AK102" s="509" t="s">
        <v>51</v>
      </c>
      <c r="AL102" s="511" t="s">
        <v>51</v>
      </c>
      <c r="AM102" s="509" t="s">
        <v>4671</v>
      </c>
      <c r="AN102" s="511" t="s">
        <v>3261</v>
      </c>
      <c r="AO102" s="511" t="s">
        <v>21</v>
      </c>
      <c r="AP102" s="511" t="s">
        <v>51</v>
      </c>
      <c r="AQ102" s="511" t="s">
        <v>51</v>
      </c>
      <c r="AR102" s="310" t="s">
        <v>4672</v>
      </c>
      <c r="AS102" s="511" t="s">
        <v>49</v>
      </c>
      <c r="AT102" s="511" t="s">
        <v>1066</v>
      </c>
      <c r="AU102" s="311" t="s">
        <v>5731</v>
      </c>
      <c r="AV102" s="511" t="s">
        <v>1205</v>
      </c>
      <c r="AW102" s="511" t="s">
        <v>4674</v>
      </c>
      <c r="AX102" s="511" t="s">
        <v>643</v>
      </c>
      <c r="AY102" s="511" t="s">
        <v>643</v>
      </c>
      <c r="AZ102" s="511" t="s">
        <v>643</v>
      </c>
      <c r="BA102" s="511" t="s">
        <v>643</v>
      </c>
      <c r="BB102" s="511" t="s">
        <v>643</v>
      </c>
      <c r="BC102" s="511" t="s">
        <v>5732</v>
      </c>
      <c r="BD102" s="511" t="s">
        <v>643</v>
      </c>
      <c r="BE102" s="511" t="s">
        <v>643</v>
      </c>
      <c r="BF102" s="511" t="s">
        <v>643</v>
      </c>
      <c r="BG102" s="511" t="s">
        <v>5060</v>
      </c>
      <c r="BH102" s="511" t="s">
        <v>643</v>
      </c>
      <c r="BI102" s="511" t="s">
        <v>643</v>
      </c>
      <c r="BJ102" s="511"/>
      <c r="BK102" s="511"/>
      <c r="BL102" s="511"/>
      <c r="BM102" s="511"/>
    </row>
    <row r="103" spans="1:77" s="512" customFormat="1" ht="51">
      <c r="A103" s="509" t="s">
        <v>5295</v>
      </c>
      <c r="B103" s="511" t="s">
        <v>53</v>
      </c>
      <c r="C103" s="511" t="s">
        <v>5296</v>
      </c>
      <c r="D103" s="509" t="s">
        <v>612</v>
      </c>
      <c r="E103" s="509" t="s">
        <v>704</v>
      </c>
      <c r="F103" s="509" t="s">
        <v>4637</v>
      </c>
      <c r="G103" s="509" t="s">
        <v>5062</v>
      </c>
      <c r="H103" s="509" t="s">
        <v>5063</v>
      </c>
      <c r="I103" s="509" t="s">
        <v>5297</v>
      </c>
      <c r="J103" s="509" t="s">
        <v>5298</v>
      </c>
      <c r="K103" s="509" t="s">
        <v>4666</v>
      </c>
      <c r="L103" s="509">
        <v>4</v>
      </c>
      <c r="M103" s="509" t="s">
        <v>59</v>
      </c>
      <c r="N103" s="509" t="s">
        <v>4667</v>
      </c>
      <c r="O103" s="509" t="s">
        <v>3257</v>
      </c>
      <c r="P103" s="509" t="s">
        <v>3035</v>
      </c>
      <c r="Q103" s="509" t="s">
        <v>50</v>
      </c>
      <c r="R103" s="509" t="s">
        <v>51</v>
      </c>
      <c r="S103" s="509" t="s">
        <v>5299</v>
      </c>
      <c r="T103" s="509" t="s">
        <v>4194</v>
      </c>
      <c r="U103" s="509">
        <v>2</v>
      </c>
      <c r="V103" s="509">
        <v>2</v>
      </c>
      <c r="W103" s="509" t="s">
        <v>62</v>
      </c>
      <c r="X103" s="509">
        <v>1</v>
      </c>
      <c r="Y103" s="509">
        <v>1</v>
      </c>
      <c r="Z103" s="509">
        <v>2</v>
      </c>
      <c r="AA103" s="509">
        <v>1</v>
      </c>
      <c r="AB103" s="509" t="s">
        <v>49</v>
      </c>
      <c r="AC103" s="509" t="s">
        <v>49</v>
      </c>
      <c r="AD103" s="509" t="s">
        <v>51</v>
      </c>
      <c r="AE103" s="509" t="s">
        <v>5300</v>
      </c>
      <c r="AF103" s="509" t="s">
        <v>49</v>
      </c>
      <c r="AG103" s="509" t="s">
        <v>51</v>
      </c>
      <c r="AH103" s="509" t="s">
        <v>49</v>
      </c>
      <c r="AI103" s="509">
        <v>2</v>
      </c>
      <c r="AJ103" s="509" t="s">
        <v>49</v>
      </c>
      <c r="AK103" s="509" t="s">
        <v>51</v>
      </c>
      <c r="AL103" s="511" t="s">
        <v>51</v>
      </c>
      <c r="AM103" s="509" t="s">
        <v>4671</v>
      </c>
      <c r="AN103" s="511" t="s">
        <v>3261</v>
      </c>
      <c r="AO103" s="511" t="s">
        <v>21</v>
      </c>
      <c r="AP103" s="511" t="s">
        <v>51</v>
      </c>
      <c r="AQ103" s="511" t="s">
        <v>49</v>
      </c>
      <c r="AR103" s="310" t="s">
        <v>5041</v>
      </c>
      <c r="AS103" s="511" t="s">
        <v>51</v>
      </c>
      <c r="AT103" s="511" t="s">
        <v>1066</v>
      </c>
      <c r="AU103" s="311" t="s">
        <v>5301</v>
      </c>
      <c r="AV103" s="511" t="s">
        <v>1205</v>
      </c>
      <c r="AW103" s="511" t="s">
        <v>5302</v>
      </c>
      <c r="AX103" s="511" t="s">
        <v>643</v>
      </c>
      <c r="AY103" s="511" t="s">
        <v>643</v>
      </c>
      <c r="AZ103" s="511" t="s">
        <v>643</v>
      </c>
      <c r="BA103" s="511" t="s">
        <v>643</v>
      </c>
      <c r="BB103" s="511" t="s">
        <v>643</v>
      </c>
      <c r="BC103" s="511" t="s">
        <v>643</v>
      </c>
      <c r="BD103" s="511" t="s">
        <v>643</v>
      </c>
      <c r="BE103" s="511" t="s">
        <v>643</v>
      </c>
      <c r="BF103" s="511" t="s">
        <v>643</v>
      </c>
      <c r="BG103" s="511" t="s">
        <v>4675</v>
      </c>
      <c r="BH103" s="511" t="s">
        <v>643</v>
      </c>
      <c r="BI103" s="511" t="s">
        <v>643</v>
      </c>
      <c r="BJ103" s="511" t="s">
        <v>5303</v>
      </c>
      <c r="BK103" s="511"/>
      <c r="BL103" s="511"/>
      <c r="BM103" s="511"/>
    </row>
    <row r="104" spans="1:77" s="512" customFormat="1" ht="51">
      <c r="A104" s="509" t="s">
        <v>5304</v>
      </c>
      <c r="B104" s="511" t="s">
        <v>53</v>
      </c>
      <c r="C104" s="511" t="s">
        <v>5296</v>
      </c>
      <c r="D104" s="509" t="s">
        <v>612</v>
      </c>
      <c r="E104" s="509" t="s">
        <v>704</v>
      </c>
      <c r="F104" s="509" t="s">
        <v>4637</v>
      </c>
      <c r="G104" s="509" t="s">
        <v>19</v>
      </c>
      <c r="H104" s="509" t="s">
        <v>5305</v>
      </c>
      <c r="I104" s="509" t="s">
        <v>5306</v>
      </c>
      <c r="J104" s="509" t="s">
        <v>5307</v>
      </c>
      <c r="K104" s="509" t="s">
        <v>4666</v>
      </c>
      <c r="L104" s="509">
        <v>4</v>
      </c>
      <c r="M104" s="509" t="s">
        <v>59</v>
      </c>
      <c r="N104" s="509" t="s">
        <v>4667</v>
      </c>
      <c r="O104" s="509" t="s">
        <v>3257</v>
      </c>
      <c r="P104" s="509" t="s">
        <v>3035</v>
      </c>
      <c r="Q104" s="509" t="s">
        <v>725</v>
      </c>
      <c r="R104" s="509" t="s">
        <v>51</v>
      </c>
      <c r="S104" s="509" t="s">
        <v>5299</v>
      </c>
      <c r="T104" s="509" t="s">
        <v>4194</v>
      </c>
      <c r="U104" s="509" t="s">
        <v>3092</v>
      </c>
      <c r="V104" s="509">
        <v>1</v>
      </c>
      <c r="W104" s="509" t="s">
        <v>62</v>
      </c>
      <c r="X104" s="509" t="s">
        <v>49</v>
      </c>
      <c r="Y104" s="509" t="s">
        <v>643</v>
      </c>
      <c r="Z104" s="509">
        <v>2</v>
      </c>
      <c r="AA104" s="509">
        <v>1</v>
      </c>
      <c r="AB104" s="509" t="s">
        <v>49</v>
      </c>
      <c r="AC104" s="509" t="s">
        <v>49</v>
      </c>
      <c r="AD104" s="509" t="s">
        <v>51</v>
      </c>
      <c r="AE104" s="509" t="s">
        <v>4681</v>
      </c>
      <c r="AF104" s="509" t="s">
        <v>49</v>
      </c>
      <c r="AG104" s="509" t="s">
        <v>51</v>
      </c>
      <c r="AH104" s="509" t="s">
        <v>49</v>
      </c>
      <c r="AI104" s="509">
        <v>2</v>
      </c>
      <c r="AJ104" s="509" t="s">
        <v>49</v>
      </c>
      <c r="AK104" s="509" t="s">
        <v>51</v>
      </c>
      <c r="AL104" s="511" t="s">
        <v>51</v>
      </c>
      <c r="AM104" s="509" t="s">
        <v>4671</v>
      </c>
      <c r="AN104" s="511" t="s">
        <v>3261</v>
      </c>
      <c r="AO104" s="511" t="s">
        <v>21</v>
      </c>
      <c r="AP104" s="511" t="s">
        <v>51</v>
      </c>
      <c r="AQ104" s="511" t="s">
        <v>49</v>
      </c>
      <c r="AR104" s="310" t="s">
        <v>5041</v>
      </c>
      <c r="AS104" s="511" t="s">
        <v>51</v>
      </c>
      <c r="AT104" s="511" t="s">
        <v>1066</v>
      </c>
      <c r="AU104" s="311" t="s">
        <v>5301</v>
      </c>
      <c r="AV104" s="511" t="s">
        <v>1205</v>
      </c>
      <c r="AW104" s="511" t="s">
        <v>5302</v>
      </c>
      <c r="AX104" s="511" t="s">
        <v>643</v>
      </c>
      <c r="AY104" s="511" t="s">
        <v>643</v>
      </c>
      <c r="AZ104" s="511" t="s">
        <v>643</v>
      </c>
      <c r="BA104" s="511" t="s">
        <v>643</v>
      </c>
      <c r="BB104" s="511" t="s">
        <v>643</v>
      </c>
      <c r="BC104" s="511" t="s">
        <v>643</v>
      </c>
      <c r="BD104" s="511" t="s">
        <v>643</v>
      </c>
      <c r="BE104" s="511" t="s">
        <v>643</v>
      </c>
      <c r="BF104" s="511" t="s">
        <v>643</v>
      </c>
      <c r="BG104" s="511" t="s">
        <v>4675</v>
      </c>
      <c r="BH104" s="511" t="s">
        <v>643</v>
      </c>
      <c r="BI104" s="511" t="s">
        <v>643</v>
      </c>
      <c r="BJ104" s="511" t="s">
        <v>5303</v>
      </c>
      <c r="BK104" s="511"/>
      <c r="BL104" s="511"/>
      <c r="BM104" s="511"/>
    </row>
    <row r="105" spans="1:77" s="183" customFormat="1" ht="102">
      <c r="A105" s="508" t="s">
        <v>5055</v>
      </c>
      <c r="B105" s="395" t="s">
        <v>53</v>
      </c>
      <c r="C105" s="395" t="s">
        <v>5066</v>
      </c>
      <c r="D105" s="394" t="s">
        <v>612</v>
      </c>
      <c r="E105" s="394" t="s">
        <v>704</v>
      </c>
      <c r="F105" s="472" t="s">
        <v>4852</v>
      </c>
      <c r="G105" s="472" t="s">
        <v>19</v>
      </c>
      <c r="H105" s="472" t="s">
        <v>5056</v>
      </c>
      <c r="I105" s="472" t="s">
        <v>4678</v>
      </c>
      <c r="J105" s="472" t="s">
        <v>5057</v>
      </c>
      <c r="K105" s="394" t="s">
        <v>5058</v>
      </c>
      <c r="L105" s="472">
        <v>2</v>
      </c>
      <c r="M105" s="472" t="s">
        <v>59</v>
      </c>
      <c r="N105" s="394" t="s">
        <v>3034</v>
      </c>
      <c r="O105" s="394" t="s">
        <v>3257</v>
      </c>
      <c r="P105" s="394" t="s">
        <v>3035</v>
      </c>
      <c r="Q105" s="472" t="s">
        <v>725</v>
      </c>
      <c r="R105" s="281" t="s">
        <v>1205</v>
      </c>
      <c r="S105" s="394" t="s">
        <v>5036</v>
      </c>
      <c r="T105" s="472" t="s">
        <v>1205</v>
      </c>
      <c r="U105" s="394" t="s">
        <v>3047</v>
      </c>
      <c r="V105" s="394" t="s">
        <v>5037</v>
      </c>
      <c r="W105" s="394" t="s">
        <v>2605</v>
      </c>
      <c r="X105" s="394" t="s">
        <v>49</v>
      </c>
      <c r="Y105" s="472" t="s">
        <v>27</v>
      </c>
      <c r="Z105" s="472" t="s">
        <v>27</v>
      </c>
      <c r="AA105" s="472">
        <v>1</v>
      </c>
      <c r="AB105" s="472" t="s">
        <v>49</v>
      </c>
      <c r="AC105" s="472" t="s">
        <v>683</v>
      </c>
      <c r="AD105" s="472" t="s">
        <v>51</v>
      </c>
      <c r="AE105" s="394" t="s">
        <v>4641</v>
      </c>
      <c r="AF105" s="394" t="s">
        <v>49</v>
      </c>
      <c r="AG105" s="394" t="s">
        <v>51</v>
      </c>
      <c r="AH105" s="394" t="s">
        <v>49</v>
      </c>
      <c r="AI105" s="394" t="s">
        <v>51</v>
      </c>
      <c r="AJ105" s="394" t="s">
        <v>49</v>
      </c>
      <c r="AK105" s="394" t="s">
        <v>51</v>
      </c>
      <c r="AL105" s="395" t="s">
        <v>51</v>
      </c>
      <c r="AM105" s="312" t="s">
        <v>5040</v>
      </c>
      <c r="AN105" s="395" t="s">
        <v>51</v>
      </c>
      <c r="AO105" s="471" t="s">
        <v>21</v>
      </c>
      <c r="AP105" s="471" t="s">
        <v>51</v>
      </c>
      <c r="AQ105" s="471" t="s">
        <v>49</v>
      </c>
      <c r="AR105" s="52" t="s">
        <v>5041</v>
      </c>
      <c r="AS105" s="395" t="s">
        <v>1205</v>
      </c>
      <c r="AT105" s="395" t="s">
        <v>1066</v>
      </c>
      <c r="AU105" s="150" t="s">
        <v>5059</v>
      </c>
      <c r="AV105" s="315" t="s">
        <v>1205</v>
      </c>
      <c r="AW105" s="312" t="s">
        <v>5043</v>
      </c>
      <c r="AX105" s="395" t="s">
        <v>193</v>
      </c>
      <c r="AY105" s="395" t="s">
        <v>193</v>
      </c>
      <c r="AZ105" s="395" t="s">
        <v>193</v>
      </c>
      <c r="BA105" s="395" t="s">
        <v>193</v>
      </c>
      <c r="BB105" s="395" t="s">
        <v>193</v>
      </c>
      <c r="BC105" s="395" t="s">
        <v>5045</v>
      </c>
      <c r="BD105" s="395" t="s">
        <v>193</v>
      </c>
      <c r="BE105" s="395" t="s">
        <v>193</v>
      </c>
      <c r="BF105" s="395" t="s">
        <v>193</v>
      </c>
      <c r="BG105" s="395" t="s">
        <v>5060</v>
      </c>
      <c r="BH105" s="395" t="s">
        <v>193</v>
      </c>
      <c r="BI105" s="395" t="s">
        <v>193</v>
      </c>
      <c r="BJ105" s="471"/>
      <c r="BK105" s="471"/>
      <c r="BL105" s="471"/>
      <c r="BM105" s="71"/>
    </row>
    <row r="106" spans="1:77" s="183" customFormat="1" ht="102">
      <c r="A106" s="508" t="s">
        <v>5061</v>
      </c>
      <c r="B106" s="395" t="s">
        <v>53</v>
      </c>
      <c r="C106" s="395" t="s">
        <v>5066</v>
      </c>
      <c r="D106" s="394" t="s">
        <v>612</v>
      </c>
      <c r="E106" s="394" t="s">
        <v>704</v>
      </c>
      <c r="F106" s="472" t="s">
        <v>4852</v>
      </c>
      <c r="G106" s="472" t="s">
        <v>5062</v>
      </c>
      <c r="H106" s="472" t="s">
        <v>5063</v>
      </c>
      <c r="I106" s="472" t="s">
        <v>4664</v>
      </c>
      <c r="J106" s="472" t="s">
        <v>5064</v>
      </c>
      <c r="K106" s="394" t="s">
        <v>5058</v>
      </c>
      <c r="L106" s="472">
        <v>2</v>
      </c>
      <c r="M106" s="472" t="s">
        <v>59</v>
      </c>
      <c r="N106" s="394" t="s">
        <v>3034</v>
      </c>
      <c r="O106" s="394" t="s">
        <v>3257</v>
      </c>
      <c r="P106" s="394" t="s">
        <v>3035</v>
      </c>
      <c r="Q106" s="472" t="s">
        <v>50</v>
      </c>
      <c r="R106" s="281" t="s">
        <v>1205</v>
      </c>
      <c r="S106" s="394" t="s">
        <v>5036</v>
      </c>
      <c r="T106" s="472" t="s">
        <v>1205</v>
      </c>
      <c r="U106" s="394">
        <v>2</v>
      </c>
      <c r="V106" s="394" t="s">
        <v>5065</v>
      </c>
      <c r="W106" s="394" t="s">
        <v>51</v>
      </c>
      <c r="X106" s="394" t="s">
        <v>49</v>
      </c>
      <c r="Y106" s="472" t="s">
        <v>589</v>
      </c>
      <c r="Z106" s="472" t="s">
        <v>538</v>
      </c>
      <c r="AA106" s="472">
        <v>1</v>
      </c>
      <c r="AB106" s="472" t="s">
        <v>49</v>
      </c>
      <c r="AC106" s="472" t="s">
        <v>683</v>
      </c>
      <c r="AD106" s="472" t="s">
        <v>51</v>
      </c>
      <c r="AE106" s="394" t="s">
        <v>4641</v>
      </c>
      <c r="AF106" s="394" t="s">
        <v>49</v>
      </c>
      <c r="AG106" s="394" t="s">
        <v>51</v>
      </c>
      <c r="AH106" s="394" t="s">
        <v>49</v>
      </c>
      <c r="AI106" s="394" t="s">
        <v>51</v>
      </c>
      <c r="AJ106" s="394" t="s">
        <v>49</v>
      </c>
      <c r="AK106" s="394" t="s">
        <v>51</v>
      </c>
      <c r="AL106" s="395" t="s">
        <v>51</v>
      </c>
      <c r="AM106" s="312" t="s">
        <v>5040</v>
      </c>
      <c r="AN106" s="395" t="s">
        <v>51</v>
      </c>
      <c r="AO106" s="471" t="s">
        <v>21</v>
      </c>
      <c r="AP106" s="471" t="s">
        <v>51</v>
      </c>
      <c r="AQ106" s="471" t="s">
        <v>49</v>
      </c>
      <c r="AR106" s="52" t="s">
        <v>5041</v>
      </c>
      <c r="AS106" s="395" t="s">
        <v>1205</v>
      </c>
      <c r="AT106" s="395" t="s">
        <v>1066</v>
      </c>
      <c r="AU106" s="150" t="s">
        <v>5059</v>
      </c>
      <c r="AV106" s="315" t="s">
        <v>1205</v>
      </c>
      <c r="AW106" s="312" t="s">
        <v>5043</v>
      </c>
      <c r="AX106" s="395" t="s">
        <v>193</v>
      </c>
      <c r="AY106" s="395" t="s">
        <v>193</v>
      </c>
      <c r="AZ106" s="395" t="s">
        <v>193</v>
      </c>
      <c r="BA106" s="395" t="s">
        <v>193</v>
      </c>
      <c r="BB106" s="395" t="s">
        <v>193</v>
      </c>
      <c r="BC106" s="395" t="s">
        <v>5045</v>
      </c>
      <c r="BD106" s="395" t="s">
        <v>193</v>
      </c>
      <c r="BE106" s="395" t="s">
        <v>193</v>
      </c>
      <c r="BF106" s="395" t="s">
        <v>193</v>
      </c>
      <c r="BG106" s="395" t="s">
        <v>5060</v>
      </c>
      <c r="BH106" s="395" t="s">
        <v>193</v>
      </c>
      <c r="BI106" s="395" t="s">
        <v>193</v>
      </c>
      <c r="BJ106" s="471"/>
      <c r="BK106" s="471"/>
      <c r="BL106" s="471"/>
      <c r="BM106" s="71"/>
    </row>
    <row r="107" spans="1:77" s="512" customFormat="1" ht="76.5">
      <c r="A107" s="659" t="s">
        <v>5733</v>
      </c>
      <c r="B107" s="511" t="s">
        <v>53</v>
      </c>
      <c r="C107" s="511" t="s">
        <v>5181</v>
      </c>
      <c r="D107" s="509" t="s">
        <v>612</v>
      </c>
      <c r="E107" s="509" t="s">
        <v>704</v>
      </c>
      <c r="F107" s="508" t="s">
        <v>4852</v>
      </c>
      <c r="G107" s="509" t="s">
        <v>3048</v>
      </c>
      <c r="H107" s="509" t="s">
        <v>5725</v>
      </c>
      <c r="I107" s="509" t="s">
        <v>5734</v>
      </c>
      <c r="J107" s="509" t="s">
        <v>5735</v>
      </c>
      <c r="K107" s="509" t="s">
        <v>5736</v>
      </c>
      <c r="L107" s="509">
        <v>2</v>
      </c>
      <c r="M107" s="509" t="s">
        <v>59</v>
      </c>
      <c r="N107" s="509" t="s">
        <v>4667</v>
      </c>
      <c r="O107" s="509" t="s">
        <v>3257</v>
      </c>
      <c r="P107" s="509" t="s">
        <v>3035</v>
      </c>
      <c r="Q107" s="509" t="s">
        <v>634</v>
      </c>
      <c r="R107" s="509" t="s">
        <v>51</v>
      </c>
      <c r="S107" s="509" t="s">
        <v>5728</v>
      </c>
      <c r="T107" s="509" t="s">
        <v>5996</v>
      </c>
      <c r="U107" s="509" t="s">
        <v>49</v>
      </c>
      <c r="V107" s="509" t="s">
        <v>49</v>
      </c>
      <c r="W107" s="509" t="s">
        <v>49</v>
      </c>
      <c r="X107" s="509" t="s">
        <v>49</v>
      </c>
      <c r="Y107" s="509" t="s">
        <v>49</v>
      </c>
      <c r="Z107" s="509" t="s">
        <v>49</v>
      </c>
      <c r="AA107" s="509" t="s">
        <v>62</v>
      </c>
      <c r="AB107" s="509" t="s">
        <v>49</v>
      </c>
      <c r="AC107" s="509" t="s">
        <v>5737</v>
      </c>
      <c r="AD107" s="509" t="s">
        <v>51</v>
      </c>
      <c r="AE107" s="509" t="s">
        <v>5738</v>
      </c>
      <c r="AF107" s="509" t="s">
        <v>49</v>
      </c>
      <c r="AG107" s="509" t="s">
        <v>51</v>
      </c>
      <c r="AH107" s="509" t="s">
        <v>49</v>
      </c>
      <c r="AI107" s="509">
        <v>1</v>
      </c>
      <c r="AJ107" s="509" t="s">
        <v>49</v>
      </c>
      <c r="AK107" s="509" t="s">
        <v>51</v>
      </c>
      <c r="AL107" s="511" t="s">
        <v>1205</v>
      </c>
      <c r="AM107" s="509" t="s">
        <v>49</v>
      </c>
      <c r="AN107" s="511" t="s">
        <v>51</v>
      </c>
      <c r="AO107" s="511" t="s">
        <v>21</v>
      </c>
      <c r="AP107" s="312" t="s">
        <v>2843</v>
      </c>
      <c r="AQ107" s="511" t="s">
        <v>49</v>
      </c>
      <c r="AR107" s="310" t="s">
        <v>5041</v>
      </c>
      <c r="AS107" s="511" t="s">
        <v>49</v>
      </c>
      <c r="AT107" s="511" t="s">
        <v>1066</v>
      </c>
      <c r="AU107" s="311" t="s">
        <v>5739</v>
      </c>
      <c r="AV107" s="511" t="s">
        <v>1205</v>
      </c>
      <c r="AW107" s="511" t="s">
        <v>5043</v>
      </c>
      <c r="AX107" s="511" t="s">
        <v>643</v>
      </c>
      <c r="AY107" s="511" t="s">
        <v>643</v>
      </c>
      <c r="AZ107" s="511" t="s">
        <v>643</v>
      </c>
      <c r="BA107" s="511" t="s">
        <v>643</v>
      </c>
      <c r="BB107" s="511" t="s">
        <v>643</v>
      </c>
      <c r="BC107" s="511" t="s">
        <v>5740</v>
      </c>
      <c r="BD107" s="511" t="s">
        <v>643</v>
      </c>
      <c r="BE107" s="511" t="s">
        <v>643</v>
      </c>
      <c r="BF107" s="511" t="s">
        <v>643</v>
      </c>
      <c r="BG107" s="511" t="s">
        <v>5060</v>
      </c>
      <c r="BH107" s="511" t="s">
        <v>643</v>
      </c>
      <c r="BI107" s="511" t="s">
        <v>643</v>
      </c>
      <c r="BJ107" s="511"/>
      <c r="BK107" s="511"/>
      <c r="BL107" s="511"/>
      <c r="BM107" s="511"/>
    </row>
    <row r="108" spans="1:77" s="183" customFormat="1">
      <c r="A108" s="508"/>
      <c r="B108" s="395"/>
      <c r="C108" s="395"/>
      <c r="D108" s="395"/>
      <c r="E108" s="394"/>
      <c r="F108" s="472"/>
      <c r="G108" s="472"/>
      <c r="H108" s="472"/>
      <c r="I108" s="472"/>
      <c r="J108" s="472"/>
      <c r="K108" s="394"/>
      <c r="L108" s="472"/>
      <c r="M108" s="472"/>
      <c r="N108" s="472"/>
      <c r="O108" s="472"/>
      <c r="P108" s="394"/>
      <c r="Q108" s="472"/>
      <c r="R108" s="472"/>
      <c r="S108" s="472"/>
      <c r="T108" s="472"/>
      <c r="U108" s="394"/>
      <c r="V108" s="394"/>
      <c r="W108" s="394"/>
      <c r="X108" s="394"/>
      <c r="Y108" s="472"/>
      <c r="Z108" s="472"/>
      <c r="AA108" s="472"/>
      <c r="AB108" s="472"/>
      <c r="AC108" s="472"/>
      <c r="AD108" s="472"/>
      <c r="AE108" s="394"/>
      <c r="AF108" s="394"/>
      <c r="AG108" s="394"/>
      <c r="AH108" s="394"/>
      <c r="AI108" s="394"/>
      <c r="AJ108" s="394"/>
      <c r="AK108" s="394"/>
      <c r="AL108" s="395"/>
      <c r="AM108" s="395"/>
      <c r="AN108" s="395"/>
      <c r="AO108" s="471"/>
      <c r="AP108" s="471"/>
      <c r="AQ108" s="471"/>
      <c r="AR108" s="52"/>
      <c r="AS108" s="395"/>
      <c r="AT108" s="395"/>
      <c r="AU108" s="150"/>
      <c r="AV108" s="471"/>
      <c r="AW108" s="316"/>
      <c r="AX108" s="395"/>
      <c r="AY108" s="395"/>
      <c r="AZ108" s="395"/>
      <c r="BA108" s="395"/>
      <c r="BB108" s="395"/>
      <c r="BC108" s="395"/>
      <c r="BD108" s="395"/>
      <c r="BE108" s="395"/>
      <c r="BF108" s="395"/>
      <c r="BG108" s="395"/>
      <c r="BH108" s="395"/>
      <c r="BI108" s="395"/>
      <c r="BJ108" s="471"/>
      <c r="BK108" s="471"/>
      <c r="BL108" s="471"/>
      <c r="BM108" s="71"/>
    </row>
    <row r="109" spans="1:77" s="512" customFormat="1" ht="63.75">
      <c r="A109" s="660" t="s">
        <v>5839</v>
      </c>
      <c r="B109" s="511" t="s">
        <v>53</v>
      </c>
      <c r="C109" s="511" t="s">
        <v>5090</v>
      </c>
      <c r="D109" s="511" t="s">
        <v>640</v>
      </c>
      <c r="E109" s="509" t="s">
        <v>704</v>
      </c>
      <c r="F109" s="508" t="s">
        <v>4637</v>
      </c>
      <c r="G109" s="508" t="s">
        <v>3104</v>
      </c>
      <c r="H109" s="508" t="s">
        <v>5840</v>
      </c>
      <c r="I109" s="508" t="s">
        <v>5841</v>
      </c>
      <c r="J109" s="508" t="s">
        <v>5842</v>
      </c>
      <c r="K109" s="509" t="s">
        <v>5026</v>
      </c>
      <c r="L109" s="509">
        <v>2</v>
      </c>
      <c r="M109" s="509" t="s">
        <v>59</v>
      </c>
      <c r="N109" s="509" t="s">
        <v>4667</v>
      </c>
      <c r="O109" s="509" t="s">
        <v>3257</v>
      </c>
      <c r="P109" s="509" t="s">
        <v>3035</v>
      </c>
      <c r="Q109" s="508" t="s">
        <v>686</v>
      </c>
      <c r="R109" s="508" t="s">
        <v>51</v>
      </c>
      <c r="S109" s="508" t="s">
        <v>5036</v>
      </c>
      <c r="T109" s="508" t="s">
        <v>1205</v>
      </c>
      <c r="U109" s="509" t="s">
        <v>49</v>
      </c>
      <c r="V109" s="509" t="s">
        <v>5843</v>
      </c>
      <c r="W109" s="509" t="s">
        <v>5038</v>
      </c>
      <c r="X109" s="509" t="s">
        <v>193</v>
      </c>
      <c r="Y109" s="509" t="s">
        <v>193</v>
      </c>
      <c r="Z109" s="509" t="s">
        <v>193</v>
      </c>
      <c r="AA109" s="508" t="s">
        <v>49</v>
      </c>
      <c r="AB109" s="508" t="s">
        <v>49</v>
      </c>
      <c r="AC109" s="508" t="s">
        <v>49</v>
      </c>
      <c r="AD109" s="508" t="s">
        <v>51</v>
      </c>
      <c r="AE109" s="509" t="s">
        <v>5844</v>
      </c>
      <c r="AF109" s="509" t="s">
        <v>49</v>
      </c>
      <c r="AG109" s="509" t="s">
        <v>49</v>
      </c>
      <c r="AH109" s="509" t="s">
        <v>49</v>
      </c>
      <c r="AI109" s="509" t="s">
        <v>51</v>
      </c>
      <c r="AJ109" s="509" t="s">
        <v>51</v>
      </c>
      <c r="AK109" s="509" t="s">
        <v>51</v>
      </c>
      <c r="AL109" s="511" t="s">
        <v>51</v>
      </c>
      <c r="AM109" s="312" t="s">
        <v>5040</v>
      </c>
      <c r="AN109" s="511" t="s">
        <v>1205</v>
      </c>
      <c r="AO109" s="511" t="s">
        <v>21</v>
      </c>
      <c r="AP109" s="507" t="s">
        <v>51</v>
      </c>
      <c r="AQ109" s="507" t="s">
        <v>51</v>
      </c>
      <c r="AR109" s="505" t="s">
        <v>5041</v>
      </c>
      <c r="AS109" s="511" t="s">
        <v>51</v>
      </c>
      <c r="AT109" s="511" t="s">
        <v>1066</v>
      </c>
      <c r="AU109" s="510" t="s">
        <v>5845</v>
      </c>
      <c r="AV109" s="315" t="s">
        <v>1205</v>
      </c>
      <c r="AW109" s="516" t="s">
        <v>5846</v>
      </c>
      <c r="AX109" s="511" t="s">
        <v>699</v>
      </c>
      <c r="AY109" s="511" t="s">
        <v>62</v>
      </c>
      <c r="AZ109" s="511" t="s">
        <v>706</v>
      </c>
      <c r="BA109" s="511" t="s">
        <v>5044</v>
      </c>
      <c r="BB109" s="511" t="s">
        <v>1205</v>
      </c>
      <c r="BC109" s="511" t="s">
        <v>5045</v>
      </c>
      <c r="BD109" s="511" t="s">
        <v>5847</v>
      </c>
      <c r="BE109" s="511" t="s">
        <v>51</v>
      </c>
      <c r="BF109" s="511" t="s">
        <v>95</v>
      </c>
      <c r="BG109" s="511" t="s">
        <v>5848</v>
      </c>
      <c r="BH109" s="511" t="s">
        <v>1205</v>
      </c>
      <c r="BI109" s="511" t="s">
        <v>51</v>
      </c>
      <c r="BJ109" s="507"/>
      <c r="BK109" s="507"/>
      <c r="BL109" s="507"/>
      <c r="BM109" s="506"/>
    </row>
    <row r="110" spans="1:77" s="512" customFormat="1" ht="89.25">
      <c r="A110" s="660" t="s">
        <v>5849</v>
      </c>
      <c r="B110" s="511" t="s">
        <v>53</v>
      </c>
      <c r="C110" s="511" t="s">
        <v>5091</v>
      </c>
      <c r="D110" s="511" t="s">
        <v>640</v>
      </c>
      <c r="E110" s="509" t="s">
        <v>704</v>
      </c>
      <c r="F110" s="508" t="s">
        <v>4852</v>
      </c>
      <c r="G110" s="508" t="s">
        <v>3104</v>
      </c>
      <c r="H110" s="508" t="s">
        <v>5850</v>
      </c>
      <c r="I110" s="508" t="s">
        <v>5851</v>
      </c>
      <c r="J110" s="508" t="s">
        <v>5842</v>
      </c>
      <c r="K110" s="509" t="s">
        <v>5058</v>
      </c>
      <c r="L110" s="509">
        <v>2</v>
      </c>
      <c r="M110" s="509" t="s">
        <v>59</v>
      </c>
      <c r="N110" s="509" t="s">
        <v>4667</v>
      </c>
      <c r="O110" s="509" t="s">
        <v>3257</v>
      </c>
      <c r="P110" s="509" t="s">
        <v>3035</v>
      </c>
      <c r="Q110" s="508" t="s">
        <v>686</v>
      </c>
      <c r="R110" s="508" t="s">
        <v>51</v>
      </c>
      <c r="S110" s="508" t="s">
        <v>5852</v>
      </c>
      <c r="T110" s="508" t="s">
        <v>1205</v>
      </c>
      <c r="U110" s="509">
        <v>1</v>
      </c>
      <c r="V110" s="509">
        <v>1</v>
      </c>
      <c r="W110" s="509" t="s">
        <v>5038</v>
      </c>
      <c r="X110" s="509" t="s">
        <v>193</v>
      </c>
      <c r="Y110" s="509" t="s">
        <v>193</v>
      </c>
      <c r="Z110" s="509" t="s">
        <v>193</v>
      </c>
      <c r="AA110" s="508" t="s">
        <v>49</v>
      </c>
      <c r="AB110" s="508" t="s">
        <v>49</v>
      </c>
      <c r="AC110" s="508" t="s">
        <v>49</v>
      </c>
      <c r="AD110" s="508" t="s">
        <v>51</v>
      </c>
      <c r="AE110" s="509" t="s">
        <v>5853</v>
      </c>
      <c r="AF110" s="509" t="s">
        <v>49</v>
      </c>
      <c r="AG110" s="509" t="s">
        <v>51</v>
      </c>
      <c r="AH110" s="509" t="s">
        <v>49</v>
      </c>
      <c r="AI110" s="509" t="s">
        <v>49</v>
      </c>
      <c r="AJ110" s="509" t="s">
        <v>49</v>
      </c>
      <c r="AK110" s="509" t="s">
        <v>51</v>
      </c>
      <c r="AL110" s="511" t="s">
        <v>51</v>
      </c>
      <c r="AM110" s="312" t="s">
        <v>5040</v>
      </c>
      <c r="AN110" s="511" t="s">
        <v>1205</v>
      </c>
      <c r="AO110" s="511" t="s">
        <v>21</v>
      </c>
      <c r="AP110" s="507" t="s">
        <v>51</v>
      </c>
      <c r="AQ110" s="507" t="s">
        <v>49</v>
      </c>
      <c r="AR110" s="505" t="s">
        <v>5041</v>
      </c>
      <c r="AS110" s="511" t="s">
        <v>1205</v>
      </c>
      <c r="AT110" s="511" t="s">
        <v>1066</v>
      </c>
      <c r="AU110" s="510" t="s">
        <v>5854</v>
      </c>
      <c r="AV110" s="315" t="s">
        <v>1205</v>
      </c>
      <c r="AW110" s="516" t="s">
        <v>5855</v>
      </c>
      <c r="AX110" s="511" t="s">
        <v>5135</v>
      </c>
      <c r="AY110" s="511" t="s">
        <v>5856</v>
      </c>
      <c r="AZ110" s="511" t="s">
        <v>2165</v>
      </c>
      <c r="BA110" s="511" t="s">
        <v>5044</v>
      </c>
      <c r="BB110" s="511" t="s">
        <v>1205</v>
      </c>
      <c r="BC110" s="511" t="s">
        <v>5045</v>
      </c>
      <c r="BD110" s="511" t="s">
        <v>5857</v>
      </c>
      <c r="BE110" s="511" t="s">
        <v>51</v>
      </c>
      <c r="BF110" s="511" t="s">
        <v>49</v>
      </c>
      <c r="BG110" s="511" t="s">
        <v>16</v>
      </c>
      <c r="BH110" s="511" t="s">
        <v>1205</v>
      </c>
      <c r="BI110" s="511" t="s">
        <v>1205</v>
      </c>
      <c r="BJ110" s="507"/>
      <c r="BK110" s="507"/>
      <c r="BL110" s="507"/>
      <c r="BM110" s="506"/>
    </row>
    <row r="111" spans="1:77" s="183" customFormat="1" ht="89.25">
      <c r="A111" s="508" t="s">
        <v>4902</v>
      </c>
      <c r="B111" s="395" t="s">
        <v>53</v>
      </c>
      <c r="C111" s="493" t="s">
        <v>5090</v>
      </c>
      <c r="D111" s="493" t="s">
        <v>640</v>
      </c>
      <c r="E111" s="394" t="s">
        <v>704</v>
      </c>
      <c r="F111" s="472" t="s">
        <v>4637</v>
      </c>
      <c r="G111" s="394" t="s">
        <v>3104</v>
      </c>
      <c r="H111" s="472" t="s">
        <v>5032</v>
      </c>
      <c r="I111" s="472" t="s">
        <v>5033</v>
      </c>
      <c r="J111" s="472" t="s">
        <v>5034</v>
      </c>
      <c r="K111" s="394" t="s">
        <v>5005</v>
      </c>
      <c r="L111" s="472">
        <v>2</v>
      </c>
      <c r="M111" s="472" t="s">
        <v>59</v>
      </c>
      <c r="N111" s="394" t="s">
        <v>3034</v>
      </c>
      <c r="O111" s="394" t="s">
        <v>3257</v>
      </c>
      <c r="P111" s="394" t="s">
        <v>3035</v>
      </c>
      <c r="Q111" s="472" t="s">
        <v>5035</v>
      </c>
      <c r="R111" s="472" t="s">
        <v>51</v>
      </c>
      <c r="S111" s="394" t="s">
        <v>5036</v>
      </c>
      <c r="T111" s="472" t="s">
        <v>1205</v>
      </c>
      <c r="U111" s="366" t="s">
        <v>49</v>
      </c>
      <c r="V111" s="394" t="s">
        <v>5037</v>
      </c>
      <c r="W111" s="394" t="s">
        <v>5038</v>
      </c>
      <c r="X111" s="394" t="s">
        <v>193</v>
      </c>
      <c r="Y111" s="394" t="s">
        <v>193</v>
      </c>
      <c r="Z111" s="394" t="s">
        <v>193</v>
      </c>
      <c r="AA111" s="472" t="s">
        <v>49</v>
      </c>
      <c r="AB111" s="472" t="s">
        <v>49</v>
      </c>
      <c r="AC111" s="472">
        <v>2</v>
      </c>
      <c r="AD111" s="472" t="s">
        <v>51</v>
      </c>
      <c r="AE111" s="394" t="s">
        <v>5039</v>
      </c>
      <c r="AF111" s="394" t="s">
        <v>49</v>
      </c>
      <c r="AG111" s="394" t="s">
        <v>51</v>
      </c>
      <c r="AH111" s="394" t="s">
        <v>49</v>
      </c>
      <c r="AI111" s="394" t="s">
        <v>49</v>
      </c>
      <c r="AJ111" s="394" t="s">
        <v>51</v>
      </c>
      <c r="AK111" s="394" t="s">
        <v>51</v>
      </c>
      <c r="AL111" s="395" t="s">
        <v>51</v>
      </c>
      <c r="AM111" s="312" t="s">
        <v>5040</v>
      </c>
      <c r="AN111" s="395" t="s">
        <v>51</v>
      </c>
      <c r="AO111" s="471" t="s">
        <v>21</v>
      </c>
      <c r="AP111" s="471" t="s">
        <v>51</v>
      </c>
      <c r="AQ111" s="471" t="s">
        <v>51</v>
      </c>
      <c r="AR111" s="52" t="s">
        <v>5041</v>
      </c>
      <c r="AS111" s="395" t="s">
        <v>1205</v>
      </c>
      <c r="AT111" s="395" t="s">
        <v>1066</v>
      </c>
      <c r="AU111" s="150" t="s">
        <v>5042</v>
      </c>
      <c r="AV111" s="315" t="s">
        <v>1205</v>
      </c>
      <c r="AW111" s="312" t="s">
        <v>5043</v>
      </c>
      <c r="AX111" s="395" t="s">
        <v>699</v>
      </c>
      <c r="AY111" s="395" t="s">
        <v>51</v>
      </c>
      <c r="AZ111" s="395" t="s">
        <v>706</v>
      </c>
      <c r="BA111" s="395" t="s">
        <v>5044</v>
      </c>
      <c r="BB111" s="312" t="s">
        <v>1205</v>
      </c>
      <c r="BC111" s="395" t="s">
        <v>5045</v>
      </c>
      <c r="BD111" s="395" t="s">
        <v>3783</v>
      </c>
      <c r="BE111" s="395" t="s">
        <v>51</v>
      </c>
      <c r="BF111" s="395" t="s">
        <v>49</v>
      </c>
      <c r="BG111" s="395" t="s">
        <v>5046</v>
      </c>
      <c r="BH111" s="312" t="s">
        <v>1205</v>
      </c>
      <c r="BI111" s="312" t="s">
        <v>1205</v>
      </c>
      <c r="BJ111" s="471"/>
      <c r="BK111" s="471"/>
      <c r="BL111" s="471"/>
      <c r="BM111" s="71"/>
    </row>
    <row r="112" spans="1:77" s="183" customFormat="1" ht="89.25">
      <c r="A112" s="508" t="s">
        <v>4903</v>
      </c>
      <c r="B112" s="395" t="s">
        <v>53</v>
      </c>
      <c r="C112" s="493" t="s">
        <v>5091</v>
      </c>
      <c r="D112" s="493" t="s">
        <v>640</v>
      </c>
      <c r="E112" s="394" t="s">
        <v>704</v>
      </c>
      <c r="F112" s="472" t="s">
        <v>5047</v>
      </c>
      <c r="G112" s="472" t="s">
        <v>3104</v>
      </c>
      <c r="H112" s="472" t="s">
        <v>5048</v>
      </c>
      <c r="I112" s="472" t="s">
        <v>5049</v>
      </c>
      <c r="J112" s="472" t="s">
        <v>5050</v>
      </c>
      <c r="K112" s="394" t="s">
        <v>5051</v>
      </c>
      <c r="L112" s="472">
        <v>2</v>
      </c>
      <c r="M112" s="472" t="s">
        <v>3</v>
      </c>
      <c r="N112" s="394" t="s">
        <v>3034</v>
      </c>
      <c r="O112" s="394" t="s">
        <v>3257</v>
      </c>
      <c r="P112" s="394" t="s">
        <v>3035</v>
      </c>
      <c r="Q112" s="472" t="s">
        <v>5035</v>
      </c>
      <c r="R112" s="281" t="s">
        <v>1205</v>
      </c>
      <c r="S112" s="394" t="s">
        <v>5036</v>
      </c>
      <c r="T112" s="472" t="s">
        <v>1205</v>
      </c>
      <c r="U112" s="366" t="s">
        <v>49</v>
      </c>
      <c r="V112" s="394" t="s">
        <v>5037</v>
      </c>
      <c r="W112" s="394" t="s">
        <v>5038</v>
      </c>
      <c r="X112" s="394" t="s">
        <v>193</v>
      </c>
      <c r="Y112" s="394" t="s">
        <v>193</v>
      </c>
      <c r="Z112" s="394" t="s">
        <v>193</v>
      </c>
      <c r="AA112" s="472" t="s">
        <v>51</v>
      </c>
      <c r="AB112" s="472" t="s">
        <v>49</v>
      </c>
      <c r="AC112" s="472" t="s">
        <v>49</v>
      </c>
      <c r="AD112" s="472" t="s">
        <v>51</v>
      </c>
      <c r="AE112" s="394" t="s">
        <v>5052</v>
      </c>
      <c r="AF112" s="394" t="s">
        <v>49</v>
      </c>
      <c r="AG112" s="394" t="s">
        <v>49</v>
      </c>
      <c r="AH112" s="394" t="s">
        <v>49</v>
      </c>
      <c r="AI112" s="394" t="s">
        <v>49</v>
      </c>
      <c r="AJ112" s="394" t="s">
        <v>49</v>
      </c>
      <c r="AK112" s="394" t="s">
        <v>51</v>
      </c>
      <c r="AL112" s="395" t="s">
        <v>51</v>
      </c>
      <c r="AM112" s="312" t="s">
        <v>5040</v>
      </c>
      <c r="AN112" s="395" t="s">
        <v>51</v>
      </c>
      <c r="AO112" s="315" t="s">
        <v>49</v>
      </c>
      <c r="AP112" s="471" t="s">
        <v>51</v>
      </c>
      <c r="AQ112" s="471" t="s">
        <v>49</v>
      </c>
      <c r="AR112" s="52" t="s">
        <v>5041</v>
      </c>
      <c r="AS112" s="395" t="s">
        <v>1205</v>
      </c>
      <c r="AT112" s="395" t="s">
        <v>1066</v>
      </c>
      <c r="AU112" s="150" t="s">
        <v>5053</v>
      </c>
      <c r="AV112" s="315" t="s">
        <v>1205</v>
      </c>
      <c r="AW112" s="312" t="s">
        <v>5043</v>
      </c>
      <c r="AX112" s="395" t="s">
        <v>2163</v>
      </c>
      <c r="AY112" s="395" t="s">
        <v>51</v>
      </c>
      <c r="AZ112" s="395" t="s">
        <v>2165</v>
      </c>
      <c r="BA112" s="395" t="s">
        <v>5044</v>
      </c>
      <c r="BB112" s="312" t="s">
        <v>1205</v>
      </c>
      <c r="BC112" s="395" t="s">
        <v>5045</v>
      </c>
      <c r="BD112" s="395" t="s">
        <v>5054</v>
      </c>
      <c r="BE112" s="395" t="s">
        <v>51</v>
      </c>
      <c r="BF112" s="395" t="s">
        <v>49</v>
      </c>
      <c r="BG112" s="395" t="s">
        <v>212</v>
      </c>
      <c r="BH112" s="312" t="s">
        <v>1205</v>
      </c>
      <c r="BI112" s="395" t="s">
        <v>51</v>
      </c>
      <c r="BJ112" s="471"/>
      <c r="BK112" s="471"/>
      <c r="BL112" s="471"/>
      <c r="BM112" s="71"/>
    </row>
    <row r="113" spans="1:66" s="183" customFormat="1">
      <c r="A113" s="659"/>
      <c r="B113" s="395"/>
      <c r="C113" s="395"/>
      <c r="D113" s="395"/>
      <c r="E113" s="394"/>
      <c r="F113" s="472"/>
      <c r="G113" s="472"/>
      <c r="H113" s="472"/>
      <c r="I113" s="472"/>
      <c r="J113" s="472"/>
      <c r="K113" s="394"/>
      <c r="L113" s="472"/>
      <c r="M113" s="472"/>
      <c r="N113" s="472"/>
      <c r="O113" s="472"/>
      <c r="P113" s="394"/>
      <c r="Q113" s="472"/>
      <c r="R113" s="472"/>
      <c r="S113" s="472"/>
      <c r="T113" s="472"/>
      <c r="U113" s="394"/>
      <c r="V113" s="394"/>
      <c r="W113" s="394"/>
      <c r="X113" s="394"/>
      <c r="Y113" s="472"/>
      <c r="Z113" s="472"/>
      <c r="AA113" s="472"/>
      <c r="AB113" s="472"/>
      <c r="AC113" s="472"/>
      <c r="AD113" s="472"/>
      <c r="AE113" s="394"/>
      <c r="AF113" s="394"/>
      <c r="AG113" s="394"/>
      <c r="AH113" s="394"/>
      <c r="AI113" s="394"/>
      <c r="AJ113" s="394"/>
      <c r="AK113" s="394"/>
      <c r="AL113" s="395"/>
      <c r="AM113" s="395"/>
      <c r="AN113" s="395"/>
      <c r="AO113" s="471"/>
      <c r="AP113" s="471"/>
      <c r="AQ113" s="471"/>
      <c r="AR113" s="52"/>
      <c r="AS113" s="395"/>
      <c r="AT113" s="395"/>
      <c r="AU113" s="150"/>
      <c r="AV113" s="471"/>
      <c r="AW113" s="316"/>
      <c r="AX113" s="395"/>
      <c r="AY113" s="395"/>
      <c r="AZ113" s="395"/>
      <c r="BA113" s="395"/>
      <c r="BB113" s="395"/>
      <c r="BC113" s="395"/>
      <c r="BD113" s="395"/>
      <c r="BE113" s="395"/>
      <c r="BF113" s="395"/>
      <c r="BG113" s="395"/>
      <c r="BH113" s="395"/>
      <c r="BI113" s="395"/>
      <c r="BJ113" s="471"/>
      <c r="BK113" s="471"/>
      <c r="BL113" s="471"/>
      <c r="BM113" s="71"/>
    </row>
    <row r="114" spans="1:66" s="183" customFormat="1">
      <c r="A114" s="659"/>
      <c r="B114" s="395"/>
      <c r="C114" s="395"/>
      <c r="D114" s="395"/>
      <c r="E114" s="394"/>
      <c r="F114" s="472"/>
      <c r="G114" s="472"/>
      <c r="H114" s="472"/>
      <c r="I114" s="472"/>
      <c r="J114" s="472"/>
      <c r="K114" s="394"/>
      <c r="L114" s="472"/>
      <c r="M114" s="472"/>
      <c r="N114" s="472"/>
      <c r="O114" s="472"/>
      <c r="P114" s="394"/>
      <c r="Q114" s="472"/>
      <c r="R114" s="472"/>
      <c r="S114" s="472"/>
      <c r="T114" s="472"/>
      <c r="U114" s="394"/>
      <c r="V114" s="394"/>
      <c r="W114" s="394"/>
      <c r="X114" s="394"/>
      <c r="Y114" s="472"/>
      <c r="Z114" s="472"/>
      <c r="AA114" s="472"/>
      <c r="AB114" s="472"/>
      <c r="AC114" s="472"/>
      <c r="AD114" s="472"/>
      <c r="AE114" s="394"/>
      <c r="AF114" s="394"/>
      <c r="AG114" s="394"/>
      <c r="AH114" s="394"/>
      <c r="AI114" s="394"/>
      <c r="AJ114" s="394"/>
      <c r="AK114" s="394"/>
      <c r="AL114" s="395"/>
      <c r="AM114" s="395"/>
      <c r="AN114" s="395"/>
      <c r="AO114" s="471"/>
      <c r="AP114" s="471"/>
      <c r="AQ114" s="471"/>
      <c r="AR114" s="52"/>
      <c r="AS114" s="395"/>
      <c r="AT114" s="395"/>
      <c r="AU114" s="150"/>
      <c r="AV114" s="471"/>
      <c r="AW114" s="316"/>
      <c r="AX114" s="395"/>
      <c r="AY114" s="395"/>
      <c r="AZ114" s="395"/>
      <c r="BA114" s="395"/>
      <c r="BB114" s="395"/>
      <c r="BC114" s="395"/>
      <c r="BD114" s="395"/>
      <c r="BE114" s="395"/>
      <c r="BF114" s="395"/>
      <c r="BG114" s="395"/>
      <c r="BH114" s="395"/>
      <c r="BI114" s="395"/>
      <c r="BJ114" s="471"/>
      <c r="BK114" s="471"/>
      <c r="BL114" s="471"/>
      <c r="BM114" s="71"/>
    </row>
    <row r="115" spans="1:66" s="183" customFormat="1">
      <c r="A115" s="659" t="s">
        <v>4904</v>
      </c>
      <c r="B115" s="395" t="s">
        <v>53</v>
      </c>
      <c r="C115" s="395"/>
      <c r="D115" s="395"/>
      <c r="E115" s="394"/>
      <c r="F115" s="472"/>
      <c r="G115" s="472"/>
      <c r="H115" s="472"/>
      <c r="I115" s="472"/>
      <c r="J115" s="472"/>
      <c r="K115" s="394"/>
      <c r="L115" s="472"/>
      <c r="M115" s="472"/>
      <c r="N115" s="472"/>
      <c r="O115" s="472"/>
      <c r="P115" s="394"/>
      <c r="Q115" s="472"/>
      <c r="R115" s="472"/>
      <c r="S115" s="472"/>
      <c r="T115" s="472"/>
      <c r="U115" s="394"/>
      <c r="V115" s="394"/>
      <c r="W115" s="394"/>
      <c r="X115" s="394"/>
      <c r="Y115" s="472"/>
      <c r="Z115" s="472"/>
      <c r="AA115" s="472"/>
      <c r="AB115" s="472"/>
      <c r="AC115" s="472"/>
      <c r="AD115" s="472"/>
      <c r="AE115" s="394"/>
      <c r="AF115" s="394"/>
      <c r="AG115" s="394"/>
      <c r="AH115" s="394"/>
      <c r="AI115" s="394"/>
      <c r="AJ115" s="394"/>
      <c r="AK115" s="394"/>
      <c r="AL115" s="395"/>
      <c r="AM115" s="395"/>
      <c r="AN115" s="395"/>
      <c r="AO115" s="471"/>
      <c r="AP115" s="471"/>
      <c r="AQ115" s="471"/>
      <c r="AR115" s="52"/>
      <c r="AS115" s="395"/>
      <c r="AT115" s="395"/>
      <c r="AU115" s="150"/>
      <c r="AV115" s="471"/>
      <c r="AW115" s="316"/>
      <c r="AX115" s="395"/>
      <c r="AY115" s="395"/>
      <c r="AZ115" s="395"/>
      <c r="BA115" s="395"/>
      <c r="BB115" s="395"/>
      <c r="BC115" s="395"/>
      <c r="BD115" s="395"/>
      <c r="BE115" s="395"/>
      <c r="BF115" s="395"/>
      <c r="BG115" s="395"/>
      <c r="BH115" s="395"/>
      <c r="BI115" s="395"/>
      <c r="BJ115" s="471"/>
      <c r="BK115" s="471"/>
      <c r="BL115" s="471"/>
      <c r="BM115" s="71"/>
    </row>
    <row r="116" spans="1:66" s="183" customFormat="1">
      <c r="A116" s="659" t="s">
        <v>4905</v>
      </c>
      <c r="B116" s="395" t="s">
        <v>53</v>
      </c>
      <c r="C116" s="395"/>
      <c r="D116" s="395"/>
      <c r="E116" s="394"/>
      <c r="F116" s="472"/>
      <c r="G116" s="472"/>
      <c r="H116" s="472"/>
      <c r="I116" s="472"/>
      <c r="J116" s="472"/>
      <c r="K116" s="394"/>
      <c r="L116" s="472"/>
      <c r="M116" s="472"/>
      <c r="N116" s="472"/>
      <c r="O116" s="472"/>
      <c r="P116" s="394"/>
      <c r="Q116" s="472"/>
      <c r="R116" s="472"/>
      <c r="S116" s="472"/>
      <c r="T116" s="472"/>
      <c r="U116" s="394"/>
      <c r="V116" s="394"/>
      <c r="W116" s="394"/>
      <c r="X116" s="394"/>
      <c r="Y116" s="472"/>
      <c r="Z116" s="472"/>
      <c r="AA116" s="472"/>
      <c r="AB116" s="472"/>
      <c r="AC116" s="472"/>
      <c r="AD116" s="472"/>
      <c r="AE116" s="394"/>
      <c r="AF116" s="394"/>
      <c r="AG116" s="394"/>
      <c r="AH116" s="394"/>
      <c r="AI116" s="394"/>
      <c r="AJ116" s="394"/>
      <c r="AK116" s="394"/>
      <c r="AL116" s="395"/>
      <c r="AM116" s="395"/>
      <c r="AN116" s="395"/>
      <c r="AO116" s="471"/>
      <c r="AP116" s="471"/>
      <c r="AQ116" s="471"/>
      <c r="AR116" s="52"/>
      <c r="AS116" s="395"/>
      <c r="AT116" s="395"/>
      <c r="AU116" s="150"/>
      <c r="AV116" s="471"/>
      <c r="AW116" s="316"/>
      <c r="AX116" s="395"/>
      <c r="AY116" s="395"/>
      <c r="AZ116" s="395"/>
      <c r="BA116" s="395"/>
      <c r="BB116" s="395"/>
      <c r="BC116" s="395"/>
      <c r="BD116" s="395"/>
      <c r="BE116" s="395"/>
      <c r="BF116" s="395"/>
      <c r="BG116" s="395"/>
      <c r="BH116" s="395"/>
      <c r="BI116" s="395"/>
      <c r="BJ116" s="471"/>
      <c r="BK116" s="471"/>
      <c r="BL116" s="471"/>
      <c r="BM116" s="71"/>
    </row>
    <row r="117" spans="1:66" s="183" customFormat="1">
      <c r="A117" s="659" t="s">
        <v>4906</v>
      </c>
      <c r="B117" s="395" t="s">
        <v>53</v>
      </c>
      <c r="C117" s="395"/>
      <c r="D117" s="395"/>
      <c r="E117" s="394"/>
      <c r="F117" s="472"/>
      <c r="G117" s="472"/>
      <c r="H117" s="472"/>
      <c r="I117" s="472"/>
      <c r="J117" s="472"/>
      <c r="K117" s="394"/>
      <c r="L117" s="472"/>
      <c r="M117" s="472"/>
      <c r="N117" s="472"/>
      <c r="O117" s="472"/>
      <c r="P117" s="394"/>
      <c r="Q117" s="472"/>
      <c r="R117" s="472"/>
      <c r="S117" s="472"/>
      <c r="T117" s="472"/>
      <c r="U117" s="394"/>
      <c r="V117" s="394"/>
      <c r="W117" s="394"/>
      <c r="X117" s="394"/>
      <c r="Y117" s="472"/>
      <c r="Z117" s="472"/>
      <c r="AA117" s="472"/>
      <c r="AB117" s="472"/>
      <c r="AC117" s="472"/>
      <c r="AD117" s="472"/>
      <c r="AE117" s="394"/>
      <c r="AF117" s="394"/>
      <c r="AG117" s="394"/>
      <c r="AH117" s="394"/>
      <c r="AI117" s="394"/>
      <c r="AJ117" s="394"/>
      <c r="AK117" s="394"/>
      <c r="AL117" s="395"/>
      <c r="AM117" s="395"/>
      <c r="AN117" s="395"/>
      <c r="AO117" s="471"/>
      <c r="AP117" s="471"/>
      <c r="AQ117" s="471"/>
      <c r="AR117" s="52"/>
      <c r="AS117" s="395"/>
      <c r="AT117" s="395"/>
      <c r="AU117" s="150"/>
      <c r="AV117" s="471"/>
      <c r="AW117" s="316"/>
      <c r="AX117" s="395"/>
      <c r="AY117" s="395"/>
      <c r="AZ117" s="395"/>
      <c r="BA117" s="395"/>
      <c r="BB117" s="395"/>
      <c r="BC117" s="395"/>
      <c r="BD117" s="395"/>
      <c r="BE117" s="395"/>
      <c r="BF117" s="395"/>
      <c r="BG117" s="395"/>
      <c r="BH117" s="395"/>
      <c r="BI117" s="395"/>
      <c r="BJ117" s="471"/>
      <c r="BK117" s="471"/>
      <c r="BL117" s="471"/>
      <c r="BM117" s="71"/>
    </row>
    <row r="118" spans="1:66" s="183" customFormat="1">
      <c r="A118" s="659"/>
      <c r="B118" s="395"/>
      <c r="C118" s="395"/>
      <c r="D118" s="395"/>
      <c r="E118" s="394"/>
      <c r="F118" s="472"/>
      <c r="G118" s="472"/>
      <c r="H118" s="472"/>
      <c r="I118" s="472"/>
      <c r="J118" s="472"/>
      <c r="K118" s="394"/>
      <c r="L118" s="472"/>
      <c r="M118" s="472"/>
      <c r="N118" s="472"/>
      <c r="O118" s="472"/>
      <c r="P118" s="394"/>
      <c r="Q118" s="472"/>
      <c r="R118" s="472"/>
      <c r="S118" s="472"/>
      <c r="T118" s="472"/>
      <c r="U118" s="394"/>
      <c r="V118" s="394"/>
      <c r="W118" s="394"/>
      <c r="X118" s="394"/>
      <c r="Y118" s="472"/>
      <c r="Z118" s="472"/>
      <c r="AA118" s="472"/>
      <c r="AB118" s="472"/>
      <c r="AC118" s="472"/>
      <c r="AD118" s="472"/>
      <c r="AE118" s="394"/>
      <c r="AF118" s="394"/>
      <c r="AG118" s="394"/>
      <c r="AH118" s="394"/>
      <c r="AI118" s="394"/>
      <c r="AJ118" s="394"/>
      <c r="AK118" s="394"/>
      <c r="AL118" s="395"/>
      <c r="AM118" s="395"/>
      <c r="AN118" s="395"/>
      <c r="AO118" s="471"/>
      <c r="AP118" s="471"/>
      <c r="AQ118" s="471"/>
      <c r="AR118" s="52"/>
      <c r="AS118" s="395"/>
      <c r="AT118" s="395"/>
      <c r="AU118" s="150"/>
      <c r="AV118" s="471"/>
      <c r="AW118" s="316"/>
      <c r="AX118" s="395"/>
      <c r="AY118" s="395"/>
      <c r="AZ118" s="395"/>
      <c r="BA118" s="395"/>
      <c r="BB118" s="395"/>
      <c r="BC118" s="395"/>
      <c r="BD118" s="395"/>
      <c r="BE118" s="395"/>
      <c r="BF118" s="395"/>
      <c r="BG118" s="395"/>
      <c r="BH118" s="395"/>
      <c r="BI118" s="395"/>
      <c r="BJ118" s="471"/>
      <c r="BK118" s="471"/>
      <c r="BL118" s="471"/>
      <c r="BM118" s="71"/>
    </row>
    <row r="119" spans="1:66" s="183" customFormat="1">
      <c r="A119" s="661"/>
    </row>
    <row r="120" spans="1:66" s="183" customFormat="1">
      <c r="A120" s="661"/>
    </row>
    <row r="121" spans="1:66" s="183" customFormat="1">
      <c r="A121" s="659"/>
      <c r="B121" s="395"/>
      <c r="C121" s="395"/>
      <c r="D121" s="395"/>
      <c r="E121" s="394"/>
      <c r="F121" s="472"/>
      <c r="G121" s="472"/>
      <c r="H121" s="472"/>
      <c r="I121" s="472"/>
      <c r="J121" s="472"/>
      <c r="K121" s="394"/>
      <c r="L121" s="472"/>
      <c r="M121" s="472"/>
      <c r="N121" s="472"/>
      <c r="O121" s="472"/>
      <c r="P121" s="394"/>
      <c r="Q121" s="472"/>
      <c r="R121" s="472"/>
      <c r="S121" s="472"/>
      <c r="T121" s="472"/>
      <c r="U121" s="394"/>
      <c r="V121" s="394"/>
      <c r="W121" s="394"/>
      <c r="X121" s="394"/>
      <c r="Y121" s="472"/>
      <c r="Z121" s="472"/>
      <c r="AA121" s="472"/>
      <c r="AB121" s="472"/>
      <c r="AC121" s="472"/>
      <c r="AD121" s="472"/>
      <c r="AE121" s="394"/>
      <c r="AF121" s="394"/>
      <c r="AG121" s="394"/>
      <c r="AH121" s="394"/>
      <c r="AI121" s="394"/>
      <c r="AJ121" s="394"/>
      <c r="AK121" s="394"/>
      <c r="AL121" s="395"/>
      <c r="AM121" s="395"/>
      <c r="AN121" s="395"/>
      <c r="AO121" s="471"/>
      <c r="AP121" s="471"/>
      <c r="AQ121" s="471"/>
      <c r="AR121" s="52"/>
      <c r="AS121" s="395"/>
      <c r="AT121" s="395"/>
      <c r="AU121" s="150"/>
      <c r="AV121" s="471"/>
      <c r="AW121" s="316"/>
      <c r="AX121" s="395"/>
      <c r="AY121" s="395"/>
      <c r="AZ121" s="395"/>
      <c r="BA121" s="395"/>
      <c r="BB121" s="395"/>
      <c r="BC121" s="395"/>
      <c r="BD121" s="395"/>
      <c r="BE121" s="395"/>
      <c r="BF121" s="395"/>
      <c r="BG121" s="395"/>
      <c r="BH121" s="395"/>
      <c r="BI121" s="395"/>
      <c r="BJ121" s="471"/>
      <c r="BK121" s="471"/>
      <c r="BL121" s="471"/>
      <c r="BM121" s="71"/>
    </row>
    <row r="122" spans="1:66" s="183" customFormat="1" ht="114.75">
      <c r="A122" s="509" t="s">
        <v>4688</v>
      </c>
      <c r="B122" s="395" t="s">
        <v>52</v>
      </c>
      <c r="C122" s="395" t="s">
        <v>4636</v>
      </c>
      <c r="D122" s="394" t="s">
        <v>612</v>
      </c>
      <c r="E122" s="394" t="s">
        <v>704</v>
      </c>
      <c r="F122" s="394" t="s">
        <v>4637</v>
      </c>
      <c r="G122" s="394" t="s">
        <v>29</v>
      </c>
      <c r="H122" s="394" t="s">
        <v>4689</v>
      </c>
      <c r="I122" s="394" t="s">
        <v>4690</v>
      </c>
      <c r="J122" s="394" t="s">
        <v>4691</v>
      </c>
      <c r="K122" s="394" t="s">
        <v>4692</v>
      </c>
      <c r="L122" s="394">
        <v>4</v>
      </c>
      <c r="M122" s="394" t="s">
        <v>253</v>
      </c>
      <c r="N122" s="394" t="s">
        <v>4667</v>
      </c>
      <c r="O122" s="394" t="s">
        <v>4693</v>
      </c>
      <c r="P122" s="394" t="s">
        <v>3035</v>
      </c>
      <c r="Q122" s="394" t="s">
        <v>4694</v>
      </c>
      <c r="R122" s="394" t="s">
        <v>51</v>
      </c>
      <c r="S122" s="394" t="s">
        <v>4695</v>
      </c>
      <c r="T122" s="394" t="s">
        <v>4194</v>
      </c>
      <c r="U122" s="394" t="s">
        <v>4696</v>
      </c>
      <c r="V122" s="394">
        <v>3</v>
      </c>
      <c r="W122" s="394" t="s">
        <v>51</v>
      </c>
      <c r="X122" s="394" t="s">
        <v>538</v>
      </c>
      <c r="Y122" s="394" t="s">
        <v>643</v>
      </c>
      <c r="Z122" s="394" t="s">
        <v>539</v>
      </c>
      <c r="AA122" s="394" t="s">
        <v>4697</v>
      </c>
      <c r="AB122" s="394" t="s">
        <v>62</v>
      </c>
      <c r="AC122" s="394">
        <v>2</v>
      </c>
      <c r="AD122" s="394" t="s">
        <v>51</v>
      </c>
      <c r="AE122" s="394" t="s">
        <v>4681</v>
      </c>
      <c r="AF122" s="394" t="s">
        <v>49</v>
      </c>
      <c r="AG122" s="394" t="s">
        <v>51</v>
      </c>
      <c r="AH122" s="394" t="s">
        <v>49</v>
      </c>
      <c r="AI122" s="394">
        <v>2</v>
      </c>
      <c r="AJ122" s="394" t="s">
        <v>49</v>
      </c>
      <c r="AK122" s="394" t="s">
        <v>51</v>
      </c>
      <c r="AL122" s="395" t="s">
        <v>51</v>
      </c>
      <c r="AM122" s="394" t="s">
        <v>49</v>
      </c>
      <c r="AN122" s="395" t="s">
        <v>51</v>
      </c>
      <c r="AO122" s="395" t="s">
        <v>21</v>
      </c>
      <c r="AP122" s="395" t="s">
        <v>51</v>
      </c>
      <c r="AQ122" s="395" t="s">
        <v>51</v>
      </c>
      <c r="AR122" s="310" t="s">
        <v>4698</v>
      </c>
      <c r="AS122" s="395" t="s">
        <v>2448</v>
      </c>
      <c r="AT122" s="395" t="s">
        <v>1066</v>
      </c>
      <c r="AU122" s="311" t="s">
        <v>4699</v>
      </c>
      <c r="AV122" s="395" t="s">
        <v>4700</v>
      </c>
      <c r="AW122" s="395" t="s">
        <v>4701</v>
      </c>
      <c r="AX122" s="395" t="s">
        <v>643</v>
      </c>
      <c r="AY122" s="395" t="s">
        <v>643</v>
      </c>
      <c r="AZ122" s="395" t="s">
        <v>643</v>
      </c>
      <c r="BA122" s="395" t="s">
        <v>643</v>
      </c>
      <c r="BB122" s="395" t="s">
        <v>643</v>
      </c>
      <c r="BC122" s="395" t="s">
        <v>643</v>
      </c>
      <c r="BD122" s="395" t="s">
        <v>643</v>
      </c>
      <c r="BE122" s="395" t="s">
        <v>643</v>
      </c>
      <c r="BF122" s="395" t="s">
        <v>643</v>
      </c>
      <c r="BG122" s="395" t="s">
        <v>4675</v>
      </c>
      <c r="BH122" s="395" t="s">
        <v>643</v>
      </c>
      <c r="BI122" s="395" t="s">
        <v>643</v>
      </c>
      <c r="BJ122" s="395" t="s">
        <v>4702</v>
      </c>
      <c r="BK122" s="395"/>
      <c r="BL122" s="395"/>
      <c r="BM122" s="395"/>
    </row>
    <row r="123" spans="1:66" s="183" customFormat="1" ht="114.75">
      <c r="A123" s="509" t="s">
        <v>4703</v>
      </c>
      <c r="B123" s="395" t="s">
        <v>52</v>
      </c>
      <c r="C123" s="395" t="s">
        <v>4646</v>
      </c>
      <c r="D123" s="394" t="s">
        <v>612</v>
      </c>
      <c r="E123" s="394" t="s">
        <v>704</v>
      </c>
      <c r="F123" s="394" t="s">
        <v>4637</v>
      </c>
      <c r="G123" s="394" t="s">
        <v>19</v>
      </c>
      <c r="H123" s="394" t="s">
        <v>4704</v>
      </c>
      <c r="I123" s="394" t="s">
        <v>4705</v>
      </c>
      <c r="J123" s="394" t="s">
        <v>4706</v>
      </c>
      <c r="K123" s="394" t="s">
        <v>4692</v>
      </c>
      <c r="L123" s="394">
        <v>4</v>
      </c>
      <c r="M123" s="394" t="s">
        <v>253</v>
      </c>
      <c r="N123" s="394" t="s">
        <v>4667</v>
      </c>
      <c r="O123" s="394" t="s">
        <v>4693</v>
      </c>
      <c r="P123" s="394" t="s">
        <v>3035</v>
      </c>
      <c r="Q123" s="394" t="s">
        <v>50</v>
      </c>
      <c r="R123" s="394" t="s">
        <v>51</v>
      </c>
      <c r="S123" s="394" t="s">
        <v>4695</v>
      </c>
      <c r="T123" s="394" t="s">
        <v>4194</v>
      </c>
      <c r="U123" s="394" t="s">
        <v>3092</v>
      </c>
      <c r="V123" s="394">
        <v>2</v>
      </c>
      <c r="W123" s="394" t="s">
        <v>51</v>
      </c>
      <c r="X123" s="394" t="s">
        <v>643</v>
      </c>
      <c r="Y123" s="394" t="s">
        <v>28</v>
      </c>
      <c r="Z123" s="394" t="s">
        <v>28</v>
      </c>
      <c r="AA123" s="394" t="s">
        <v>4697</v>
      </c>
      <c r="AB123" s="509" t="s">
        <v>683</v>
      </c>
      <c r="AC123" s="394">
        <v>2</v>
      </c>
      <c r="AD123" s="394" t="s">
        <v>51</v>
      </c>
      <c r="AE123" s="394" t="s">
        <v>4681</v>
      </c>
      <c r="AF123" s="394" t="s">
        <v>49</v>
      </c>
      <c r="AG123" s="394" t="s">
        <v>51</v>
      </c>
      <c r="AH123" s="394" t="s">
        <v>49</v>
      </c>
      <c r="AI123" s="394">
        <v>2</v>
      </c>
      <c r="AJ123" s="394" t="s">
        <v>49</v>
      </c>
      <c r="AK123" s="394" t="s">
        <v>51</v>
      </c>
      <c r="AL123" s="395" t="s">
        <v>51</v>
      </c>
      <c r="AM123" s="394" t="s">
        <v>49</v>
      </c>
      <c r="AN123" s="395" t="s">
        <v>51</v>
      </c>
      <c r="AO123" s="395" t="s">
        <v>21</v>
      </c>
      <c r="AP123" s="395" t="s">
        <v>51</v>
      </c>
      <c r="AQ123" s="395" t="s">
        <v>51</v>
      </c>
      <c r="AR123" s="310" t="s">
        <v>4698</v>
      </c>
      <c r="AS123" s="395" t="s">
        <v>2448</v>
      </c>
      <c r="AT123" s="395" t="s">
        <v>1066</v>
      </c>
      <c r="AU123" s="311" t="s">
        <v>4699</v>
      </c>
      <c r="AV123" s="395" t="s">
        <v>4700</v>
      </c>
      <c r="AW123" s="395" t="s">
        <v>4701</v>
      </c>
      <c r="AX123" s="395" t="s">
        <v>643</v>
      </c>
      <c r="AY123" s="395" t="s">
        <v>643</v>
      </c>
      <c r="AZ123" s="395" t="s">
        <v>643</v>
      </c>
      <c r="BA123" s="395" t="s">
        <v>643</v>
      </c>
      <c r="BB123" s="395" t="s">
        <v>643</v>
      </c>
      <c r="BC123" s="395" t="s">
        <v>643</v>
      </c>
      <c r="BD123" s="395" t="s">
        <v>643</v>
      </c>
      <c r="BE123" s="395" t="s">
        <v>643</v>
      </c>
      <c r="BF123" s="395" t="s">
        <v>643</v>
      </c>
      <c r="BG123" s="395" t="s">
        <v>4675</v>
      </c>
      <c r="BH123" s="395" t="s">
        <v>643</v>
      </c>
      <c r="BI123" s="395" t="s">
        <v>643</v>
      </c>
      <c r="BJ123" s="395" t="s">
        <v>4702</v>
      </c>
      <c r="BK123" s="395"/>
      <c r="BL123" s="395"/>
      <c r="BM123" s="395"/>
    </row>
    <row r="124" spans="1:66" s="183" customFormat="1" ht="114.75">
      <c r="A124" s="509" t="s">
        <v>4707</v>
      </c>
      <c r="B124" s="395" t="s">
        <v>52</v>
      </c>
      <c r="C124" s="395" t="s">
        <v>4653</v>
      </c>
      <c r="D124" s="394" t="s">
        <v>612</v>
      </c>
      <c r="E124" s="394" t="s">
        <v>704</v>
      </c>
      <c r="F124" s="394" t="s">
        <v>4637</v>
      </c>
      <c r="G124" s="394" t="s">
        <v>624</v>
      </c>
      <c r="H124" s="394" t="s">
        <v>4708</v>
      </c>
      <c r="I124" s="394" t="s">
        <v>4709</v>
      </c>
      <c r="J124" s="394" t="s">
        <v>4710</v>
      </c>
      <c r="K124" s="394" t="s">
        <v>4692</v>
      </c>
      <c r="L124" s="394">
        <v>2</v>
      </c>
      <c r="M124" s="394" t="s">
        <v>59</v>
      </c>
      <c r="N124" s="394" t="s">
        <v>4667</v>
      </c>
      <c r="O124" s="394" t="s">
        <v>4693</v>
      </c>
      <c r="P124" s="394" t="s">
        <v>3035</v>
      </c>
      <c r="Q124" s="394" t="s">
        <v>634</v>
      </c>
      <c r="R124" s="394" t="s">
        <v>51</v>
      </c>
      <c r="S124" s="394" t="s">
        <v>4695</v>
      </c>
      <c r="T124" s="394" t="s">
        <v>4194</v>
      </c>
      <c r="U124" s="394" t="s">
        <v>3092</v>
      </c>
      <c r="V124" s="394" t="s">
        <v>3213</v>
      </c>
      <c r="W124" s="394" t="s">
        <v>1509</v>
      </c>
      <c r="X124" s="394" t="s">
        <v>643</v>
      </c>
      <c r="Y124" s="394">
        <v>1</v>
      </c>
      <c r="Z124" s="394" t="s">
        <v>643</v>
      </c>
      <c r="AA124" s="394" t="s">
        <v>49</v>
      </c>
      <c r="AB124" s="394" t="s">
        <v>49</v>
      </c>
      <c r="AC124" s="394">
        <v>2</v>
      </c>
      <c r="AD124" s="394" t="s">
        <v>51</v>
      </c>
      <c r="AE124" s="394" t="s">
        <v>4681</v>
      </c>
      <c r="AF124" s="394" t="s">
        <v>51</v>
      </c>
      <c r="AG124" s="394" t="s">
        <v>51</v>
      </c>
      <c r="AH124" s="394" t="s">
        <v>49</v>
      </c>
      <c r="AI124" s="394">
        <v>2</v>
      </c>
      <c r="AJ124" s="394" t="s">
        <v>49</v>
      </c>
      <c r="AK124" s="394" t="s">
        <v>51</v>
      </c>
      <c r="AL124" s="395" t="s">
        <v>51</v>
      </c>
      <c r="AM124" s="394" t="s">
        <v>49</v>
      </c>
      <c r="AN124" s="395" t="s">
        <v>51</v>
      </c>
      <c r="AO124" s="395" t="s">
        <v>21</v>
      </c>
      <c r="AP124" s="395" t="s">
        <v>51</v>
      </c>
      <c r="AQ124" s="395" t="s">
        <v>51</v>
      </c>
      <c r="AR124" s="310" t="s">
        <v>4698</v>
      </c>
      <c r="AS124" s="395" t="s">
        <v>2448</v>
      </c>
      <c r="AT124" s="395" t="s">
        <v>1066</v>
      </c>
      <c r="AU124" s="311" t="s">
        <v>4699</v>
      </c>
      <c r="AV124" s="395" t="s">
        <v>4711</v>
      </c>
      <c r="AW124" s="395" t="s">
        <v>4701</v>
      </c>
      <c r="AX124" s="395" t="s">
        <v>643</v>
      </c>
      <c r="AY124" s="395" t="s">
        <v>643</v>
      </c>
      <c r="AZ124" s="395" t="s">
        <v>643</v>
      </c>
      <c r="BA124" s="395" t="s">
        <v>643</v>
      </c>
      <c r="BB124" s="395" t="s">
        <v>643</v>
      </c>
      <c r="BC124" s="395" t="s">
        <v>643</v>
      </c>
      <c r="BD124" s="395" t="s">
        <v>643</v>
      </c>
      <c r="BE124" s="395" t="s">
        <v>643</v>
      </c>
      <c r="BF124" s="395" t="s">
        <v>643</v>
      </c>
      <c r="BG124" s="395" t="s">
        <v>4675</v>
      </c>
      <c r="BH124" s="395" t="s">
        <v>643</v>
      </c>
      <c r="BI124" s="395" t="s">
        <v>643</v>
      </c>
      <c r="BJ124" s="395" t="s">
        <v>4712</v>
      </c>
      <c r="BK124" s="395"/>
      <c r="BL124" s="395"/>
      <c r="BM124" s="395"/>
    </row>
    <row r="125" spans="1:66" s="512" customFormat="1">
      <c r="A125" s="658"/>
      <c r="B125" s="511"/>
      <c r="C125" s="511"/>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c r="AA125" s="509"/>
      <c r="AB125" s="509"/>
      <c r="AC125" s="509"/>
      <c r="AD125" s="509"/>
      <c r="AE125" s="509"/>
      <c r="AF125" s="509"/>
      <c r="AG125" s="509"/>
      <c r="AH125" s="509"/>
      <c r="AI125" s="509"/>
      <c r="AJ125" s="509"/>
      <c r="AK125" s="509"/>
      <c r="AL125" s="511"/>
      <c r="AM125" s="509"/>
      <c r="AN125" s="511"/>
      <c r="AO125" s="511"/>
      <c r="AP125" s="511"/>
      <c r="AQ125" s="511"/>
      <c r="AR125" s="310"/>
      <c r="AS125" s="511"/>
      <c r="AT125" s="511"/>
      <c r="AU125" s="311"/>
      <c r="AV125" s="511"/>
      <c r="AW125" s="511"/>
      <c r="AX125" s="511"/>
      <c r="AY125" s="511"/>
      <c r="AZ125" s="511"/>
      <c r="BA125" s="511"/>
      <c r="BB125" s="511"/>
      <c r="BC125" s="511"/>
      <c r="BD125" s="511"/>
      <c r="BE125" s="511"/>
      <c r="BF125" s="511"/>
      <c r="BG125" s="511"/>
      <c r="BH125" s="511"/>
      <c r="BI125" s="511"/>
      <c r="BJ125" s="511"/>
      <c r="BK125" s="511"/>
      <c r="BL125" s="511"/>
      <c r="BM125" s="511"/>
    </row>
    <row r="126" spans="1:66" s="512" customFormat="1" ht="127.5">
      <c r="A126" s="658" t="s">
        <v>5825</v>
      </c>
      <c r="B126" s="511" t="s">
        <v>52</v>
      </c>
      <c r="C126" s="511" t="s">
        <v>5296</v>
      </c>
      <c r="D126" s="509" t="s">
        <v>612</v>
      </c>
      <c r="E126" s="509" t="s">
        <v>704</v>
      </c>
      <c r="F126" s="509" t="s">
        <v>5820</v>
      </c>
      <c r="G126" s="509" t="s">
        <v>5105</v>
      </c>
      <c r="H126" s="509" t="s">
        <v>5701</v>
      </c>
      <c r="I126" s="509" t="s">
        <v>5702</v>
      </c>
      <c r="J126" s="509" t="s">
        <v>5832</v>
      </c>
      <c r="K126" s="509" t="s">
        <v>5828</v>
      </c>
      <c r="L126" s="509">
        <v>4</v>
      </c>
      <c r="M126" s="509" t="s">
        <v>253</v>
      </c>
      <c r="N126" s="509" t="s">
        <v>4667</v>
      </c>
      <c r="O126" s="509" t="s">
        <v>4693</v>
      </c>
      <c r="P126" s="509" t="s">
        <v>3035</v>
      </c>
      <c r="Q126" s="509" t="s">
        <v>50</v>
      </c>
      <c r="R126" s="509" t="s">
        <v>51</v>
      </c>
      <c r="S126" s="509" t="s">
        <v>5829</v>
      </c>
      <c r="T126" s="509" t="s">
        <v>4194</v>
      </c>
      <c r="U126" s="509" t="s">
        <v>3092</v>
      </c>
      <c r="V126" s="509">
        <v>2</v>
      </c>
      <c r="W126" s="509" t="s">
        <v>51</v>
      </c>
      <c r="X126" s="509" t="s">
        <v>643</v>
      </c>
      <c r="Y126" s="509">
        <v>2</v>
      </c>
      <c r="Z126" s="509">
        <v>2</v>
      </c>
      <c r="AA126" s="509">
        <v>1</v>
      </c>
      <c r="AB126" s="509" t="s">
        <v>683</v>
      </c>
      <c r="AC126" s="509">
        <v>2</v>
      </c>
      <c r="AD126" s="509" t="s">
        <v>51</v>
      </c>
      <c r="AE126" s="509" t="s">
        <v>4681</v>
      </c>
      <c r="AF126" s="509" t="s">
        <v>49</v>
      </c>
      <c r="AG126" s="509" t="s">
        <v>51</v>
      </c>
      <c r="AH126" s="509" t="s">
        <v>49</v>
      </c>
      <c r="AI126" s="509">
        <v>2</v>
      </c>
      <c r="AJ126" s="509" t="s">
        <v>49</v>
      </c>
      <c r="AK126" s="509" t="s">
        <v>51</v>
      </c>
      <c r="AL126" s="511" t="s">
        <v>51</v>
      </c>
      <c r="AM126" s="509" t="s">
        <v>49</v>
      </c>
      <c r="AN126" s="511" t="s">
        <v>51</v>
      </c>
      <c r="AO126" s="511" t="s">
        <v>21</v>
      </c>
      <c r="AP126" s="511" t="s">
        <v>51</v>
      </c>
      <c r="AQ126" s="511" t="s">
        <v>49</v>
      </c>
      <c r="AR126" s="310" t="s">
        <v>5790</v>
      </c>
      <c r="AS126" s="511" t="s">
        <v>51</v>
      </c>
      <c r="AT126" s="511" t="s">
        <v>1066</v>
      </c>
      <c r="AU126" s="311" t="s">
        <v>5827</v>
      </c>
      <c r="AV126" s="511" t="s">
        <v>1488</v>
      </c>
      <c r="AW126" s="511" t="s">
        <v>4701</v>
      </c>
      <c r="AX126" s="511" t="s">
        <v>643</v>
      </c>
      <c r="AY126" s="511" t="s">
        <v>643</v>
      </c>
      <c r="AZ126" s="511" t="s">
        <v>643</v>
      </c>
      <c r="BA126" s="511" t="s">
        <v>643</v>
      </c>
      <c r="BB126" s="511" t="s">
        <v>643</v>
      </c>
      <c r="BC126" s="511" t="s">
        <v>643</v>
      </c>
      <c r="BD126" s="511" t="s">
        <v>643</v>
      </c>
      <c r="BE126" s="511" t="s">
        <v>643</v>
      </c>
      <c r="BF126" s="511" t="s">
        <v>643</v>
      </c>
      <c r="BG126" s="511" t="s">
        <v>4675</v>
      </c>
      <c r="BH126" s="511" t="s">
        <v>643</v>
      </c>
      <c r="BI126" s="511" t="s">
        <v>643</v>
      </c>
      <c r="BJ126" s="511"/>
      <c r="BK126" s="511"/>
      <c r="BL126" s="511"/>
      <c r="BM126" s="511"/>
    </row>
    <row r="127" spans="1:66" s="512" customFormat="1" ht="127.5">
      <c r="A127" s="658" t="s">
        <v>5826</v>
      </c>
      <c r="B127" s="511" t="s">
        <v>52</v>
      </c>
      <c r="C127" s="511" t="s">
        <v>5296</v>
      </c>
      <c r="D127" s="509" t="s">
        <v>612</v>
      </c>
      <c r="E127" s="509" t="s">
        <v>704</v>
      </c>
      <c r="F127" s="509" t="s">
        <v>5820</v>
      </c>
      <c r="G127" s="509" t="s">
        <v>19</v>
      </c>
      <c r="H127" s="509" t="s">
        <v>5830</v>
      </c>
      <c r="I127" s="509" t="s">
        <v>887</v>
      </c>
      <c r="J127" s="509" t="s">
        <v>5831</v>
      </c>
      <c r="K127" s="509" t="s">
        <v>5828</v>
      </c>
      <c r="L127" s="509">
        <v>4</v>
      </c>
      <c r="M127" s="509" t="s">
        <v>253</v>
      </c>
      <c r="N127" s="509" t="s">
        <v>4667</v>
      </c>
      <c r="O127" s="509" t="s">
        <v>4693</v>
      </c>
      <c r="P127" s="509" t="s">
        <v>3035</v>
      </c>
      <c r="Q127" s="509" t="s">
        <v>50</v>
      </c>
      <c r="R127" s="509" t="s">
        <v>51</v>
      </c>
      <c r="S127" s="509" t="s">
        <v>5829</v>
      </c>
      <c r="T127" s="509" t="s">
        <v>4194</v>
      </c>
      <c r="U127" s="509" t="s">
        <v>3092</v>
      </c>
      <c r="V127" s="509">
        <v>2</v>
      </c>
      <c r="W127" s="509" t="s">
        <v>51</v>
      </c>
      <c r="X127" s="509" t="s">
        <v>643</v>
      </c>
      <c r="Y127" s="509">
        <v>2</v>
      </c>
      <c r="Z127" s="509">
        <v>2</v>
      </c>
      <c r="AA127" s="509">
        <v>1</v>
      </c>
      <c r="AB127" s="509" t="s">
        <v>683</v>
      </c>
      <c r="AC127" s="509">
        <v>2</v>
      </c>
      <c r="AD127" s="509" t="s">
        <v>51</v>
      </c>
      <c r="AE127" s="509" t="s">
        <v>4681</v>
      </c>
      <c r="AF127" s="509" t="s">
        <v>49</v>
      </c>
      <c r="AG127" s="509" t="s">
        <v>51</v>
      </c>
      <c r="AH127" s="509" t="s">
        <v>49</v>
      </c>
      <c r="AI127" s="509">
        <v>2</v>
      </c>
      <c r="AJ127" s="509" t="s">
        <v>49</v>
      </c>
      <c r="AK127" s="509" t="s">
        <v>51</v>
      </c>
      <c r="AL127" s="511" t="s">
        <v>51</v>
      </c>
      <c r="AM127" s="509" t="s">
        <v>49</v>
      </c>
      <c r="AN127" s="511" t="s">
        <v>51</v>
      </c>
      <c r="AO127" s="511" t="s">
        <v>21</v>
      </c>
      <c r="AP127" s="511" t="s">
        <v>51</v>
      </c>
      <c r="AQ127" s="511" t="s">
        <v>49</v>
      </c>
      <c r="AR127" s="310" t="s">
        <v>5790</v>
      </c>
      <c r="AS127" s="511" t="s">
        <v>51</v>
      </c>
      <c r="AT127" s="511" t="s">
        <v>1066</v>
      </c>
      <c r="AU127" s="311" t="s">
        <v>5827</v>
      </c>
      <c r="AV127" s="511" t="s">
        <v>1488</v>
      </c>
      <c r="AW127" s="511" t="s">
        <v>4701</v>
      </c>
      <c r="AX127" s="511" t="s">
        <v>643</v>
      </c>
      <c r="AY127" s="511" t="s">
        <v>643</v>
      </c>
      <c r="AZ127" s="511" t="s">
        <v>643</v>
      </c>
      <c r="BA127" s="511" t="s">
        <v>643</v>
      </c>
      <c r="BB127" s="511" t="s">
        <v>643</v>
      </c>
      <c r="BC127" s="511" t="s">
        <v>643</v>
      </c>
      <c r="BD127" s="511" t="s">
        <v>643</v>
      </c>
      <c r="BE127" s="511" t="s">
        <v>643</v>
      </c>
      <c r="BF127" s="511" t="s">
        <v>643</v>
      </c>
      <c r="BG127" s="511" t="s">
        <v>4675</v>
      </c>
      <c r="BH127" s="511" t="s">
        <v>643</v>
      </c>
      <c r="BI127" s="511" t="s">
        <v>643</v>
      </c>
      <c r="BJ127" s="511"/>
      <c r="BK127" s="511"/>
      <c r="BL127" s="511"/>
      <c r="BM127" s="511"/>
    </row>
    <row r="128" spans="1:66" s="512" customFormat="1" ht="76.5">
      <c r="A128" s="509" t="s">
        <v>5700</v>
      </c>
      <c r="B128" s="511" t="s">
        <v>52</v>
      </c>
      <c r="C128" s="511"/>
      <c r="D128" s="509" t="s">
        <v>612</v>
      </c>
      <c r="E128" s="509" t="s">
        <v>704</v>
      </c>
      <c r="F128" s="509" t="s">
        <v>4637</v>
      </c>
      <c r="G128" s="509" t="s">
        <v>29</v>
      </c>
      <c r="H128" s="509" t="s">
        <v>5701</v>
      </c>
      <c r="I128" s="509" t="s">
        <v>5702</v>
      </c>
      <c r="J128" s="509" t="s">
        <v>5703</v>
      </c>
      <c r="K128" s="509" t="s">
        <v>5704</v>
      </c>
      <c r="L128" s="509">
        <v>4</v>
      </c>
      <c r="M128" s="509" t="s">
        <v>253</v>
      </c>
      <c r="N128" s="509" t="s">
        <v>4667</v>
      </c>
      <c r="O128" s="509" t="s">
        <v>4693</v>
      </c>
      <c r="P128" s="509" t="s">
        <v>3035</v>
      </c>
      <c r="Q128" s="509" t="s">
        <v>601</v>
      </c>
      <c r="R128" s="509" t="s">
        <v>51</v>
      </c>
      <c r="S128" s="509" t="s">
        <v>4695</v>
      </c>
      <c r="T128" s="509" t="s">
        <v>4194</v>
      </c>
      <c r="U128" s="509" t="s">
        <v>3092</v>
      </c>
      <c r="V128" s="509">
        <v>2</v>
      </c>
      <c r="W128" s="509" t="s">
        <v>62</v>
      </c>
      <c r="X128" s="509" t="s">
        <v>643</v>
      </c>
      <c r="Y128" s="509">
        <v>2</v>
      </c>
      <c r="Z128" s="509">
        <v>2</v>
      </c>
      <c r="AA128" s="509">
        <v>1</v>
      </c>
      <c r="AB128" s="509" t="s">
        <v>49</v>
      </c>
      <c r="AC128" s="509">
        <v>2</v>
      </c>
      <c r="AD128" s="509" t="s">
        <v>51</v>
      </c>
      <c r="AE128" s="509" t="s">
        <v>4681</v>
      </c>
      <c r="AF128" s="509" t="s">
        <v>49</v>
      </c>
      <c r="AG128" s="509">
        <v>1</v>
      </c>
      <c r="AH128" s="509" t="s">
        <v>49</v>
      </c>
      <c r="AI128" s="509">
        <v>2</v>
      </c>
      <c r="AJ128" s="509" t="s">
        <v>49</v>
      </c>
      <c r="AK128" s="509" t="s">
        <v>51</v>
      </c>
      <c r="AL128" s="511" t="s">
        <v>51</v>
      </c>
      <c r="AM128" s="509" t="s">
        <v>49</v>
      </c>
      <c r="AN128" s="511" t="s">
        <v>1205</v>
      </c>
      <c r="AO128" s="511" t="s">
        <v>21</v>
      </c>
      <c r="AP128" s="511" t="s">
        <v>51</v>
      </c>
      <c r="AQ128" s="511" t="s">
        <v>5705</v>
      </c>
      <c r="AR128" s="310" t="s">
        <v>4698</v>
      </c>
      <c r="AS128" s="511" t="s">
        <v>1205</v>
      </c>
      <c r="AT128" s="511" t="s">
        <v>1066</v>
      </c>
      <c r="AU128" s="311" t="s">
        <v>5706</v>
      </c>
      <c r="AV128" s="511" t="s">
        <v>1488</v>
      </c>
      <c r="AW128" s="511" t="s">
        <v>5707</v>
      </c>
      <c r="AX128" s="511" t="s">
        <v>643</v>
      </c>
      <c r="AY128" s="511" t="s">
        <v>643</v>
      </c>
      <c r="AZ128" s="511" t="s">
        <v>643</v>
      </c>
      <c r="BA128" s="511" t="s">
        <v>643</v>
      </c>
      <c r="BB128" s="511" t="s">
        <v>643</v>
      </c>
      <c r="BC128" s="511" t="s">
        <v>643</v>
      </c>
      <c r="BD128" s="511" t="s">
        <v>643</v>
      </c>
      <c r="BE128" s="511" t="s">
        <v>643</v>
      </c>
      <c r="BF128" s="511" t="s">
        <v>643</v>
      </c>
      <c r="BG128" s="511" t="s">
        <v>4675</v>
      </c>
      <c r="BH128" s="511" t="s">
        <v>643</v>
      </c>
      <c r="BI128" s="511" t="s">
        <v>643</v>
      </c>
      <c r="BJ128" s="511"/>
      <c r="BK128" s="511"/>
      <c r="BL128" s="511"/>
      <c r="BM128" s="511"/>
      <c r="BN128" s="512" t="s">
        <v>5708</v>
      </c>
    </row>
    <row r="129" spans="1:16384" s="512" customFormat="1" ht="76.5">
      <c r="A129" s="509" t="s">
        <v>5709</v>
      </c>
      <c r="B129" s="511" t="s">
        <v>52</v>
      </c>
      <c r="C129" s="511"/>
      <c r="D129" s="509" t="s">
        <v>612</v>
      </c>
      <c r="E129" s="509" t="s">
        <v>704</v>
      </c>
      <c r="F129" s="509" t="s">
        <v>4637</v>
      </c>
      <c r="G129" s="509" t="s">
        <v>19</v>
      </c>
      <c r="H129" s="509" t="s">
        <v>4704</v>
      </c>
      <c r="I129" s="509" t="s">
        <v>887</v>
      </c>
      <c r="J129" s="509" t="s">
        <v>4706</v>
      </c>
      <c r="K129" s="509" t="s">
        <v>5704</v>
      </c>
      <c r="L129" s="509">
        <v>4</v>
      </c>
      <c r="M129" s="509" t="s">
        <v>253</v>
      </c>
      <c r="N129" s="509" t="s">
        <v>4667</v>
      </c>
      <c r="O129" s="509" t="s">
        <v>4693</v>
      </c>
      <c r="P129" s="509" t="s">
        <v>3035</v>
      </c>
      <c r="Q129" s="509" t="s">
        <v>50</v>
      </c>
      <c r="R129" s="509" t="s">
        <v>51</v>
      </c>
      <c r="S129" s="509" t="s">
        <v>4695</v>
      </c>
      <c r="T129" s="509" t="s">
        <v>4194</v>
      </c>
      <c r="U129" s="509">
        <v>1</v>
      </c>
      <c r="V129" s="509" t="s">
        <v>4719</v>
      </c>
      <c r="W129" s="509" t="s">
        <v>62</v>
      </c>
      <c r="X129" s="509" t="s">
        <v>643</v>
      </c>
      <c r="Y129" s="509">
        <v>1</v>
      </c>
      <c r="Z129" s="509">
        <v>1</v>
      </c>
      <c r="AA129" s="509">
        <v>1</v>
      </c>
      <c r="AB129" s="509" t="s">
        <v>49</v>
      </c>
      <c r="AC129" s="509" t="s">
        <v>49</v>
      </c>
      <c r="AD129" s="509" t="s">
        <v>51</v>
      </c>
      <c r="AE129" s="509" t="s">
        <v>4681</v>
      </c>
      <c r="AF129" s="509" t="s">
        <v>49</v>
      </c>
      <c r="AG129" s="509">
        <v>1</v>
      </c>
      <c r="AH129" s="509" t="s">
        <v>49</v>
      </c>
      <c r="AI129" s="509">
        <v>2</v>
      </c>
      <c r="AJ129" s="509" t="s">
        <v>49</v>
      </c>
      <c r="AK129" s="509" t="s">
        <v>51</v>
      </c>
      <c r="AL129" s="511" t="s">
        <v>51</v>
      </c>
      <c r="AM129" s="509" t="s">
        <v>49</v>
      </c>
      <c r="AN129" s="511" t="s">
        <v>1205</v>
      </c>
      <c r="AO129" s="511" t="s">
        <v>21</v>
      </c>
      <c r="AP129" s="511" t="s">
        <v>51</v>
      </c>
      <c r="AQ129" s="511" t="s">
        <v>5705</v>
      </c>
      <c r="AR129" s="310" t="s">
        <v>4698</v>
      </c>
      <c r="AS129" s="511" t="s">
        <v>1205</v>
      </c>
      <c r="AT129" s="511" t="s">
        <v>1066</v>
      </c>
      <c r="AU129" s="311" t="s">
        <v>5706</v>
      </c>
      <c r="AV129" s="511" t="s">
        <v>1488</v>
      </c>
      <c r="AW129" s="511" t="s">
        <v>5707</v>
      </c>
      <c r="AX129" s="511" t="s">
        <v>643</v>
      </c>
      <c r="AY129" s="511" t="s">
        <v>643</v>
      </c>
      <c r="AZ129" s="511" t="s">
        <v>643</v>
      </c>
      <c r="BA129" s="511" t="s">
        <v>643</v>
      </c>
      <c r="BB129" s="511" t="s">
        <v>643</v>
      </c>
      <c r="BC129" s="511" t="s">
        <v>643</v>
      </c>
      <c r="BD129" s="511" t="s">
        <v>643</v>
      </c>
      <c r="BE129" s="511" t="s">
        <v>643</v>
      </c>
      <c r="BF129" s="511" t="s">
        <v>643</v>
      </c>
      <c r="BG129" s="511" t="s">
        <v>4675</v>
      </c>
      <c r="BH129" s="511" t="s">
        <v>643</v>
      </c>
      <c r="BI129" s="511" t="s">
        <v>643</v>
      </c>
      <c r="BJ129" s="511"/>
      <c r="BK129" s="511"/>
      <c r="BL129" s="511"/>
      <c r="BM129" s="511"/>
    </row>
    <row r="130" spans="1:16384" s="183" customFormat="1" ht="102">
      <c r="A130" s="509" t="s">
        <v>4713</v>
      </c>
      <c r="B130" s="395" t="s">
        <v>52</v>
      </c>
      <c r="C130" s="395" t="s">
        <v>4714</v>
      </c>
      <c r="D130" s="394" t="s">
        <v>612</v>
      </c>
      <c r="E130" s="394" t="s">
        <v>704</v>
      </c>
      <c r="F130" s="394" t="s">
        <v>4715</v>
      </c>
      <c r="G130" s="394" t="s">
        <v>29</v>
      </c>
      <c r="H130" s="394" t="s">
        <v>4716</v>
      </c>
      <c r="I130" s="394" t="s">
        <v>887</v>
      </c>
      <c r="J130" s="394" t="s">
        <v>4717</v>
      </c>
      <c r="K130" s="394" t="s">
        <v>4692</v>
      </c>
      <c r="L130" s="394">
        <v>4</v>
      </c>
      <c r="M130" s="394" t="s">
        <v>253</v>
      </c>
      <c r="N130" s="394" t="s">
        <v>4667</v>
      </c>
      <c r="O130" s="394" t="s">
        <v>4693</v>
      </c>
      <c r="P130" s="394" t="s">
        <v>4718</v>
      </c>
      <c r="Q130" s="394" t="s">
        <v>893</v>
      </c>
      <c r="R130" s="394" t="s">
        <v>51</v>
      </c>
      <c r="S130" s="394" t="s">
        <v>4695</v>
      </c>
      <c r="T130" s="394" t="s">
        <v>4194</v>
      </c>
      <c r="U130" s="394" t="s">
        <v>3092</v>
      </c>
      <c r="V130" s="394" t="s">
        <v>4719</v>
      </c>
      <c r="W130" s="394" t="s">
        <v>51</v>
      </c>
      <c r="X130" s="394" t="s">
        <v>643</v>
      </c>
      <c r="Y130" s="394">
        <v>3</v>
      </c>
      <c r="Z130" s="394">
        <v>1</v>
      </c>
      <c r="AA130" s="394">
        <v>1</v>
      </c>
      <c r="AB130" s="394" t="s">
        <v>62</v>
      </c>
      <c r="AC130" s="394">
        <v>2</v>
      </c>
      <c r="AD130" s="394" t="s">
        <v>51</v>
      </c>
      <c r="AE130" s="394" t="s">
        <v>4681</v>
      </c>
      <c r="AF130" s="394" t="s">
        <v>49</v>
      </c>
      <c r="AG130" s="394" t="s">
        <v>51</v>
      </c>
      <c r="AH130" s="394" t="s">
        <v>49</v>
      </c>
      <c r="AI130" s="394">
        <v>2</v>
      </c>
      <c r="AJ130" s="394" t="s">
        <v>49</v>
      </c>
      <c r="AK130" s="394" t="s">
        <v>51</v>
      </c>
      <c r="AL130" s="395" t="s">
        <v>51</v>
      </c>
      <c r="AM130" s="394" t="s">
        <v>49</v>
      </c>
      <c r="AN130" s="395" t="s">
        <v>51</v>
      </c>
      <c r="AO130" s="395" t="s">
        <v>21</v>
      </c>
      <c r="AP130" s="395" t="s">
        <v>51</v>
      </c>
      <c r="AQ130" s="395" t="s">
        <v>49</v>
      </c>
      <c r="AR130" s="310" t="s">
        <v>4698</v>
      </c>
      <c r="AS130" s="395" t="s">
        <v>2448</v>
      </c>
      <c r="AT130" s="395" t="s">
        <v>1066</v>
      </c>
      <c r="AU130" s="311" t="s">
        <v>4720</v>
      </c>
      <c r="AV130" s="395" t="s">
        <v>4700</v>
      </c>
      <c r="AW130" s="395" t="s">
        <v>4701</v>
      </c>
      <c r="AX130" s="395" t="s">
        <v>643</v>
      </c>
      <c r="AY130" s="395" t="s">
        <v>643</v>
      </c>
      <c r="AZ130" s="395" t="s">
        <v>643</v>
      </c>
      <c r="BA130" s="395" t="s">
        <v>643</v>
      </c>
      <c r="BB130" s="395" t="s">
        <v>643</v>
      </c>
      <c r="BC130" s="395" t="s">
        <v>643</v>
      </c>
      <c r="BD130" s="395" t="s">
        <v>643</v>
      </c>
      <c r="BE130" s="395" t="s">
        <v>643</v>
      </c>
      <c r="BF130" s="395" t="s">
        <v>643</v>
      </c>
      <c r="BG130" s="395" t="s">
        <v>4675</v>
      </c>
      <c r="BH130" s="395" t="s">
        <v>643</v>
      </c>
      <c r="BI130" s="395" t="s">
        <v>643</v>
      </c>
      <c r="BJ130" s="395"/>
      <c r="BK130" s="395"/>
      <c r="BL130" s="395"/>
      <c r="BM130" s="395"/>
    </row>
    <row r="131" spans="1:16384" s="183" customFormat="1" ht="102">
      <c r="A131" s="509" t="s">
        <v>4721</v>
      </c>
      <c r="B131" s="395" t="s">
        <v>52</v>
      </c>
      <c r="C131" s="395" t="s">
        <v>4722</v>
      </c>
      <c r="D131" s="394" t="s">
        <v>612</v>
      </c>
      <c r="E131" s="394" t="s">
        <v>704</v>
      </c>
      <c r="F131" s="394" t="s">
        <v>4715</v>
      </c>
      <c r="G131" s="394" t="s">
        <v>19</v>
      </c>
      <c r="H131" s="394" t="s">
        <v>4723</v>
      </c>
      <c r="I131" s="394" t="s">
        <v>890</v>
      </c>
      <c r="J131" s="394" t="s">
        <v>4724</v>
      </c>
      <c r="K131" s="394" t="s">
        <v>4692</v>
      </c>
      <c r="L131" s="394">
        <v>4</v>
      </c>
      <c r="M131" s="394" t="s">
        <v>253</v>
      </c>
      <c r="N131" s="394" t="s">
        <v>4667</v>
      </c>
      <c r="O131" s="394" t="s">
        <v>4693</v>
      </c>
      <c r="P131" s="394" t="s">
        <v>4718</v>
      </c>
      <c r="Q131" s="394" t="s">
        <v>833</v>
      </c>
      <c r="R131" s="394" t="s">
        <v>51</v>
      </c>
      <c r="S131" s="394" t="s">
        <v>4695</v>
      </c>
      <c r="T131" s="394" t="s">
        <v>4194</v>
      </c>
      <c r="U131" s="394" t="s">
        <v>3092</v>
      </c>
      <c r="V131" s="394" t="s">
        <v>4725</v>
      </c>
      <c r="W131" s="394" t="s">
        <v>51</v>
      </c>
      <c r="X131" s="394" t="s">
        <v>643</v>
      </c>
      <c r="Y131" s="394">
        <v>3</v>
      </c>
      <c r="Z131" s="394">
        <v>1</v>
      </c>
      <c r="AA131" s="394">
        <v>1</v>
      </c>
      <c r="AB131" s="394" t="s">
        <v>62</v>
      </c>
      <c r="AC131" s="394">
        <v>2</v>
      </c>
      <c r="AD131" s="394" t="s">
        <v>51</v>
      </c>
      <c r="AE131" s="394" t="s">
        <v>4681</v>
      </c>
      <c r="AF131" s="394" t="s">
        <v>49</v>
      </c>
      <c r="AG131" s="394" t="s">
        <v>51</v>
      </c>
      <c r="AH131" s="394" t="s">
        <v>49</v>
      </c>
      <c r="AI131" s="394">
        <v>2</v>
      </c>
      <c r="AJ131" s="394" t="s">
        <v>49</v>
      </c>
      <c r="AK131" s="394" t="s">
        <v>51</v>
      </c>
      <c r="AL131" s="395" t="s">
        <v>51</v>
      </c>
      <c r="AM131" s="394" t="s">
        <v>49</v>
      </c>
      <c r="AN131" s="395" t="s">
        <v>51</v>
      </c>
      <c r="AO131" s="395" t="s">
        <v>21</v>
      </c>
      <c r="AP131" s="395" t="s">
        <v>51</v>
      </c>
      <c r="AQ131" s="395" t="s">
        <v>49</v>
      </c>
      <c r="AR131" s="310" t="s">
        <v>4698</v>
      </c>
      <c r="AS131" s="395" t="s">
        <v>2448</v>
      </c>
      <c r="AT131" s="395" t="s">
        <v>1066</v>
      </c>
      <c r="AU131" s="311" t="s">
        <v>4720</v>
      </c>
      <c r="AV131" s="395" t="s">
        <v>4700</v>
      </c>
      <c r="AW131" s="395" t="s">
        <v>4701</v>
      </c>
      <c r="AX131" s="395" t="s">
        <v>643</v>
      </c>
      <c r="AY131" s="395" t="s">
        <v>643</v>
      </c>
      <c r="AZ131" s="395" t="s">
        <v>643</v>
      </c>
      <c r="BA131" s="395" t="s">
        <v>643</v>
      </c>
      <c r="BB131" s="395" t="s">
        <v>643</v>
      </c>
      <c r="BC131" s="395" t="s">
        <v>643</v>
      </c>
      <c r="BD131" s="395" t="s">
        <v>643</v>
      </c>
      <c r="BE131" s="395" t="s">
        <v>643</v>
      </c>
      <c r="BF131" s="395" t="s">
        <v>643</v>
      </c>
      <c r="BG131" s="395" t="s">
        <v>4675</v>
      </c>
      <c r="BH131" s="395" t="s">
        <v>643</v>
      </c>
      <c r="BI131" s="395" t="s">
        <v>643</v>
      </c>
      <c r="BJ131" s="395"/>
      <c r="BK131" s="395"/>
      <c r="BL131" s="395"/>
      <c r="BM131" s="395"/>
    </row>
    <row r="132" spans="1:16384" s="512" customFormat="1">
      <c r="A132" s="509"/>
      <c r="B132" s="511"/>
      <c r="C132" s="511"/>
      <c r="D132" s="509"/>
      <c r="E132" s="509"/>
      <c r="F132" s="509"/>
      <c r="G132" s="509"/>
      <c r="H132" s="509"/>
      <c r="I132" s="509"/>
      <c r="J132" s="509"/>
      <c r="K132" s="509"/>
      <c r="L132" s="509"/>
      <c r="M132" s="509"/>
      <c r="N132" s="509"/>
      <c r="O132" s="509"/>
      <c r="P132" s="509"/>
      <c r="Q132" s="509"/>
      <c r="R132" s="509"/>
      <c r="BJ132" s="511"/>
      <c r="BK132" s="511"/>
      <c r="BL132" s="511"/>
      <c r="BM132" s="511"/>
    </row>
    <row r="133" spans="1:16384" s="512" customFormat="1" ht="216.75">
      <c r="A133" s="658" t="s">
        <v>5812</v>
      </c>
      <c r="B133" s="511" t="s">
        <v>52</v>
      </c>
      <c r="C133" s="511" t="s">
        <v>4021</v>
      </c>
      <c r="D133" s="509" t="s">
        <v>4021</v>
      </c>
      <c r="E133" s="509" t="s">
        <v>4021</v>
      </c>
      <c r="F133" s="509" t="s">
        <v>5813</v>
      </c>
      <c r="G133" s="509" t="s">
        <v>5105</v>
      </c>
      <c r="H133" s="509" t="s">
        <v>5798</v>
      </c>
      <c r="I133" s="509" t="s">
        <v>5814</v>
      </c>
      <c r="J133" s="509" t="s">
        <v>5815</v>
      </c>
      <c r="K133" s="509" t="s">
        <v>5140</v>
      </c>
      <c r="L133" s="509">
        <v>4</v>
      </c>
      <c r="M133" s="509" t="s">
        <v>253</v>
      </c>
      <c r="N133" s="509" t="s">
        <v>4667</v>
      </c>
      <c r="O133" s="509" t="s">
        <v>3257</v>
      </c>
      <c r="P133" s="509" t="s">
        <v>5784</v>
      </c>
      <c r="Q133" s="509" t="s">
        <v>893</v>
      </c>
      <c r="R133" s="509" t="s">
        <v>51</v>
      </c>
      <c r="S133" s="509" t="s">
        <v>4695</v>
      </c>
      <c r="T133" s="509" t="s">
        <v>4194</v>
      </c>
      <c r="U133" s="509">
        <v>1</v>
      </c>
      <c r="V133" s="509">
        <v>2</v>
      </c>
      <c r="W133" s="509" t="s">
        <v>51</v>
      </c>
      <c r="X133" s="509" t="s">
        <v>643</v>
      </c>
      <c r="Y133" s="509">
        <v>3</v>
      </c>
      <c r="Z133" s="509">
        <v>1</v>
      </c>
      <c r="AA133" s="509" t="s">
        <v>5816</v>
      </c>
      <c r="AB133" s="509" t="s">
        <v>723</v>
      </c>
      <c r="AC133" s="509">
        <v>2</v>
      </c>
      <c r="AD133" s="509" t="s">
        <v>51</v>
      </c>
      <c r="AE133" s="509" t="s">
        <v>4681</v>
      </c>
      <c r="AF133" s="509" t="s">
        <v>49</v>
      </c>
      <c r="AG133" s="509" t="s">
        <v>51</v>
      </c>
      <c r="AH133" s="509" t="s">
        <v>51</v>
      </c>
      <c r="AI133" s="509" t="s">
        <v>51</v>
      </c>
      <c r="AJ133" s="509" t="s">
        <v>49</v>
      </c>
      <c r="AK133" s="509" t="s">
        <v>49</v>
      </c>
      <c r="AL133" s="511" t="s">
        <v>1205</v>
      </c>
      <c r="AM133" s="509" t="s">
        <v>1205</v>
      </c>
      <c r="AN133" s="511" t="s">
        <v>49</v>
      </c>
      <c r="AO133" s="511" t="s">
        <v>49</v>
      </c>
      <c r="AP133" s="511" t="s">
        <v>49</v>
      </c>
      <c r="AQ133" s="511" t="s">
        <v>49</v>
      </c>
      <c r="AR133" s="310" t="s">
        <v>5790</v>
      </c>
      <c r="AS133" s="511" t="s">
        <v>49</v>
      </c>
      <c r="AT133" s="511" t="s">
        <v>1066</v>
      </c>
      <c r="AU133" s="311" t="s">
        <v>5817</v>
      </c>
      <c r="AV133" s="511" t="s">
        <v>1488</v>
      </c>
      <c r="AW133" s="511" t="s">
        <v>4701</v>
      </c>
      <c r="AX133" s="511" t="s">
        <v>643</v>
      </c>
      <c r="AY133" s="511" t="s">
        <v>643</v>
      </c>
      <c r="AZ133" s="511" t="s">
        <v>643</v>
      </c>
      <c r="BA133" s="511" t="s">
        <v>643</v>
      </c>
      <c r="BB133" s="511" t="s">
        <v>643</v>
      </c>
      <c r="BC133" s="511" t="s">
        <v>643</v>
      </c>
      <c r="BD133" s="511" t="s">
        <v>643</v>
      </c>
      <c r="BE133" s="511" t="s">
        <v>643</v>
      </c>
      <c r="BF133" s="511" t="s">
        <v>643</v>
      </c>
      <c r="BG133" s="511" t="s">
        <v>5818</v>
      </c>
      <c r="BH133" s="511" t="s">
        <v>643</v>
      </c>
      <c r="BI133" s="511" t="s">
        <v>643</v>
      </c>
      <c r="BJ133" s="511"/>
      <c r="BK133" s="511"/>
      <c r="BL133" s="511"/>
      <c r="BM133" s="511"/>
    </row>
    <row r="134" spans="1:16384" s="512" customFormat="1" ht="178.5">
      <c r="A134" s="658" t="s">
        <v>5778</v>
      </c>
      <c r="B134" s="511" t="s">
        <v>52</v>
      </c>
      <c r="C134" s="511" t="s">
        <v>5066</v>
      </c>
      <c r="D134" s="509" t="s">
        <v>612</v>
      </c>
      <c r="E134" s="509" t="s">
        <v>704</v>
      </c>
      <c r="F134" s="508" t="s">
        <v>4852</v>
      </c>
      <c r="G134" s="509" t="s">
        <v>19</v>
      </c>
      <c r="H134" s="509" t="s">
        <v>5092</v>
      </c>
      <c r="I134" s="509" t="s">
        <v>5781</v>
      </c>
      <c r="J134" s="509" t="s">
        <v>5800</v>
      </c>
      <c r="K134" s="509" t="s">
        <v>5140</v>
      </c>
      <c r="L134" s="509">
        <v>2</v>
      </c>
      <c r="M134" s="509" t="s">
        <v>59</v>
      </c>
      <c r="N134" s="509" t="s">
        <v>4667</v>
      </c>
      <c r="O134" s="509" t="s">
        <v>3257</v>
      </c>
      <c r="P134" s="509" t="s">
        <v>5784</v>
      </c>
      <c r="Q134" s="509" t="s">
        <v>893</v>
      </c>
      <c r="R134" s="509" t="s">
        <v>51</v>
      </c>
      <c r="S134" s="509" t="s">
        <v>4695</v>
      </c>
      <c r="T134" s="509" t="s">
        <v>4194</v>
      </c>
      <c r="U134" s="509" t="s">
        <v>3092</v>
      </c>
      <c r="V134" s="509" t="s">
        <v>5783</v>
      </c>
      <c r="W134" s="509" t="s">
        <v>3261</v>
      </c>
      <c r="X134" s="509" t="s">
        <v>643</v>
      </c>
      <c r="Y134" s="509">
        <v>3</v>
      </c>
      <c r="Z134" s="509">
        <v>1</v>
      </c>
      <c r="AA134" s="509">
        <v>1</v>
      </c>
      <c r="AB134" s="509">
        <v>1</v>
      </c>
      <c r="AC134" s="509">
        <v>2</v>
      </c>
      <c r="AD134" s="509" t="s">
        <v>51</v>
      </c>
      <c r="AE134" s="509" t="s">
        <v>5786</v>
      </c>
      <c r="AF134" s="509" t="s">
        <v>49</v>
      </c>
      <c r="AG134" s="509" t="s">
        <v>51</v>
      </c>
      <c r="AH134" s="509" t="s">
        <v>49</v>
      </c>
      <c r="AI134" s="509">
        <v>1</v>
      </c>
      <c r="AJ134" s="509" t="s">
        <v>49</v>
      </c>
      <c r="AK134" s="509" t="s">
        <v>51</v>
      </c>
      <c r="AL134" s="511" t="s">
        <v>51</v>
      </c>
      <c r="AM134" s="509" t="s">
        <v>49</v>
      </c>
      <c r="AN134" s="511" t="s">
        <v>49</v>
      </c>
      <c r="AO134" s="511" t="s">
        <v>21</v>
      </c>
      <c r="AP134" s="511" t="s">
        <v>51</v>
      </c>
      <c r="AQ134" s="511" t="s">
        <v>49</v>
      </c>
      <c r="AR134" s="310" t="s">
        <v>5790</v>
      </c>
      <c r="AS134" s="511" t="s">
        <v>5102</v>
      </c>
      <c r="AT134" s="511" t="s">
        <v>1066</v>
      </c>
      <c r="AU134" s="311" t="s">
        <v>5789</v>
      </c>
      <c r="AV134" s="511" t="s">
        <v>5782</v>
      </c>
      <c r="AW134" s="516" t="s">
        <v>5104</v>
      </c>
      <c r="AX134" s="511" t="s">
        <v>643</v>
      </c>
      <c r="AY134" s="511" t="s">
        <v>643</v>
      </c>
      <c r="AZ134" s="511" t="s">
        <v>643</v>
      </c>
      <c r="BA134" s="511" t="s">
        <v>643</v>
      </c>
      <c r="BB134" s="511" t="s">
        <v>643</v>
      </c>
      <c r="BC134" s="511" t="s">
        <v>5045</v>
      </c>
      <c r="BD134" s="511" t="s">
        <v>643</v>
      </c>
      <c r="BE134" s="511" t="s">
        <v>643</v>
      </c>
      <c r="BF134" s="511" t="s">
        <v>643</v>
      </c>
      <c r="BG134" s="511" t="s">
        <v>643</v>
      </c>
      <c r="BH134" s="511" t="s">
        <v>643</v>
      </c>
      <c r="BI134" s="511" t="s">
        <v>643</v>
      </c>
      <c r="BJ134" s="511"/>
      <c r="BK134" s="511"/>
      <c r="BL134" s="511"/>
      <c r="BM134" s="511"/>
    </row>
    <row r="135" spans="1:16384" s="512" customFormat="1" ht="178.5">
      <c r="A135" s="658" t="s">
        <v>5777</v>
      </c>
      <c r="B135" s="511" t="s">
        <v>52</v>
      </c>
      <c r="C135" s="511" t="s">
        <v>5066</v>
      </c>
      <c r="D135" s="509" t="s">
        <v>612</v>
      </c>
      <c r="E135" s="509" t="s">
        <v>704</v>
      </c>
      <c r="F135" s="508" t="s">
        <v>4852</v>
      </c>
      <c r="G135" s="509" t="s">
        <v>5105</v>
      </c>
      <c r="H135" s="509" t="s">
        <v>5779</v>
      </c>
      <c r="I135" s="509" t="s">
        <v>5780</v>
      </c>
      <c r="J135" s="509" t="s">
        <v>5801</v>
      </c>
      <c r="K135" s="509" t="s">
        <v>5140</v>
      </c>
      <c r="L135" s="509">
        <v>2</v>
      </c>
      <c r="M135" s="509" t="s">
        <v>59</v>
      </c>
      <c r="N135" s="509" t="s">
        <v>4667</v>
      </c>
      <c r="O135" s="509" t="s">
        <v>3257</v>
      </c>
      <c r="P135" s="509" t="s">
        <v>5784</v>
      </c>
      <c r="Q135" s="509" t="s">
        <v>893</v>
      </c>
      <c r="R135" s="509" t="s">
        <v>51</v>
      </c>
      <c r="S135" s="509" t="s">
        <v>4695</v>
      </c>
      <c r="T135" s="509" t="s">
        <v>4194</v>
      </c>
      <c r="U135" s="509" t="s">
        <v>3092</v>
      </c>
      <c r="V135" s="509" t="s">
        <v>5065</v>
      </c>
      <c r="W135" s="509" t="s">
        <v>3261</v>
      </c>
      <c r="X135" s="509" t="s">
        <v>643</v>
      </c>
      <c r="Y135" s="509">
        <v>3</v>
      </c>
      <c r="Z135" s="509">
        <v>1</v>
      </c>
      <c r="AA135" s="509">
        <v>1</v>
      </c>
      <c r="AB135" s="509">
        <v>1</v>
      </c>
      <c r="AC135" s="509">
        <v>2</v>
      </c>
      <c r="AD135" s="509" t="s">
        <v>51</v>
      </c>
      <c r="AE135" s="509" t="s">
        <v>5785</v>
      </c>
      <c r="AF135" s="509" t="s">
        <v>49</v>
      </c>
      <c r="AG135" s="509" t="s">
        <v>51</v>
      </c>
      <c r="AH135" s="509" t="s">
        <v>5787</v>
      </c>
      <c r="AI135" s="509" t="s">
        <v>5787</v>
      </c>
      <c r="AJ135" s="509" t="s">
        <v>49</v>
      </c>
      <c r="AK135" s="509" t="s">
        <v>51</v>
      </c>
      <c r="AL135" s="511" t="s">
        <v>51</v>
      </c>
      <c r="AM135" s="509" t="s">
        <v>49</v>
      </c>
      <c r="AN135" s="511" t="s">
        <v>49</v>
      </c>
      <c r="AO135" s="511" t="s">
        <v>21</v>
      </c>
      <c r="AP135" s="511" t="s">
        <v>51</v>
      </c>
      <c r="AQ135" s="511" t="s">
        <v>49</v>
      </c>
      <c r="AR135" s="310" t="s">
        <v>5790</v>
      </c>
      <c r="AS135" s="511" t="s">
        <v>5102</v>
      </c>
      <c r="AT135" s="511" t="s">
        <v>1066</v>
      </c>
      <c r="AU135" s="311" t="s">
        <v>5789</v>
      </c>
      <c r="AV135" s="511" t="s">
        <v>4700</v>
      </c>
      <c r="AW135" s="516" t="s">
        <v>5791</v>
      </c>
      <c r="AX135" s="511" t="s">
        <v>643</v>
      </c>
      <c r="AY135" s="511" t="s">
        <v>643</v>
      </c>
      <c r="AZ135" s="511" t="s">
        <v>643</v>
      </c>
      <c r="BA135" s="511" t="s">
        <v>643</v>
      </c>
      <c r="BB135" s="511" t="s">
        <v>643</v>
      </c>
      <c r="BC135" s="511" t="s">
        <v>5045</v>
      </c>
      <c r="BD135" s="511" t="s">
        <v>643</v>
      </c>
      <c r="BE135" s="511" t="s">
        <v>643</v>
      </c>
      <c r="BF135" s="511" t="s">
        <v>643</v>
      </c>
      <c r="BG135" s="511" t="s">
        <v>643</v>
      </c>
      <c r="BH135" s="511" t="s">
        <v>643</v>
      </c>
      <c r="BI135" s="511" t="s">
        <v>643</v>
      </c>
      <c r="BJ135" s="511" t="s">
        <v>5788</v>
      </c>
      <c r="BK135" s="511"/>
      <c r="BL135" s="511"/>
      <c r="BM135" s="511"/>
    </row>
    <row r="136" spans="1:16384" s="512" customFormat="1" ht="114.75">
      <c r="A136" s="658" t="s">
        <v>5792</v>
      </c>
      <c r="B136" s="511" t="s">
        <v>52</v>
      </c>
      <c r="C136" s="511" t="s">
        <v>5066</v>
      </c>
      <c r="D136" s="509" t="s">
        <v>612</v>
      </c>
      <c r="E136" s="509" t="s">
        <v>704</v>
      </c>
      <c r="F136" s="508" t="s">
        <v>313</v>
      </c>
      <c r="G136" s="509" t="s">
        <v>5105</v>
      </c>
      <c r="H136" s="509" t="s">
        <v>5798</v>
      </c>
      <c r="I136" s="509" t="s">
        <v>5797</v>
      </c>
      <c r="J136" s="509" t="s">
        <v>5799</v>
      </c>
      <c r="K136" s="509" t="s">
        <v>5802</v>
      </c>
      <c r="L136" s="509">
        <v>2</v>
      </c>
      <c r="M136" s="509" t="s">
        <v>59</v>
      </c>
      <c r="N136" s="509" t="s">
        <v>4667</v>
      </c>
      <c r="O136" s="509" t="s">
        <v>3257</v>
      </c>
      <c r="P136" s="509" t="s">
        <v>5784</v>
      </c>
      <c r="Q136" s="509" t="s">
        <v>893</v>
      </c>
      <c r="R136" s="509" t="s">
        <v>51</v>
      </c>
      <c r="S136" s="509" t="s">
        <v>5795</v>
      </c>
      <c r="T136" s="509" t="s">
        <v>4194</v>
      </c>
      <c r="U136" s="509" t="s">
        <v>3092</v>
      </c>
      <c r="V136" s="509" t="s">
        <v>5065</v>
      </c>
      <c r="W136" s="509" t="s">
        <v>3261</v>
      </c>
      <c r="X136" s="509" t="s">
        <v>643</v>
      </c>
      <c r="Y136" s="509">
        <v>3</v>
      </c>
      <c r="Z136" s="509">
        <v>1</v>
      </c>
      <c r="AA136" s="509">
        <v>1</v>
      </c>
      <c r="AB136" s="509" t="s">
        <v>5794</v>
      </c>
      <c r="AC136" s="509">
        <v>2</v>
      </c>
      <c r="AD136" s="509" t="s">
        <v>51</v>
      </c>
      <c r="AE136" s="509" t="s">
        <v>5793</v>
      </c>
      <c r="AF136" s="509" t="s">
        <v>49</v>
      </c>
      <c r="AG136" s="509" t="s">
        <v>51</v>
      </c>
      <c r="AH136" s="509" t="s">
        <v>49</v>
      </c>
      <c r="AI136" s="509">
        <v>1</v>
      </c>
      <c r="AJ136" s="509" t="s">
        <v>49</v>
      </c>
      <c r="AK136" s="509" t="s">
        <v>51</v>
      </c>
      <c r="AL136" s="511" t="s">
        <v>51</v>
      </c>
      <c r="AM136" s="509" t="s">
        <v>49</v>
      </c>
      <c r="AN136" s="511" t="s">
        <v>49</v>
      </c>
      <c r="AO136" s="511" t="s">
        <v>21</v>
      </c>
      <c r="AP136" s="511" t="s">
        <v>51</v>
      </c>
      <c r="AQ136" s="511" t="s">
        <v>49</v>
      </c>
      <c r="AR136" s="310" t="s">
        <v>5790</v>
      </c>
      <c r="AS136" s="511" t="s">
        <v>5102</v>
      </c>
      <c r="AT136" s="511" t="s">
        <v>1066</v>
      </c>
      <c r="AU136" s="311" t="s">
        <v>5796</v>
      </c>
      <c r="AV136" s="507" t="s">
        <v>1488</v>
      </c>
      <c r="AW136" s="516" t="s">
        <v>5791</v>
      </c>
      <c r="AX136" s="511" t="s">
        <v>643</v>
      </c>
      <c r="AY136" s="511" t="s">
        <v>643</v>
      </c>
      <c r="AZ136" s="511" t="s">
        <v>643</v>
      </c>
      <c r="BA136" s="511" t="s">
        <v>643</v>
      </c>
      <c r="BB136" s="511" t="s">
        <v>643</v>
      </c>
      <c r="BC136" s="511" t="s">
        <v>5045</v>
      </c>
      <c r="BD136" s="511" t="s">
        <v>643</v>
      </c>
      <c r="BE136" s="511" t="s">
        <v>643</v>
      </c>
      <c r="BF136" s="511" t="s">
        <v>643</v>
      </c>
      <c r="BG136" s="511" t="s">
        <v>643</v>
      </c>
      <c r="BH136" s="511" t="s">
        <v>643</v>
      </c>
      <c r="BI136" s="511" t="s">
        <v>643</v>
      </c>
      <c r="BJ136" s="516"/>
      <c r="BK136" s="516"/>
      <c r="BL136" s="516"/>
      <c r="BM136" s="516"/>
      <c r="BN136" s="516"/>
      <c r="BO136" s="516"/>
      <c r="BP136" s="516"/>
      <c r="BQ136" s="516"/>
      <c r="BR136" s="516"/>
      <c r="BS136" s="516"/>
      <c r="BT136" s="516"/>
      <c r="BU136" s="516"/>
      <c r="BV136" s="516"/>
      <c r="BW136" s="516"/>
      <c r="BX136" s="516"/>
      <c r="BY136" s="516"/>
      <c r="BZ136" s="516"/>
      <c r="CA136" s="516"/>
      <c r="CB136" s="516"/>
      <c r="CC136" s="516"/>
      <c r="CD136" s="516"/>
      <c r="CE136" s="516"/>
      <c r="CF136" s="516"/>
      <c r="CG136" s="516"/>
      <c r="CH136" s="516"/>
      <c r="CI136" s="516"/>
      <c r="CJ136" s="516"/>
      <c r="CK136" s="516"/>
      <c r="CL136" s="516"/>
      <c r="CM136" s="516"/>
      <c r="CN136" s="516"/>
      <c r="CO136" s="516"/>
      <c r="CP136" s="516"/>
      <c r="CQ136" s="516"/>
      <c r="CR136" s="516"/>
      <c r="CS136" s="516"/>
      <c r="CT136" s="516"/>
      <c r="CU136" s="516"/>
      <c r="CV136" s="516"/>
      <c r="CW136" s="516"/>
      <c r="CX136" s="516"/>
      <c r="CY136" s="516"/>
      <c r="CZ136" s="516"/>
      <c r="DA136" s="516"/>
      <c r="DB136" s="516"/>
      <c r="DC136" s="516"/>
      <c r="DD136" s="516"/>
      <c r="DE136" s="516"/>
      <c r="DF136" s="516"/>
      <c r="DG136" s="516"/>
      <c r="DH136" s="516"/>
      <c r="DI136" s="516"/>
      <c r="DJ136" s="516"/>
      <c r="DK136" s="516"/>
      <c r="DL136" s="516"/>
      <c r="DM136" s="516"/>
      <c r="DN136" s="516"/>
      <c r="DO136" s="516"/>
      <c r="DP136" s="516"/>
      <c r="DQ136" s="516"/>
      <c r="DR136" s="516"/>
      <c r="DS136" s="516"/>
      <c r="DT136" s="516"/>
      <c r="DU136" s="516"/>
      <c r="DV136" s="516"/>
      <c r="DW136" s="516"/>
      <c r="DX136" s="516"/>
      <c r="DY136" s="516"/>
      <c r="DZ136" s="516"/>
      <c r="EA136" s="516"/>
      <c r="EB136" s="516"/>
      <c r="EC136" s="516"/>
      <c r="ED136" s="516"/>
      <c r="EE136" s="516"/>
      <c r="EF136" s="516"/>
      <c r="EG136" s="516"/>
      <c r="EH136" s="516"/>
      <c r="EI136" s="516"/>
      <c r="EJ136" s="516"/>
      <c r="EK136" s="516"/>
      <c r="EL136" s="516"/>
      <c r="EM136" s="516"/>
      <c r="EN136" s="516"/>
      <c r="EO136" s="516"/>
      <c r="EP136" s="516"/>
      <c r="EQ136" s="516"/>
      <c r="ER136" s="516"/>
      <c r="ES136" s="516"/>
      <c r="ET136" s="516"/>
      <c r="EU136" s="516"/>
      <c r="EV136" s="516"/>
      <c r="EW136" s="516"/>
      <c r="EX136" s="516"/>
      <c r="EY136" s="516"/>
      <c r="EZ136" s="516"/>
      <c r="FA136" s="516"/>
      <c r="FB136" s="516"/>
      <c r="FC136" s="516"/>
      <c r="FD136" s="516"/>
      <c r="FE136" s="516"/>
      <c r="FF136" s="516"/>
      <c r="FG136" s="516"/>
      <c r="FH136" s="516"/>
      <c r="FI136" s="516"/>
      <c r="FJ136" s="516"/>
      <c r="FK136" s="516"/>
      <c r="FL136" s="516"/>
      <c r="FM136" s="516"/>
      <c r="FN136" s="516"/>
      <c r="FO136" s="516"/>
      <c r="FP136" s="516"/>
      <c r="FQ136" s="516"/>
      <c r="FR136" s="516"/>
      <c r="FS136" s="516"/>
      <c r="FT136" s="516"/>
      <c r="FU136" s="516"/>
      <c r="FV136" s="516"/>
      <c r="FW136" s="516"/>
      <c r="FX136" s="516"/>
      <c r="FY136" s="516"/>
      <c r="FZ136" s="516"/>
      <c r="GA136" s="516"/>
      <c r="GB136" s="516"/>
      <c r="GC136" s="516"/>
      <c r="GD136" s="516"/>
      <c r="GE136" s="516"/>
      <c r="GF136" s="516"/>
      <c r="GG136" s="516"/>
      <c r="GH136" s="516"/>
      <c r="GI136" s="516"/>
      <c r="GJ136" s="516"/>
      <c r="GK136" s="516"/>
      <c r="GL136" s="516"/>
      <c r="GM136" s="516"/>
      <c r="GN136" s="516"/>
      <c r="GO136" s="516"/>
      <c r="GP136" s="516"/>
      <c r="GQ136" s="516"/>
      <c r="GR136" s="516"/>
      <c r="GS136" s="516"/>
      <c r="GT136" s="516"/>
      <c r="GU136" s="516"/>
      <c r="GV136" s="516"/>
      <c r="GW136" s="516"/>
      <c r="GX136" s="516"/>
      <c r="GY136" s="516"/>
      <c r="GZ136" s="516"/>
      <c r="HA136" s="516"/>
      <c r="HB136" s="516"/>
      <c r="HC136" s="516"/>
      <c r="HD136" s="516"/>
      <c r="HE136" s="516"/>
      <c r="HF136" s="516"/>
      <c r="HG136" s="516"/>
      <c r="HH136" s="516"/>
      <c r="HI136" s="516"/>
      <c r="HJ136" s="516"/>
      <c r="HK136" s="516"/>
      <c r="HL136" s="516"/>
      <c r="HM136" s="516"/>
      <c r="HN136" s="516"/>
      <c r="HO136" s="516"/>
      <c r="HP136" s="516"/>
      <c r="HQ136" s="516"/>
      <c r="HR136" s="516"/>
      <c r="HS136" s="516"/>
      <c r="HT136" s="516"/>
      <c r="HU136" s="516"/>
      <c r="HV136" s="516"/>
      <c r="HW136" s="516"/>
      <c r="HX136" s="516"/>
      <c r="HY136" s="516"/>
      <c r="HZ136" s="516"/>
      <c r="IA136" s="516"/>
      <c r="IB136" s="516"/>
      <c r="IC136" s="516"/>
      <c r="ID136" s="516"/>
      <c r="IE136" s="516"/>
      <c r="IF136" s="516"/>
      <c r="IG136" s="516"/>
      <c r="IH136" s="516"/>
      <c r="II136" s="516"/>
      <c r="IJ136" s="516"/>
      <c r="IK136" s="516"/>
      <c r="IL136" s="516"/>
      <c r="IM136" s="516"/>
      <c r="IN136" s="516"/>
      <c r="IO136" s="516"/>
      <c r="IP136" s="516"/>
      <c r="IQ136" s="516"/>
      <c r="IR136" s="516"/>
      <c r="IS136" s="516"/>
      <c r="IT136" s="516"/>
      <c r="IU136" s="516"/>
      <c r="IV136" s="516"/>
      <c r="IW136" s="516"/>
      <c r="IX136" s="516"/>
      <c r="IY136" s="516"/>
      <c r="IZ136" s="516"/>
      <c r="JA136" s="516"/>
      <c r="JB136" s="516"/>
      <c r="JC136" s="516"/>
      <c r="JD136" s="516"/>
      <c r="JE136" s="516"/>
      <c r="JF136" s="516"/>
      <c r="JG136" s="516"/>
      <c r="JH136" s="516"/>
      <c r="JI136" s="516"/>
      <c r="JJ136" s="516"/>
      <c r="JK136" s="516"/>
      <c r="JL136" s="516"/>
      <c r="JM136" s="516"/>
      <c r="JN136" s="516"/>
      <c r="JO136" s="516"/>
      <c r="JP136" s="516"/>
      <c r="JQ136" s="516"/>
      <c r="JR136" s="516"/>
      <c r="JS136" s="516"/>
      <c r="JT136" s="516"/>
      <c r="JU136" s="516"/>
      <c r="JV136" s="516"/>
      <c r="JW136" s="516"/>
      <c r="JX136" s="516"/>
      <c r="JY136" s="516"/>
      <c r="JZ136" s="516"/>
      <c r="KA136" s="516"/>
      <c r="KB136" s="516"/>
      <c r="KC136" s="516"/>
      <c r="KD136" s="516"/>
      <c r="KE136" s="516"/>
      <c r="KF136" s="516"/>
      <c r="KG136" s="516"/>
      <c r="KH136" s="516"/>
      <c r="KI136" s="516"/>
      <c r="KJ136" s="516"/>
      <c r="KK136" s="516"/>
      <c r="KL136" s="516"/>
      <c r="KM136" s="516"/>
      <c r="KN136" s="516"/>
      <c r="KO136" s="516"/>
      <c r="KP136" s="516"/>
      <c r="KQ136" s="516"/>
      <c r="KR136" s="516"/>
      <c r="KS136" s="516"/>
      <c r="KT136" s="516"/>
      <c r="KU136" s="516"/>
      <c r="KV136" s="516"/>
      <c r="KW136" s="516"/>
      <c r="KX136" s="516"/>
      <c r="KY136" s="516"/>
      <c r="KZ136" s="516"/>
      <c r="LA136" s="516"/>
      <c r="LB136" s="516"/>
      <c r="LC136" s="516"/>
      <c r="LD136" s="516"/>
      <c r="LE136" s="516"/>
      <c r="LF136" s="516"/>
      <c r="LG136" s="516"/>
      <c r="LH136" s="516"/>
      <c r="LI136" s="516"/>
      <c r="LJ136" s="516"/>
      <c r="LK136" s="516"/>
      <c r="LL136" s="516"/>
      <c r="LM136" s="516"/>
      <c r="LN136" s="516"/>
      <c r="LO136" s="516"/>
      <c r="LP136" s="516"/>
      <c r="LQ136" s="516"/>
      <c r="LR136" s="516"/>
      <c r="LS136" s="516"/>
      <c r="LT136" s="516"/>
      <c r="LU136" s="516"/>
      <c r="LV136" s="516"/>
      <c r="LW136" s="516"/>
      <c r="LX136" s="516"/>
      <c r="LY136" s="516"/>
      <c r="LZ136" s="516"/>
      <c r="MA136" s="516"/>
      <c r="MB136" s="516"/>
      <c r="MC136" s="516"/>
      <c r="MD136" s="516"/>
      <c r="ME136" s="516"/>
      <c r="MF136" s="516"/>
      <c r="MG136" s="516"/>
      <c r="MH136" s="516"/>
      <c r="MI136" s="516"/>
      <c r="MJ136" s="516"/>
      <c r="MK136" s="516"/>
      <c r="ML136" s="516"/>
      <c r="MM136" s="516"/>
      <c r="MN136" s="516"/>
      <c r="MO136" s="516"/>
      <c r="MP136" s="516"/>
      <c r="MQ136" s="516"/>
      <c r="MR136" s="516"/>
      <c r="MS136" s="516"/>
      <c r="MT136" s="516"/>
      <c r="MU136" s="516"/>
      <c r="MV136" s="516"/>
      <c r="MW136" s="516"/>
      <c r="MX136" s="516"/>
      <c r="MY136" s="516"/>
      <c r="MZ136" s="516"/>
      <c r="NA136" s="516"/>
      <c r="NB136" s="516"/>
      <c r="NC136" s="516"/>
      <c r="ND136" s="516"/>
      <c r="NE136" s="516"/>
      <c r="NF136" s="516"/>
      <c r="NG136" s="516"/>
      <c r="NH136" s="516"/>
      <c r="NI136" s="516"/>
      <c r="NJ136" s="516"/>
      <c r="NK136" s="516"/>
      <c r="NL136" s="516"/>
      <c r="NM136" s="516"/>
      <c r="NN136" s="516"/>
      <c r="NO136" s="516"/>
      <c r="NP136" s="516"/>
      <c r="NQ136" s="516"/>
      <c r="NR136" s="516"/>
      <c r="NS136" s="516"/>
      <c r="NT136" s="516"/>
      <c r="NU136" s="516"/>
      <c r="NV136" s="516"/>
      <c r="NW136" s="516"/>
      <c r="NX136" s="516"/>
      <c r="NY136" s="516"/>
      <c r="NZ136" s="516"/>
      <c r="OA136" s="516"/>
      <c r="OB136" s="516"/>
      <c r="OC136" s="516"/>
      <c r="OD136" s="516"/>
      <c r="OE136" s="516"/>
      <c r="OF136" s="516"/>
      <c r="OG136" s="516"/>
      <c r="OH136" s="516"/>
      <c r="OI136" s="516"/>
      <c r="OJ136" s="516"/>
      <c r="OK136" s="516"/>
      <c r="OL136" s="516"/>
      <c r="OM136" s="516"/>
      <c r="ON136" s="516"/>
      <c r="OO136" s="516"/>
      <c r="OP136" s="516"/>
      <c r="OQ136" s="516"/>
      <c r="OR136" s="516"/>
      <c r="OS136" s="516"/>
      <c r="OT136" s="516"/>
      <c r="OU136" s="516"/>
      <c r="OV136" s="516"/>
      <c r="OW136" s="516"/>
      <c r="OX136" s="516"/>
      <c r="OY136" s="516"/>
      <c r="OZ136" s="516"/>
      <c r="PA136" s="516"/>
      <c r="PB136" s="516"/>
      <c r="PC136" s="516"/>
      <c r="PD136" s="516"/>
      <c r="PE136" s="516"/>
      <c r="PF136" s="516"/>
      <c r="PG136" s="516"/>
      <c r="PH136" s="516"/>
      <c r="PI136" s="516"/>
      <c r="PJ136" s="516"/>
      <c r="PK136" s="516"/>
      <c r="PL136" s="516"/>
      <c r="PM136" s="516"/>
      <c r="PN136" s="516"/>
      <c r="PO136" s="516"/>
      <c r="PP136" s="516"/>
      <c r="PQ136" s="516"/>
      <c r="PR136" s="516"/>
      <c r="PS136" s="516"/>
      <c r="PT136" s="516"/>
      <c r="PU136" s="516"/>
      <c r="PV136" s="516"/>
      <c r="PW136" s="516"/>
      <c r="PX136" s="516"/>
      <c r="PY136" s="516"/>
      <c r="PZ136" s="516"/>
      <c r="QA136" s="516"/>
      <c r="QB136" s="516"/>
      <c r="QC136" s="516"/>
      <c r="QD136" s="516"/>
      <c r="QE136" s="516"/>
      <c r="QF136" s="516"/>
      <c r="QG136" s="516"/>
      <c r="QH136" s="516"/>
      <c r="QI136" s="516"/>
      <c r="QJ136" s="516"/>
      <c r="QK136" s="516"/>
      <c r="QL136" s="516"/>
      <c r="QM136" s="516"/>
      <c r="QN136" s="516"/>
      <c r="QO136" s="516"/>
      <c r="QP136" s="516"/>
      <c r="QQ136" s="516"/>
      <c r="QR136" s="516"/>
      <c r="QS136" s="516"/>
      <c r="QT136" s="516"/>
      <c r="QU136" s="516"/>
      <c r="QV136" s="516"/>
      <c r="QW136" s="516"/>
      <c r="QX136" s="516"/>
      <c r="QY136" s="516"/>
      <c r="QZ136" s="516"/>
      <c r="RA136" s="516"/>
      <c r="RB136" s="516"/>
      <c r="RC136" s="516"/>
      <c r="RD136" s="516"/>
      <c r="RE136" s="516"/>
      <c r="RF136" s="516"/>
      <c r="RG136" s="516"/>
      <c r="RH136" s="516"/>
      <c r="RI136" s="516"/>
      <c r="RJ136" s="516"/>
      <c r="RK136" s="516"/>
      <c r="RL136" s="516"/>
      <c r="RM136" s="516"/>
      <c r="RN136" s="516"/>
      <c r="RO136" s="516"/>
      <c r="RP136" s="516"/>
      <c r="RQ136" s="516"/>
      <c r="RR136" s="516"/>
      <c r="RS136" s="516"/>
      <c r="RT136" s="516"/>
      <c r="RU136" s="516"/>
      <c r="RV136" s="516"/>
      <c r="RW136" s="516"/>
      <c r="RX136" s="516"/>
      <c r="RY136" s="516"/>
      <c r="RZ136" s="516"/>
      <c r="SA136" s="516"/>
      <c r="SB136" s="516"/>
      <c r="SC136" s="516"/>
      <c r="SD136" s="516"/>
      <c r="SE136" s="516"/>
      <c r="SF136" s="516"/>
      <c r="SG136" s="516"/>
      <c r="SH136" s="516"/>
      <c r="SI136" s="516"/>
      <c r="SJ136" s="516"/>
      <c r="SK136" s="516"/>
      <c r="SL136" s="516"/>
      <c r="SM136" s="516"/>
      <c r="SN136" s="516"/>
      <c r="SO136" s="516"/>
      <c r="SP136" s="516"/>
      <c r="SQ136" s="516"/>
      <c r="SR136" s="516"/>
      <c r="SS136" s="516"/>
      <c r="ST136" s="516"/>
      <c r="SU136" s="516"/>
      <c r="SV136" s="516"/>
      <c r="SW136" s="516"/>
      <c r="SX136" s="516"/>
      <c r="SY136" s="516"/>
      <c r="SZ136" s="516"/>
      <c r="TA136" s="516"/>
      <c r="TB136" s="516"/>
      <c r="TC136" s="516"/>
      <c r="TD136" s="516"/>
      <c r="TE136" s="516"/>
      <c r="TF136" s="516"/>
      <c r="TG136" s="516"/>
      <c r="TH136" s="516"/>
      <c r="TI136" s="516"/>
      <c r="TJ136" s="516"/>
      <c r="TK136" s="516"/>
      <c r="TL136" s="516"/>
      <c r="TM136" s="516"/>
      <c r="TN136" s="516"/>
      <c r="TO136" s="516"/>
      <c r="TP136" s="516"/>
      <c r="TQ136" s="516"/>
      <c r="TR136" s="516"/>
      <c r="TS136" s="516"/>
      <c r="TT136" s="516"/>
      <c r="TU136" s="516"/>
      <c r="TV136" s="516"/>
      <c r="TW136" s="516"/>
      <c r="TX136" s="516"/>
      <c r="TY136" s="516"/>
      <c r="TZ136" s="516"/>
      <c r="UA136" s="516"/>
      <c r="UB136" s="516"/>
      <c r="UC136" s="516"/>
      <c r="UD136" s="516"/>
      <c r="UE136" s="516"/>
      <c r="UF136" s="516"/>
      <c r="UG136" s="516"/>
      <c r="UH136" s="516"/>
      <c r="UI136" s="516"/>
      <c r="UJ136" s="516"/>
      <c r="UK136" s="516"/>
      <c r="UL136" s="516"/>
      <c r="UM136" s="516"/>
      <c r="UN136" s="516"/>
      <c r="UO136" s="516"/>
      <c r="UP136" s="516"/>
      <c r="UQ136" s="516"/>
      <c r="UR136" s="516"/>
      <c r="US136" s="516"/>
      <c r="UT136" s="516"/>
      <c r="UU136" s="516"/>
      <c r="UV136" s="516"/>
      <c r="UW136" s="516"/>
      <c r="UX136" s="516"/>
      <c r="UY136" s="516"/>
      <c r="UZ136" s="516"/>
      <c r="VA136" s="516"/>
      <c r="VB136" s="516"/>
      <c r="VC136" s="516"/>
      <c r="VD136" s="516"/>
      <c r="VE136" s="516"/>
      <c r="VF136" s="516"/>
      <c r="VG136" s="516"/>
      <c r="VH136" s="516"/>
      <c r="VI136" s="516"/>
      <c r="VJ136" s="516"/>
      <c r="VK136" s="516"/>
      <c r="VL136" s="516"/>
      <c r="VM136" s="516"/>
      <c r="VN136" s="516"/>
      <c r="VO136" s="516"/>
      <c r="VP136" s="516"/>
      <c r="VQ136" s="516"/>
      <c r="VR136" s="516"/>
      <c r="VS136" s="516"/>
      <c r="VT136" s="516"/>
      <c r="VU136" s="516"/>
      <c r="VV136" s="516"/>
      <c r="VW136" s="516"/>
      <c r="VX136" s="516"/>
      <c r="VY136" s="516"/>
      <c r="VZ136" s="516"/>
      <c r="WA136" s="516"/>
      <c r="WB136" s="516"/>
      <c r="WC136" s="516"/>
      <c r="WD136" s="516"/>
      <c r="WE136" s="516"/>
      <c r="WF136" s="516"/>
      <c r="WG136" s="516"/>
      <c r="WH136" s="516"/>
      <c r="WI136" s="516"/>
      <c r="WJ136" s="516"/>
      <c r="WK136" s="516"/>
      <c r="WL136" s="516"/>
      <c r="WM136" s="516"/>
      <c r="WN136" s="516"/>
      <c r="WO136" s="516"/>
      <c r="WP136" s="516"/>
      <c r="WQ136" s="516"/>
      <c r="WR136" s="516"/>
      <c r="WS136" s="516"/>
      <c r="WT136" s="516"/>
      <c r="WU136" s="516"/>
      <c r="WV136" s="516"/>
      <c r="WW136" s="516"/>
      <c r="WX136" s="516"/>
      <c r="WY136" s="516"/>
      <c r="WZ136" s="516"/>
      <c r="XA136" s="516"/>
      <c r="XB136" s="516"/>
      <c r="XC136" s="516"/>
      <c r="XD136" s="516"/>
      <c r="XE136" s="516"/>
      <c r="XF136" s="516"/>
      <c r="XG136" s="516"/>
      <c r="XH136" s="516"/>
      <c r="XI136" s="516"/>
      <c r="XJ136" s="516"/>
      <c r="XK136" s="516"/>
      <c r="XL136" s="516"/>
      <c r="XM136" s="516"/>
      <c r="XN136" s="516"/>
      <c r="XO136" s="516"/>
      <c r="XP136" s="516"/>
      <c r="XQ136" s="516"/>
      <c r="XR136" s="516"/>
      <c r="XS136" s="516"/>
      <c r="XT136" s="516"/>
      <c r="XU136" s="516"/>
      <c r="XV136" s="516"/>
      <c r="XW136" s="516"/>
      <c r="XX136" s="516"/>
      <c r="XY136" s="516"/>
      <c r="XZ136" s="516"/>
      <c r="YA136" s="516"/>
      <c r="YB136" s="516"/>
      <c r="YC136" s="516"/>
      <c r="YD136" s="516"/>
      <c r="YE136" s="516"/>
      <c r="YF136" s="516"/>
      <c r="YG136" s="516"/>
      <c r="YH136" s="516"/>
      <c r="YI136" s="516"/>
      <c r="YJ136" s="516"/>
      <c r="YK136" s="516"/>
      <c r="YL136" s="516"/>
      <c r="YM136" s="516"/>
      <c r="YN136" s="516"/>
      <c r="YO136" s="516"/>
      <c r="YP136" s="516"/>
      <c r="YQ136" s="516"/>
      <c r="YR136" s="516"/>
      <c r="YS136" s="516"/>
      <c r="YT136" s="516"/>
      <c r="YU136" s="516"/>
      <c r="YV136" s="516"/>
      <c r="YW136" s="516"/>
      <c r="YX136" s="516"/>
      <c r="YY136" s="516"/>
      <c r="YZ136" s="516"/>
      <c r="ZA136" s="516"/>
      <c r="ZB136" s="516"/>
      <c r="ZC136" s="516"/>
      <c r="ZD136" s="516"/>
      <c r="ZE136" s="516"/>
      <c r="ZF136" s="516"/>
      <c r="ZG136" s="516"/>
      <c r="ZH136" s="516"/>
      <c r="ZI136" s="516"/>
      <c r="ZJ136" s="516"/>
      <c r="ZK136" s="516"/>
      <c r="ZL136" s="516"/>
      <c r="ZM136" s="516"/>
      <c r="ZN136" s="516"/>
      <c r="ZO136" s="516"/>
      <c r="ZP136" s="516"/>
      <c r="ZQ136" s="516"/>
      <c r="ZR136" s="516"/>
      <c r="ZS136" s="516"/>
      <c r="ZT136" s="516"/>
      <c r="ZU136" s="516"/>
      <c r="ZV136" s="516"/>
      <c r="ZW136" s="516"/>
      <c r="ZX136" s="516"/>
      <c r="ZY136" s="516"/>
      <c r="ZZ136" s="516"/>
      <c r="AAA136" s="516"/>
      <c r="AAB136" s="516"/>
      <c r="AAC136" s="516"/>
      <c r="AAD136" s="516"/>
      <c r="AAE136" s="516"/>
      <c r="AAF136" s="516"/>
      <c r="AAG136" s="516"/>
      <c r="AAH136" s="516"/>
      <c r="AAI136" s="516"/>
      <c r="AAJ136" s="516"/>
      <c r="AAK136" s="516"/>
      <c r="AAL136" s="516"/>
      <c r="AAM136" s="516"/>
      <c r="AAN136" s="516"/>
      <c r="AAO136" s="516"/>
      <c r="AAP136" s="516"/>
      <c r="AAQ136" s="516"/>
      <c r="AAR136" s="516"/>
      <c r="AAS136" s="516"/>
      <c r="AAT136" s="516"/>
      <c r="AAU136" s="516"/>
      <c r="AAV136" s="516"/>
      <c r="AAW136" s="516"/>
      <c r="AAX136" s="516"/>
      <c r="AAY136" s="516"/>
      <c r="AAZ136" s="516"/>
      <c r="ABA136" s="516"/>
      <c r="ABB136" s="516"/>
      <c r="ABC136" s="516"/>
      <c r="ABD136" s="516"/>
      <c r="ABE136" s="516"/>
      <c r="ABF136" s="516"/>
      <c r="ABG136" s="516"/>
      <c r="ABH136" s="516"/>
      <c r="ABI136" s="516"/>
      <c r="ABJ136" s="516"/>
      <c r="ABK136" s="516"/>
      <c r="ABL136" s="516"/>
      <c r="ABM136" s="516"/>
      <c r="ABN136" s="516"/>
      <c r="ABO136" s="516"/>
      <c r="ABP136" s="516"/>
      <c r="ABQ136" s="516"/>
      <c r="ABR136" s="516"/>
      <c r="ABS136" s="516"/>
      <c r="ABT136" s="516"/>
      <c r="ABU136" s="516"/>
      <c r="ABV136" s="516"/>
      <c r="ABW136" s="516"/>
      <c r="ABX136" s="516"/>
      <c r="ABY136" s="516"/>
      <c r="ABZ136" s="516"/>
      <c r="ACA136" s="516"/>
      <c r="ACB136" s="516"/>
      <c r="ACC136" s="516"/>
      <c r="ACD136" s="516"/>
      <c r="ACE136" s="516"/>
      <c r="ACF136" s="516"/>
      <c r="ACG136" s="516"/>
      <c r="ACH136" s="516"/>
      <c r="ACI136" s="516"/>
      <c r="ACJ136" s="516"/>
      <c r="ACK136" s="516"/>
      <c r="ACL136" s="516"/>
      <c r="ACM136" s="516"/>
      <c r="ACN136" s="516"/>
      <c r="ACO136" s="516"/>
      <c r="ACP136" s="516"/>
      <c r="ACQ136" s="516"/>
      <c r="ACR136" s="516"/>
      <c r="ACS136" s="516"/>
      <c r="ACT136" s="516"/>
      <c r="ACU136" s="516"/>
      <c r="ACV136" s="516"/>
      <c r="ACW136" s="516"/>
      <c r="ACX136" s="516"/>
      <c r="ACY136" s="516"/>
      <c r="ACZ136" s="516"/>
      <c r="ADA136" s="516"/>
      <c r="ADB136" s="516"/>
      <c r="ADC136" s="516"/>
      <c r="ADD136" s="516"/>
      <c r="ADE136" s="516"/>
      <c r="ADF136" s="516"/>
      <c r="ADG136" s="516"/>
      <c r="ADH136" s="516"/>
      <c r="ADI136" s="516"/>
      <c r="ADJ136" s="516"/>
      <c r="ADK136" s="516"/>
      <c r="ADL136" s="516"/>
      <c r="ADM136" s="516"/>
      <c r="ADN136" s="516"/>
      <c r="ADO136" s="516"/>
      <c r="ADP136" s="516"/>
      <c r="ADQ136" s="516"/>
      <c r="ADR136" s="516"/>
      <c r="ADS136" s="516"/>
      <c r="ADT136" s="516"/>
      <c r="ADU136" s="516"/>
      <c r="ADV136" s="516"/>
      <c r="ADW136" s="516"/>
      <c r="ADX136" s="516"/>
      <c r="ADY136" s="516"/>
      <c r="ADZ136" s="516"/>
      <c r="AEA136" s="516"/>
      <c r="AEB136" s="516"/>
      <c r="AEC136" s="516"/>
      <c r="AED136" s="516"/>
      <c r="AEE136" s="516"/>
      <c r="AEF136" s="516"/>
      <c r="AEG136" s="516"/>
      <c r="AEH136" s="516"/>
      <c r="AEI136" s="516"/>
      <c r="AEJ136" s="516"/>
      <c r="AEK136" s="516"/>
      <c r="AEL136" s="516"/>
      <c r="AEM136" s="516"/>
      <c r="AEN136" s="516"/>
      <c r="AEO136" s="516"/>
      <c r="AEP136" s="516"/>
      <c r="AEQ136" s="516"/>
      <c r="AER136" s="516"/>
      <c r="AES136" s="516"/>
      <c r="AET136" s="516"/>
      <c r="AEU136" s="516"/>
      <c r="AEV136" s="516"/>
      <c r="AEW136" s="516"/>
      <c r="AEX136" s="516"/>
      <c r="AEY136" s="516"/>
      <c r="AEZ136" s="516"/>
      <c r="AFA136" s="516"/>
      <c r="AFB136" s="516"/>
      <c r="AFC136" s="516"/>
      <c r="AFD136" s="516"/>
      <c r="AFE136" s="516"/>
      <c r="AFF136" s="516"/>
      <c r="AFG136" s="516"/>
      <c r="AFH136" s="516"/>
      <c r="AFI136" s="516"/>
      <c r="AFJ136" s="516"/>
      <c r="AFK136" s="516"/>
      <c r="AFL136" s="516"/>
      <c r="AFM136" s="516"/>
      <c r="AFN136" s="516"/>
      <c r="AFO136" s="516"/>
      <c r="AFP136" s="516"/>
      <c r="AFQ136" s="516"/>
      <c r="AFR136" s="516"/>
      <c r="AFS136" s="516"/>
      <c r="AFT136" s="516"/>
      <c r="AFU136" s="516"/>
      <c r="AFV136" s="516"/>
      <c r="AFW136" s="516"/>
      <c r="AFX136" s="516"/>
      <c r="AFY136" s="516"/>
      <c r="AFZ136" s="516"/>
      <c r="AGA136" s="516"/>
      <c r="AGB136" s="516"/>
      <c r="AGC136" s="516"/>
      <c r="AGD136" s="516"/>
      <c r="AGE136" s="516"/>
      <c r="AGF136" s="516"/>
      <c r="AGG136" s="516"/>
      <c r="AGH136" s="516"/>
      <c r="AGI136" s="516"/>
      <c r="AGJ136" s="516"/>
      <c r="AGK136" s="516"/>
      <c r="AGL136" s="516"/>
      <c r="AGM136" s="516"/>
      <c r="AGN136" s="516"/>
      <c r="AGO136" s="516"/>
      <c r="AGP136" s="516"/>
      <c r="AGQ136" s="516"/>
      <c r="AGR136" s="516"/>
      <c r="AGS136" s="516"/>
      <c r="AGT136" s="516"/>
      <c r="AGU136" s="516"/>
      <c r="AGV136" s="516"/>
      <c r="AGW136" s="516"/>
      <c r="AGX136" s="516"/>
      <c r="AGY136" s="516"/>
      <c r="AGZ136" s="516"/>
      <c r="AHA136" s="516"/>
      <c r="AHB136" s="516"/>
      <c r="AHC136" s="516"/>
      <c r="AHD136" s="516"/>
      <c r="AHE136" s="516"/>
      <c r="AHF136" s="516"/>
      <c r="AHG136" s="516"/>
      <c r="AHH136" s="516"/>
      <c r="AHI136" s="516"/>
      <c r="AHJ136" s="516"/>
      <c r="AHK136" s="516"/>
      <c r="AHL136" s="516"/>
      <c r="AHM136" s="516"/>
      <c r="AHN136" s="516"/>
      <c r="AHO136" s="516"/>
      <c r="AHP136" s="516"/>
      <c r="AHQ136" s="516"/>
      <c r="AHR136" s="516"/>
      <c r="AHS136" s="516"/>
      <c r="AHT136" s="516"/>
      <c r="AHU136" s="516"/>
      <c r="AHV136" s="516"/>
      <c r="AHW136" s="516"/>
      <c r="AHX136" s="516"/>
      <c r="AHY136" s="516"/>
      <c r="AHZ136" s="516"/>
      <c r="AIA136" s="516"/>
      <c r="AIB136" s="516"/>
      <c r="AIC136" s="516"/>
      <c r="AID136" s="516"/>
      <c r="AIE136" s="516"/>
      <c r="AIF136" s="516"/>
      <c r="AIG136" s="516"/>
      <c r="AIH136" s="516"/>
      <c r="AII136" s="516"/>
      <c r="AIJ136" s="516"/>
      <c r="AIK136" s="516"/>
      <c r="AIL136" s="516"/>
      <c r="AIM136" s="516"/>
      <c r="AIN136" s="516"/>
      <c r="AIO136" s="516"/>
      <c r="AIP136" s="516"/>
      <c r="AIQ136" s="516"/>
      <c r="AIR136" s="516"/>
      <c r="AIS136" s="516"/>
      <c r="AIT136" s="516"/>
      <c r="AIU136" s="516"/>
      <c r="AIV136" s="516"/>
      <c r="AIW136" s="516"/>
      <c r="AIX136" s="516"/>
      <c r="AIY136" s="516"/>
      <c r="AIZ136" s="516"/>
      <c r="AJA136" s="516"/>
      <c r="AJB136" s="516"/>
      <c r="AJC136" s="516"/>
      <c r="AJD136" s="516"/>
      <c r="AJE136" s="516"/>
      <c r="AJF136" s="516"/>
      <c r="AJG136" s="516"/>
      <c r="AJH136" s="516"/>
      <c r="AJI136" s="516"/>
      <c r="AJJ136" s="516"/>
      <c r="AJK136" s="516"/>
      <c r="AJL136" s="516"/>
      <c r="AJM136" s="516"/>
      <c r="AJN136" s="516"/>
      <c r="AJO136" s="516"/>
      <c r="AJP136" s="516"/>
      <c r="AJQ136" s="516"/>
      <c r="AJR136" s="516"/>
      <c r="AJS136" s="516"/>
      <c r="AJT136" s="516"/>
      <c r="AJU136" s="516"/>
      <c r="AJV136" s="516"/>
      <c r="AJW136" s="516"/>
      <c r="AJX136" s="516"/>
      <c r="AJY136" s="516"/>
      <c r="AJZ136" s="516"/>
      <c r="AKA136" s="516"/>
      <c r="AKB136" s="516"/>
      <c r="AKC136" s="516"/>
      <c r="AKD136" s="516"/>
      <c r="AKE136" s="516"/>
      <c r="AKF136" s="516"/>
      <c r="AKG136" s="516"/>
      <c r="AKH136" s="516"/>
      <c r="AKI136" s="516"/>
      <c r="AKJ136" s="516"/>
      <c r="AKK136" s="516"/>
      <c r="AKL136" s="516"/>
      <c r="AKM136" s="516"/>
      <c r="AKN136" s="516"/>
      <c r="AKO136" s="516"/>
      <c r="AKP136" s="516"/>
      <c r="AKQ136" s="516"/>
      <c r="AKR136" s="516"/>
      <c r="AKS136" s="516"/>
      <c r="AKT136" s="516"/>
      <c r="AKU136" s="516"/>
      <c r="AKV136" s="516"/>
      <c r="AKW136" s="516"/>
      <c r="AKX136" s="516"/>
      <c r="AKY136" s="516"/>
      <c r="AKZ136" s="516"/>
      <c r="ALA136" s="516"/>
      <c r="ALB136" s="516"/>
      <c r="ALC136" s="516"/>
      <c r="ALD136" s="516"/>
      <c r="ALE136" s="516"/>
      <c r="ALF136" s="516"/>
      <c r="ALG136" s="516"/>
      <c r="ALH136" s="516"/>
      <c r="ALI136" s="516"/>
      <c r="ALJ136" s="516"/>
      <c r="ALK136" s="516"/>
      <c r="ALL136" s="516"/>
      <c r="ALM136" s="516"/>
      <c r="ALN136" s="516"/>
      <c r="ALO136" s="516"/>
      <c r="ALP136" s="516"/>
      <c r="ALQ136" s="516"/>
      <c r="ALR136" s="516"/>
      <c r="ALS136" s="516"/>
      <c r="ALT136" s="516"/>
      <c r="ALU136" s="516"/>
      <c r="ALV136" s="516"/>
      <c r="ALW136" s="516"/>
      <c r="ALX136" s="516"/>
      <c r="ALY136" s="516"/>
      <c r="ALZ136" s="516"/>
      <c r="AMA136" s="516"/>
      <c r="AMB136" s="516"/>
      <c r="AMC136" s="516"/>
      <c r="AMD136" s="516"/>
      <c r="AME136" s="516"/>
      <c r="AMF136" s="516"/>
      <c r="AMG136" s="516"/>
      <c r="AMH136" s="516"/>
      <c r="AMI136" s="516"/>
      <c r="AMJ136" s="516"/>
      <c r="AMK136" s="516"/>
      <c r="AML136" s="516"/>
      <c r="AMM136" s="516"/>
      <c r="AMN136" s="516"/>
      <c r="AMO136" s="516"/>
      <c r="AMP136" s="516"/>
      <c r="AMQ136" s="516"/>
      <c r="AMR136" s="516"/>
      <c r="AMS136" s="516"/>
      <c r="AMT136" s="516"/>
      <c r="AMU136" s="516"/>
      <c r="AMV136" s="516"/>
      <c r="AMW136" s="516"/>
      <c r="AMX136" s="516"/>
      <c r="AMY136" s="516"/>
      <c r="AMZ136" s="516"/>
      <c r="ANA136" s="516"/>
      <c r="ANB136" s="516"/>
      <c r="ANC136" s="516"/>
      <c r="AND136" s="516"/>
      <c r="ANE136" s="516"/>
      <c r="ANF136" s="516"/>
      <c r="ANG136" s="516"/>
      <c r="ANH136" s="516"/>
      <c r="ANI136" s="516"/>
      <c r="ANJ136" s="516"/>
      <c r="ANK136" s="516"/>
      <c r="ANL136" s="516"/>
      <c r="ANM136" s="516"/>
      <c r="ANN136" s="516"/>
      <c r="ANO136" s="516"/>
      <c r="ANP136" s="516"/>
      <c r="ANQ136" s="516"/>
      <c r="ANR136" s="516"/>
      <c r="ANS136" s="516"/>
      <c r="ANT136" s="516"/>
      <c r="ANU136" s="516"/>
      <c r="ANV136" s="516"/>
      <c r="ANW136" s="516"/>
      <c r="ANX136" s="516"/>
      <c r="ANY136" s="516"/>
      <c r="ANZ136" s="516"/>
      <c r="AOA136" s="516"/>
      <c r="AOB136" s="516"/>
      <c r="AOC136" s="516"/>
      <c r="AOD136" s="516"/>
      <c r="AOE136" s="516"/>
      <c r="AOF136" s="516"/>
      <c r="AOG136" s="516"/>
      <c r="AOH136" s="516"/>
      <c r="AOI136" s="516"/>
      <c r="AOJ136" s="516"/>
      <c r="AOK136" s="516"/>
      <c r="AOL136" s="516"/>
      <c r="AOM136" s="516"/>
      <c r="AON136" s="516"/>
      <c r="AOO136" s="516"/>
      <c r="AOP136" s="516"/>
      <c r="AOQ136" s="516"/>
      <c r="AOR136" s="516"/>
      <c r="AOS136" s="516"/>
      <c r="AOT136" s="516"/>
      <c r="AOU136" s="516"/>
      <c r="AOV136" s="516"/>
      <c r="AOW136" s="516"/>
      <c r="AOX136" s="516"/>
      <c r="AOY136" s="516"/>
      <c r="AOZ136" s="516"/>
      <c r="APA136" s="516"/>
      <c r="APB136" s="516"/>
      <c r="APC136" s="516"/>
      <c r="APD136" s="516"/>
      <c r="APE136" s="516"/>
      <c r="APF136" s="516"/>
      <c r="APG136" s="516"/>
      <c r="APH136" s="516"/>
      <c r="API136" s="516"/>
      <c r="APJ136" s="516"/>
      <c r="APK136" s="516"/>
      <c r="APL136" s="516"/>
      <c r="APM136" s="516"/>
      <c r="APN136" s="516"/>
      <c r="APO136" s="516"/>
      <c r="APP136" s="516"/>
      <c r="APQ136" s="516"/>
      <c r="APR136" s="516"/>
      <c r="APS136" s="516"/>
      <c r="APT136" s="516"/>
      <c r="APU136" s="516"/>
      <c r="APV136" s="516"/>
      <c r="APW136" s="516"/>
      <c r="APX136" s="516"/>
      <c r="APY136" s="516"/>
      <c r="APZ136" s="516"/>
      <c r="AQA136" s="516"/>
      <c r="AQB136" s="516"/>
      <c r="AQC136" s="516"/>
      <c r="AQD136" s="516"/>
      <c r="AQE136" s="516"/>
      <c r="AQF136" s="516"/>
      <c r="AQG136" s="516"/>
      <c r="AQH136" s="516"/>
      <c r="AQI136" s="516"/>
      <c r="AQJ136" s="516"/>
      <c r="AQK136" s="516"/>
      <c r="AQL136" s="516"/>
      <c r="AQM136" s="516"/>
      <c r="AQN136" s="516"/>
      <c r="AQO136" s="516"/>
      <c r="AQP136" s="516"/>
      <c r="AQQ136" s="516"/>
      <c r="AQR136" s="516"/>
      <c r="AQS136" s="516"/>
      <c r="AQT136" s="516"/>
      <c r="AQU136" s="516"/>
      <c r="AQV136" s="516"/>
      <c r="AQW136" s="516"/>
      <c r="AQX136" s="516"/>
      <c r="AQY136" s="516"/>
      <c r="AQZ136" s="516"/>
      <c r="ARA136" s="516"/>
      <c r="ARB136" s="516"/>
      <c r="ARC136" s="516"/>
      <c r="ARD136" s="516"/>
      <c r="ARE136" s="516"/>
      <c r="ARF136" s="516"/>
      <c r="ARG136" s="516"/>
      <c r="ARH136" s="516"/>
      <c r="ARI136" s="516"/>
      <c r="ARJ136" s="516"/>
      <c r="ARK136" s="516"/>
      <c r="ARL136" s="516"/>
      <c r="ARM136" s="516"/>
      <c r="ARN136" s="516"/>
      <c r="ARO136" s="516"/>
      <c r="ARP136" s="516"/>
      <c r="ARQ136" s="516"/>
      <c r="ARR136" s="516"/>
      <c r="ARS136" s="516"/>
      <c r="ART136" s="516"/>
      <c r="ARU136" s="516"/>
      <c r="ARV136" s="516"/>
      <c r="ARW136" s="516"/>
      <c r="ARX136" s="516"/>
      <c r="ARY136" s="516"/>
      <c r="ARZ136" s="516"/>
      <c r="ASA136" s="516"/>
      <c r="ASB136" s="516"/>
      <c r="ASC136" s="516"/>
      <c r="ASD136" s="516"/>
      <c r="ASE136" s="516"/>
      <c r="ASF136" s="516"/>
      <c r="ASG136" s="516"/>
      <c r="ASH136" s="516"/>
      <c r="ASI136" s="516"/>
      <c r="ASJ136" s="516"/>
      <c r="ASK136" s="516"/>
      <c r="ASL136" s="516"/>
      <c r="ASM136" s="516"/>
      <c r="ASN136" s="516"/>
      <c r="ASO136" s="516"/>
      <c r="ASP136" s="516"/>
      <c r="ASQ136" s="516"/>
      <c r="ASR136" s="516"/>
      <c r="ASS136" s="516"/>
      <c r="AST136" s="516"/>
      <c r="ASU136" s="516"/>
      <c r="ASV136" s="516"/>
      <c r="ASW136" s="516"/>
      <c r="ASX136" s="516"/>
      <c r="ASY136" s="516"/>
      <c r="ASZ136" s="516"/>
      <c r="ATA136" s="516"/>
      <c r="ATB136" s="516"/>
      <c r="ATC136" s="516"/>
      <c r="ATD136" s="516"/>
      <c r="ATE136" s="516"/>
      <c r="ATF136" s="516"/>
      <c r="ATG136" s="516"/>
      <c r="ATH136" s="516"/>
      <c r="ATI136" s="516"/>
      <c r="ATJ136" s="516"/>
      <c r="ATK136" s="516"/>
      <c r="ATL136" s="516"/>
      <c r="ATM136" s="516"/>
      <c r="ATN136" s="516"/>
      <c r="ATO136" s="516"/>
      <c r="ATP136" s="516"/>
      <c r="ATQ136" s="516"/>
      <c r="ATR136" s="516"/>
      <c r="ATS136" s="516"/>
      <c r="ATT136" s="516"/>
      <c r="ATU136" s="516"/>
      <c r="ATV136" s="516"/>
      <c r="ATW136" s="516"/>
      <c r="ATX136" s="516"/>
      <c r="ATY136" s="516"/>
      <c r="ATZ136" s="516"/>
      <c r="AUA136" s="516"/>
      <c r="AUB136" s="516"/>
      <c r="AUC136" s="516"/>
      <c r="AUD136" s="516"/>
      <c r="AUE136" s="516"/>
      <c r="AUF136" s="516"/>
      <c r="AUG136" s="516"/>
      <c r="AUH136" s="516"/>
      <c r="AUI136" s="516"/>
      <c r="AUJ136" s="516"/>
      <c r="AUK136" s="516"/>
      <c r="AUL136" s="516"/>
      <c r="AUM136" s="516"/>
      <c r="AUN136" s="516"/>
      <c r="AUO136" s="516"/>
      <c r="AUP136" s="516"/>
      <c r="AUQ136" s="516"/>
      <c r="AUR136" s="516"/>
      <c r="AUS136" s="516"/>
      <c r="AUT136" s="516"/>
      <c r="AUU136" s="516"/>
      <c r="AUV136" s="516"/>
      <c r="AUW136" s="516"/>
      <c r="AUX136" s="516"/>
      <c r="AUY136" s="516"/>
      <c r="AUZ136" s="516"/>
      <c r="AVA136" s="516"/>
      <c r="AVB136" s="516"/>
      <c r="AVC136" s="516"/>
      <c r="AVD136" s="516"/>
      <c r="AVE136" s="516"/>
      <c r="AVF136" s="516"/>
      <c r="AVG136" s="516"/>
      <c r="AVH136" s="516"/>
      <c r="AVI136" s="516"/>
      <c r="AVJ136" s="516"/>
      <c r="AVK136" s="516"/>
      <c r="AVL136" s="516"/>
      <c r="AVM136" s="516"/>
      <c r="AVN136" s="516"/>
      <c r="AVO136" s="516"/>
      <c r="AVP136" s="516"/>
      <c r="AVQ136" s="516"/>
      <c r="AVR136" s="516"/>
      <c r="AVS136" s="516"/>
      <c r="AVT136" s="516"/>
      <c r="AVU136" s="516"/>
      <c r="AVV136" s="516"/>
      <c r="AVW136" s="516"/>
      <c r="AVX136" s="516"/>
      <c r="AVY136" s="516"/>
      <c r="AVZ136" s="516"/>
      <c r="AWA136" s="516"/>
      <c r="AWB136" s="516"/>
      <c r="AWC136" s="516"/>
      <c r="AWD136" s="516"/>
      <c r="AWE136" s="516"/>
      <c r="AWF136" s="516"/>
      <c r="AWG136" s="516"/>
      <c r="AWH136" s="516"/>
      <c r="AWI136" s="516"/>
      <c r="AWJ136" s="516"/>
      <c r="AWK136" s="516"/>
      <c r="AWL136" s="516"/>
      <c r="AWM136" s="516"/>
      <c r="AWN136" s="516"/>
      <c r="AWO136" s="516"/>
      <c r="AWP136" s="516"/>
      <c r="AWQ136" s="516"/>
      <c r="AWR136" s="516"/>
      <c r="AWS136" s="516"/>
      <c r="AWT136" s="516"/>
      <c r="AWU136" s="516"/>
      <c r="AWV136" s="516"/>
      <c r="AWW136" s="516"/>
      <c r="AWX136" s="516"/>
      <c r="AWY136" s="516"/>
      <c r="AWZ136" s="516"/>
      <c r="AXA136" s="516"/>
      <c r="AXB136" s="516"/>
      <c r="AXC136" s="516"/>
      <c r="AXD136" s="516"/>
      <c r="AXE136" s="516"/>
      <c r="AXF136" s="516"/>
      <c r="AXG136" s="516"/>
      <c r="AXH136" s="516"/>
      <c r="AXI136" s="516"/>
      <c r="AXJ136" s="516"/>
      <c r="AXK136" s="516"/>
      <c r="AXL136" s="516"/>
      <c r="AXM136" s="516"/>
      <c r="AXN136" s="516"/>
      <c r="AXO136" s="516"/>
      <c r="AXP136" s="516"/>
      <c r="AXQ136" s="516"/>
      <c r="AXR136" s="516"/>
      <c r="AXS136" s="516"/>
      <c r="AXT136" s="516"/>
      <c r="AXU136" s="516"/>
      <c r="AXV136" s="516"/>
      <c r="AXW136" s="516"/>
      <c r="AXX136" s="516"/>
      <c r="AXY136" s="516"/>
      <c r="AXZ136" s="516"/>
      <c r="AYA136" s="516"/>
      <c r="AYB136" s="516"/>
      <c r="AYC136" s="516"/>
      <c r="AYD136" s="516"/>
      <c r="AYE136" s="516"/>
      <c r="AYF136" s="516"/>
      <c r="AYG136" s="516"/>
      <c r="AYH136" s="516"/>
      <c r="AYI136" s="516"/>
      <c r="AYJ136" s="516"/>
      <c r="AYK136" s="516"/>
      <c r="AYL136" s="516"/>
      <c r="AYM136" s="516"/>
      <c r="AYN136" s="516"/>
      <c r="AYO136" s="516"/>
      <c r="AYP136" s="516"/>
      <c r="AYQ136" s="516"/>
      <c r="AYR136" s="516"/>
      <c r="AYS136" s="516"/>
      <c r="AYT136" s="516"/>
      <c r="AYU136" s="516"/>
      <c r="AYV136" s="516"/>
      <c r="AYW136" s="516"/>
      <c r="AYX136" s="516"/>
      <c r="AYY136" s="516"/>
      <c r="AYZ136" s="516"/>
      <c r="AZA136" s="516"/>
      <c r="AZB136" s="516"/>
      <c r="AZC136" s="516"/>
      <c r="AZD136" s="516"/>
      <c r="AZE136" s="516"/>
      <c r="AZF136" s="516"/>
      <c r="AZG136" s="516"/>
      <c r="AZH136" s="516"/>
      <c r="AZI136" s="516"/>
      <c r="AZJ136" s="516"/>
      <c r="AZK136" s="516"/>
      <c r="AZL136" s="516"/>
      <c r="AZM136" s="516"/>
      <c r="AZN136" s="516"/>
      <c r="AZO136" s="516"/>
      <c r="AZP136" s="516"/>
      <c r="AZQ136" s="516"/>
      <c r="AZR136" s="516"/>
      <c r="AZS136" s="516"/>
      <c r="AZT136" s="516"/>
      <c r="AZU136" s="516"/>
      <c r="AZV136" s="516"/>
      <c r="AZW136" s="516"/>
      <c r="AZX136" s="516"/>
      <c r="AZY136" s="516"/>
      <c r="AZZ136" s="516"/>
      <c r="BAA136" s="516"/>
      <c r="BAB136" s="516"/>
      <c r="BAC136" s="516"/>
      <c r="BAD136" s="516"/>
      <c r="BAE136" s="516"/>
      <c r="BAF136" s="516"/>
      <c r="BAG136" s="516"/>
      <c r="BAH136" s="516"/>
      <c r="BAI136" s="516"/>
      <c r="BAJ136" s="516"/>
      <c r="BAK136" s="516"/>
      <c r="BAL136" s="516"/>
      <c r="BAM136" s="516"/>
      <c r="BAN136" s="516"/>
      <c r="BAO136" s="516"/>
      <c r="BAP136" s="516"/>
      <c r="BAQ136" s="516"/>
      <c r="BAR136" s="516"/>
      <c r="BAS136" s="516"/>
      <c r="BAT136" s="516"/>
      <c r="BAU136" s="516"/>
      <c r="BAV136" s="516"/>
      <c r="BAW136" s="516"/>
      <c r="BAX136" s="516"/>
      <c r="BAY136" s="516"/>
      <c r="BAZ136" s="516"/>
      <c r="BBA136" s="516"/>
      <c r="BBB136" s="516"/>
      <c r="BBC136" s="516"/>
      <c r="BBD136" s="516"/>
      <c r="BBE136" s="516"/>
      <c r="BBF136" s="516"/>
      <c r="BBG136" s="516"/>
      <c r="BBH136" s="516"/>
      <c r="BBI136" s="516"/>
      <c r="BBJ136" s="516"/>
      <c r="BBK136" s="516"/>
      <c r="BBL136" s="516"/>
      <c r="BBM136" s="516"/>
      <c r="BBN136" s="516"/>
      <c r="BBO136" s="516"/>
      <c r="BBP136" s="516"/>
      <c r="BBQ136" s="516"/>
      <c r="BBR136" s="516"/>
      <c r="BBS136" s="516"/>
      <c r="BBT136" s="516"/>
      <c r="BBU136" s="516"/>
      <c r="BBV136" s="516"/>
      <c r="BBW136" s="516"/>
      <c r="BBX136" s="516"/>
      <c r="BBY136" s="516"/>
      <c r="BBZ136" s="516"/>
      <c r="BCA136" s="516"/>
      <c r="BCB136" s="516"/>
      <c r="BCC136" s="516"/>
      <c r="BCD136" s="516"/>
      <c r="BCE136" s="516"/>
      <c r="BCF136" s="516"/>
      <c r="BCG136" s="516"/>
      <c r="BCH136" s="516"/>
      <c r="BCI136" s="516"/>
      <c r="BCJ136" s="516"/>
      <c r="BCK136" s="516"/>
      <c r="BCL136" s="516"/>
      <c r="BCM136" s="516"/>
      <c r="BCN136" s="516"/>
      <c r="BCO136" s="516"/>
      <c r="BCP136" s="516"/>
      <c r="BCQ136" s="516"/>
      <c r="BCR136" s="516"/>
      <c r="BCS136" s="516"/>
      <c r="BCT136" s="516"/>
      <c r="BCU136" s="516"/>
      <c r="BCV136" s="516"/>
      <c r="BCW136" s="516"/>
      <c r="BCX136" s="516"/>
      <c r="BCY136" s="516"/>
      <c r="BCZ136" s="516"/>
      <c r="BDA136" s="516"/>
      <c r="BDB136" s="516"/>
      <c r="BDC136" s="516"/>
      <c r="BDD136" s="516"/>
      <c r="BDE136" s="516"/>
      <c r="BDF136" s="516"/>
      <c r="BDG136" s="516"/>
      <c r="BDH136" s="516"/>
      <c r="BDI136" s="516"/>
      <c r="BDJ136" s="516"/>
      <c r="BDK136" s="516"/>
      <c r="BDL136" s="516"/>
      <c r="BDM136" s="516"/>
      <c r="BDN136" s="516"/>
      <c r="BDO136" s="516"/>
      <c r="BDP136" s="516"/>
      <c r="BDQ136" s="516"/>
      <c r="BDR136" s="516"/>
      <c r="BDS136" s="516"/>
      <c r="BDT136" s="516"/>
      <c r="BDU136" s="516"/>
      <c r="BDV136" s="516"/>
      <c r="BDW136" s="516"/>
      <c r="BDX136" s="516"/>
      <c r="BDY136" s="516"/>
      <c r="BDZ136" s="516"/>
      <c r="BEA136" s="516"/>
      <c r="BEB136" s="516"/>
      <c r="BEC136" s="516"/>
      <c r="BED136" s="516"/>
      <c r="BEE136" s="516"/>
      <c r="BEF136" s="516"/>
      <c r="BEG136" s="516"/>
      <c r="BEH136" s="516"/>
      <c r="BEI136" s="516"/>
      <c r="BEJ136" s="516"/>
      <c r="BEK136" s="516"/>
      <c r="BEL136" s="516"/>
      <c r="BEM136" s="516"/>
      <c r="BEN136" s="516"/>
      <c r="BEO136" s="516"/>
      <c r="BEP136" s="516"/>
      <c r="BEQ136" s="516"/>
      <c r="BER136" s="516"/>
      <c r="BES136" s="516"/>
      <c r="BET136" s="516"/>
      <c r="BEU136" s="516"/>
      <c r="BEV136" s="516"/>
      <c r="BEW136" s="516"/>
      <c r="BEX136" s="516"/>
      <c r="BEY136" s="516"/>
      <c r="BEZ136" s="516"/>
      <c r="BFA136" s="516"/>
      <c r="BFB136" s="516"/>
      <c r="BFC136" s="516"/>
      <c r="BFD136" s="516"/>
      <c r="BFE136" s="516"/>
      <c r="BFF136" s="516"/>
      <c r="BFG136" s="516"/>
      <c r="BFH136" s="516"/>
      <c r="BFI136" s="516"/>
      <c r="BFJ136" s="516"/>
      <c r="BFK136" s="516"/>
      <c r="BFL136" s="516"/>
      <c r="BFM136" s="516"/>
      <c r="BFN136" s="516"/>
      <c r="BFO136" s="516"/>
      <c r="BFP136" s="516"/>
      <c r="BFQ136" s="516"/>
      <c r="BFR136" s="516"/>
      <c r="BFS136" s="516"/>
      <c r="BFT136" s="516"/>
      <c r="BFU136" s="516"/>
      <c r="BFV136" s="516"/>
      <c r="BFW136" s="516"/>
      <c r="BFX136" s="516"/>
      <c r="BFY136" s="516"/>
      <c r="BFZ136" s="516"/>
      <c r="BGA136" s="516"/>
      <c r="BGB136" s="516"/>
      <c r="BGC136" s="516"/>
      <c r="BGD136" s="516"/>
      <c r="BGE136" s="516"/>
      <c r="BGF136" s="516"/>
      <c r="BGG136" s="516"/>
      <c r="BGH136" s="516"/>
      <c r="BGI136" s="516"/>
      <c r="BGJ136" s="516"/>
      <c r="BGK136" s="516"/>
      <c r="BGL136" s="516"/>
      <c r="BGM136" s="516"/>
      <c r="BGN136" s="516"/>
      <c r="BGO136" s="516"/>
      <c r="BGP136" s="516"/>
      <c r="BGQ136" s="516"/>
      <c r="BGR136" s="516"/>
      <c r="BGS136" s="516"/>
      <c r="BGT136" s="516"/>
      <c r="BGU136" s="516"/>
      <c r="BGV136" s="516"/>
      <c r="BGW136" s="516"/>
      <c r="BGX136" s="516"/>
      <c r="BGY136" s="516"/>
      <c r="BGZ136" s="516"/>
      <c r="BHA136" s="516"/>
      <c r="BHB136" s="516"/>
      <c r="BHC136" s="516"/>
      <c r="BHD136" s="516"/>
      <c r="BHE136" s="516"/>
      <c r="BHF136" s="516"/>
      <c r="BHG136" s="516"/>
      <c r="BHH136" s="516"/>
      <c r="BHI136" s="516"/>
      <c r="BHJ136" s="516"/>
      <c r="BHK136" s="516"/>
      <c r="BHL136" s="516"/>
      <c r="BHM136" s="516"/>
      <c r="BHN136" s="516"/>
      <c r="BHO136" s="516"/>
      <c r="BHP136" s="516"/>
      <c r="BHQ136" s="516"/>
      <c r="BHR136" s="516"/>
      <c r="BHS136" s="516"/>
      <c r="BHT136" s="516"/>
      <c r="BHU136" s="516"/>
      <c r="BHV136" s="516"/>
      <c r="BHW136" s="516"/>
      <c r="BHX136" s="516"/>
      <c r="BHY136" s="516"/>
      <c r="BHZ136" s="516"/>
      <c r="BIA136" s="516"/>
      <c r="BIB136" s="516"/>
      <c r="BIC136" s="516"/>
      <c r="BID136" s="516"/>
      <c r="BIE136" s="516"/>
      <c r="BIF136" s="516"/>
      <c r="BIG136" s="516"/>
      <c r="BIH136" s="516"/>
      <c r="BII136" s="516"/>
      <c r="BIJ136" s="516"/>
      <c r="BIK136" s="516"/>
      <c r="BIL136" s="516"/>
      <c r="BIM136" s="516"/>
      <c r="BIN136" s="516"/>
      <c r="BIO136" s="516"/>
      <c r="BIP136" s="516"/>
      <c r="BIQ136" s="516"/>
      <c r="BIR136" s="516"/>
      <c r="BIS136" s="516"/>
      <c r="BIT136" s="516"/>
      <c r="BIU136" s="516"/>
      <c r="BIV136" s="516"/>
      <c r="BIW136" s="516"/>
      <c r="BIX136" s="516"/>
      <c r="BIY136" s="516"/>
      <c r="BIZ136" s="516"/>
      <c r="BJA136" s="516"/>
      <c r="BJB136" s="516"/>
      <c r="BJC136" s="516"/>
      <c r="BJD136" s="516"/>
      <c r="BJE136" s="516"/>
      <c r="BJF136" s="516"/>
      <c r="BJG136" s="516"/>
      <c r="BJH136" s="516"/>
      <c r="BJI136" s="516"/>
      <c r="BJJ136" s="516"/>
      <c r="BJK136" s="516"/>
      <c r="BJL136" s="516"/>
      <c r="BJM136" s="516"/>
      <c r="BJN136" s="516"/>
      <c r="BJO136" s="516"/>
      <c r="BJP136" s="516"/>
      <c r="BJQ136" s="516"/>
      <c r="BJR136" s="516"/>
      <c r="BJS136" s="516"/>
      <c r="BJT136" s="516"/>
      <c r="BJU136" s="516"/>
      <c r="BJV136" s="516"/>
      <c r="BJW136" s="516"/>
      <c r="BJX136" s="516"/>
      <c r="BJY136" s="516"/>
      <c r="BJZ136" s="516"/>
      <c r="BKA136" s="516"/>
      <c r="BKB136" s="516"/>
      <c r="BKC136" s="516"/>
      <c r="BKD136" s="516"/>
      <c r="BKE136" s="516"/>
      <c r="BKF136" s="516"/>
      <c r="BKG136" s="516"/>
      <c r="BKH136" s="516"/>
      <c r="BKI136" s="516"/>
      <c r="BKJ136" s="516"/>
      <c r="BKK136" s="516"/>
      <c r="BKL136" s="516"/>
      <c r="BKM136" s="516"/>
      <c r="BKN136" s="516"/>
      <c r="BKO136" s="516"/>
      <c r="BKP136" s="516"/>
      <c r="BKQ136" s="516"/>
      <c r="BKR136" s="516"/>
      <c r="BKS136" s="516"/>
      <c r="BKT136" s="516"/>
      <c r="BKU136" s="516"/>
      <c r="BKV136" s="516"/>
      <c r="BKW136" s="516"/>
      <c r="BKX136" s="516"/>
      <c r="BKY136" s="516"/>
      <c r="BKZ136" s="516"/>
      <c r="BLA136" s="516"/>
      <c r="BLB136" s="516"/>
      <c r="BLC136" s="516"/>
      <c r="BLD136" s="516"/>
      <c r="BLE136" s="516"/>
      <c r="BLF136" s="516"/>
      <c r="BLG136" s="516"/>
      <c r="BLH136" s="516"/>
      <c r="BLI136" s="516"/>
      <c r="BLJ136" s="516"/>
      <c r="BLK136" s="516"/>
      <c r="BLL136" s="516"/>
      <c r="BLM136" s="516"/>
      <c r="BLN136" s="516"/>
      <c r="BLO136" s="516"/>
      <c r="BLP136" s="516"/>
      <c r="BLQ136" s="516"/>
      <c r="BLR136" s="516"/>
      <c r="BLS136" s="516"/>
      <c r="BLT136" s="516"/>
      <c r="BLU136" s="516"/>
      <c r="BLV136" s="516"/>
      <c r="BLW136" s="516"/>
      <c r="BLX136" s="516"/>
      <c r="BLY136" s="516"/>
      <c r="BLZ136" s="516"/>
      <c r="BMA136" s="516"/>
      <c r="BMB136" s="516"/>
      <c r="BMC136" s="516"/>
      <c r="BMD136" s="516"/>
      <c r="BME136" s="516"/>
      <c r="BMF136" s="516"/>
      <c r="BMG136" s="516"/>
      <c r="BMH136" s="516"/>
      <c r="BMI136" s="516"/>
      <c r="BMJ136" s="516"/>
      <c r="BMK136" s="516"/>
      <c r="BML136" s="516"/>
      <c r="BMM136" s="516"/>
      <c r="BMN136" s="516"/>
      <c r="BMO136" s="516"/>
      <c r="BMP136" s="516"/>
      <c r="BMQ136" s="516"/>
      <c r="BMR136" s="516"/>
      <c r="BMS136" s="516"/>
      <c r="BMT136" s="516"/>
      <c r="BMU136" s="516"/>
      <c r="BMV136" s="516"/>
      <c r="BMW136" s="516"/>
      <c r="BMX136" s="516"/>
      <c r="BMY136" s="516"/>
      <c r="BMZ136" s="516"/>
      <c r="BNA136" s="516"/>
      <c r="BNB136" s="516"/>
      <c r="BNC136" s="516"/>
      <c r="BND136" s="516"/>
      <c r="BNE136" s="516"/>
      <c r="BNF136" s="516"/>
      <c r="BNG136" s="516"/>
      <c r="BNH136" s="516"/>
      <c r="BNI136" s="516"/>
      <c r="BNJ136" s="516"/>
      <c r="BNK136" s="516"/>
      <c r="BNL136" s="516"/>
      <c r="BNM136" s="516"/>
      <c r="BNN136" s="516"/>
      <c r="BNO136" s="516"/>
      <c r="BNP136" s="516"/>
      <c r="BNQ136" s="516"/>
      <c r="BNR136" s="516"/>
      <c r="BNS136" s="516"/>
      <c r="BNT136" s="516"/>
      <c r="BNU136" s="516"/>
      <c r="BNV136" s="516"/>
      <c r="BNW136" s="516"/>
      <c r="BNX136" s="516"/>
      <c r="BNY136" s="516"/>
      <c r="BNZ136" s="516"/>
      <c r="BOA136" s="516"/>
      <c r="BOB136" s="516"/>
      <c r="BOC136" s="516"/>
      <c r="BOD136" s="516"/>
      <c r="BOE136" s="516"/>
      <c r="BOF136" s="516"/>
      <c r="BOG136" s="516"/>
      <c r="BOH136" s="516"/>
      <c r="BOI136" s="516"/>
      <c r="BOJ136" s="516"/>
      <c r="BOK136" s="516"/>
      <c r="BOL136" s="516"/>
      <c r="BOM136" s="516"/>
      <c r="BON136" s="516"/>
      <c r="BOO136" s="516"/>
      <c r="BOP136" s="516"/>
      <c r="BOQ136" s="516"/>
      <c r="BOR136" s="516"/>
      <c r="BOS136" s="516"/>
      <c r="BOT136" s="516"/>
      <c r="BOU136" s="516"/>
      <c r="BOV136" s="516"/>
      <c r="BOW136" s="516"/>
      <c r="BOX136" s="516"/>
      <c r="BOY136" s="516"/>
      <c r="BOZ136" s="516"/>
      <c r="BPA136" s="516"/>
      <c r="BPB136" s="516"/>
      <c r="BPC136" s="516"/>
      <c r="BPD136" s="516"/>
      <c r="BPE136" s="516"/>
      <c r="BPF136" s="516"/>
      <c r="BPG136" s="516"/>
      <c r="BPH136" s="516"/>
      <c r="BPI136" s="516"/>
      <c r="BPJ136" s="516"/>
      <c r="BPK136" s="516"/>
      <c r="BPL136" s="516"/>
      <c r="BPM136" s="516"/>
      <c r="BPN136" s="516"/>
      <c r="BPO136" s="516"/>
      <c r="BPP136" s="516"/>
      <c r="BPQ136" s="516"/>
      <c r="BPR136" s="516"/>
      <c r="BPS136" s="516"/>
      <c r="BPT136" s="516"/>
      <c r="BPU136" s="516"/>
      <c r="BPV136" s="516"/>
      <c r="BPW136" s="516"/>
      <c r="BPX136" s="516"/>
      <c r="BPY136" s="516"/>
      <c r="BPZ136" s="516"/>
      <c r="BQA136" s="516"/>
      <c r="BQB136" s="516"/>
      <c r="BQC136" s="516"/>
      <c r="BQD136" s="516"/>
      <c r="BQE136" s="516"/>
      <c r="BQF136" s="516"/>
      <c r="BQG136" s="516"/>
      <c r="BQH136" s="516"/>
      <c r="BQI136" s="516"/>
      <c r="BQJ136" s="516"/>
      <c r="BQK136" s="516"/>
      <c r="BQL136" s="516"/>
      <c r="BQM136" s="516"/>
      <c r="BQN136" s="516"/>
      <c r="BQO136" s="516"/>
      <c r="BQP136" s="516"/>
      <c r="BQQ136" s="516"/>
      <c r="BQR136" s="516"/>
      <c r="BQS136" s="516"/>
      <c r="BQT136" s="516"/>
      <c r="BQU136" s="516"/>
      <c r="BQV136" s="516"/>
      <c r="BQW136" s="516"/>
      <c r="BQX136" s="516"/>
      <c r="BQY136" s="516"/>
      <c r="BQZ136" s="516"/>
      <c r="BRA136" s="516"/>
      <c r="BRB136" s="516"/>
      <c r="BRC136" s="516"/>
      <c r="BRD136" s="516"/>
      <c r="BRE136" s="516"/>
      <c r="BRF136" s="516"/>
      <c r="BRG136" s="516"/>
      <c r="BRH136" s="516"/>
      <c r="BRI136" s="516"/>
      <c r="BRJ136" s="516"/>
      <c r="BRK136" s="516"/>
      <c r="BRL136" s="516"/>
      <c r="BRM136" s="516"/>
      <c r="BRN136" s="516"/>
      <c r="BRO136" s="516"/>
      <c r="BRP136" s="516"/>
      <c r="BRQ136" s="516"/>
      <c r="BRR136" s="516"/>
      <c r="BRS136" s="516"/>
      <c r="BRT136" s="516"/>
      <c r="BRU136" s="516"/>
      <c r="BRV136" s="516"/>
      <c r="BRW136" s="516"/>
      <c r="BRX136" s="516"/>
      <c r="BRY136" s="516"/>
      <c r="BRZ136" s="516"/>
      <c r="BSA136" s="516"/>
      <c r="BSB136" s="516"/>
      <c r="BSC136" s="516"/>
      <c r="BSD136" s="516"/>
      <c r="BSE136" s="516"/>
      <c r="BSF136" s="516"/>
      <c r="BSG136" s="516"/>
      <c r="BSH136" s="516"/>
      <c r="BSI136" s="516"/>
      <c r="BSJ136" s="516"/>
      <c r="BSK136" s="516"/>
      <c r="BSL136" s="516"/>
      <c r="BSM136" s="516"/>
      <c r="BSN136" s="516"/>
      <c r="BSO136" s="516"/>
      <c r="BSP136" s="516"/>
      <c r="BSQ136" s="516"/>
      <c r="BSR136" s="516"/>
      <c r="BSS136" s="516"/>
      <c r="BST136" s="516"/>
      <c r="BSU136" s="516"/>
      <c r="BSV136" s="516"/>
      <c r="BSW136" s="516"/>
      <c r="BSX136" s="516"/>
      <c r="BSY136" s="516"/>
      <c r="BSZ136" s="516"/>
      <c r="BTA136" s="516"/>
      <c r="BTB136" s="516"/>
      <c r="BTC136" s="516"/>
      <c r="BTD136" s="516"/>
      <c r="BTE136" s="516"/>
      <c r="BTF136" s="516"/>
      <c r="BTG136" s="516"/>
      <c r="BTH136" s="516"/>
      <c r="BTI136" s="516"/>
      <c r="BTJ136" s="516"/>
      <c r="BTK136" s="516"/>
      <c r="BTL136" s="516"/>
      <c r="BTM136" s="516"/>
      <c r="BTN136" s="516"/>
      <c r="BTO136" s="516"/>
      <c r="BTP136" s="516"/>
      <c r="BTQ136" s="516"/>
      <c r="BTR136" s="516"/>
      <c r="BTS136" s="516"/>
      <c r="BTT136" s="516"/>
      <c r="BTU136" s="516"/>
      <c r="BTV136" s="516"/>
      <c r="BTW136" s="516"/>
      <c r="BTX136" s="516"/>
      <c r="BTY136" s="516"/>
      <c r="BTZ136" s="516"/>
      <c r="BUA136" s="516"/>
      <c r="BUB136" s="516"/>
      <c r="BUC136" s="516"/>
      <c r="BUD136" s="516"/>
      <c r="BUE136" s="516"/>
      <c r="BUF136" s="516"/>
      <c r="BUG136" s="516"/>
      <c r="BUH136" s="516"/>
      <c r="BUI136" s="516"/>
      <c r="BUJ136" s="516"/>
      <c r="BUK136" s="516"/>
      <c r="BUL136" s="516"/>
      <c r="BUM136" s="516"/>
      <c r="BUN136" s="516"/>
      <c r="BUO136" s="516"/>
      <c r="BUP136" s="516"/>
      <c r="BUQ136" s="516"/>
      <c r="BUR136" s="516"/>
      <c r="BUS136" s="516"/>
      <c r="BUT136" s="516"/>
      <c r="BUU136" s="516"/>
      <c r="BUV136" s="516"/>
      <c r="BUW136" s="516"/>
      <c r="BUX136" s="516"/>
      <c r="BUY136" s="516"/>
      <c r="BUZ136" s="516"/>
      <c r="BVA136" s="516"/>
      <c r="BVB136" s="516"/>
      <c r="BVC136" s="516"/>
      <c r="BVD136" s="516"/>
      <c r="BVE136" s="516"/>
      <c r="BVF136" s="516"/>
      <c r="BVG136" s="516"/>
      <c r="BVH136" s="516"/>
      <c r="BVI136" s="516"/>
      <c r="BVJ136" s="516"/>
      <c r="BVK136" s="516"/>
      <c r="BVL136" s="516"/>
      <c r="BVM136" s="516"/>
      <c r="BVN136" s="516"/>
      <c r="BVO136" s="516"/>
      <c r="BVP136" s="516"/>
      <c r="BVQ136" s="516"/>
      <c r="BVR136" s="516"/>
      <c r="BVS136" s="516"/>
      <c r="BVT136" s="516"/>
      <c r="BVU136" s="516"/>
      <c r="BVV136" s="516"/>
      <c r="BVW136" s="516"/>
      <c r="BVX136" s="516"/>
      <c r="BVY136" s="516"/>
      <c r="BVZ136" s="516"/>
      <c r="BWA136" s="516"/>
      <c r="BWB136" s="516"/>
      <c r="BWC136" s="516"/>
      <c r="BWD136" s="516"/>
      <c r="BWE136" s="516"/>
      <c r="BWF136" s="516"/>
      <c r="BWG136" s="516"/>
      <c r="BWH136" s="516"/>
      <c r="BWI136" s="516"/>
      <c r="BWJ136" s="516"/>
      <c r="BWK136" s="516"/>
      <c r="BWL136" s="516"/>
      <c r="BWM136" s="516"/>
      <c r="BWN136" s="516"/>
      <c r="BWO136" s="516"/>
      <c r="BWP136" s="516"/>
      <c r="BWQ136" s="516"/>
      <c r="BWR136" s="516"/>
      <c r="BWS136" s="516"/>
      <c r="BWT136" s="516"/>
      <c r="BWU136" s="516"/>
      <c r="BWV136" s="516"/>
      <c r="BWW136" s="516"/>
      <c r="BWX136" s="516"/>
      <c r="BWY136" s="516"/>
      <c r="BWZ136" s="516"/>
      <c r="BXA136" s="516"/>
      <c r="BXB136" s="516"/>
      <c r="BXC136" s="516"/>
      <c r="BXD136" s="516"/>
      <c r="BXE136" s="516"/>
      <c r="BXF136" s="516"/>
      <c r="BXG136" s="516"/>
      <c r="BXH136" s="516"/>
      <c r="BXI136" s="516"/>
      <c r="BXJ136" s="516"/>
      <c r="BXK136" s="516"/>
      <c r="BXL136" s="516"/>
      <c r="BXM136" s="516"/>
      <c r="BXN136" s="516"/>
      <c r="BXO136" s="516"/>
      <c r="BXP136" s="516"/>
      <c r="BXQ136" s="516"/>
      <c r="BXR136" s="516"/>
      <c r="BXS136" s="516"/>
      <c r="BXT136" s="516"/>
      <c r="BXU136" s="516"/>
      <c r="BXV136" s="516"/>
      <c r="BXW136" s="516"/>
      <c r="BXX136" s="516"/>
      <c r="BXY136" s="516"/>
      <c r="BXZ136" s="516"/>
      <c r="BYA136" s="516"/>
      <c r="BYB136" s="516"/>
      <c r="BYC136" s="516"/>
      <c r="BYD136" s="516"/>
      <c r="BYE136" s="516"/>
      <c r="BYF136" s="516"/>
      <c r="BYG136" s="516"/>
      <c r="BYH136" s="516"/>
      <c r="BYI136" s="516"/>
      <c r="BYJ136" s="516"/>
      <c r="BYK136" s="516"/>
      <c r="BYL136" s="516"/>
      <c r="BYM136" s="516"/>
      <c r="BYN136" s="516"/>
      <c r="BYO136" s="516"/>
      <c r="BYP136" s="516"/>
      <c r="BYQ136" s="516"/>
      <c r="BYR136" s="516"/>
      <c r="BYS136" s="516"/>
      <c r="BYT136" s="516"/>
      <c r="BYU136" s="516"/>
      <c r="BYV136" s="516"/>
      <c r="BYW136" s="516"/>
      <c r="BYX136" s="516"/>
      <c r="BYY136" s="516"/>
      <c r="BYZ136" s="516"/>
      <c r="BZA136" s="516"/>
      <c r="BZB136" s="516"/>
      <c r="BZC136" s="516"/>
      <c r="BZD136" s="516"/>
      <c r="BZE136" s="516"/>
      <c r="BZF136" s="516"/>
      <c r="BZG136" s="516"/>
      <c r="BZH136" s="516"/>
      <c r="BZI136" s="516"/>
      <c r="BZJ136" s="516"/>
      <c r="BZK136" s="516"/>
      <c r="BZL136" s="516"/>
      <c r="BZM136" s="516"/>
      <c r="BZN136" s="516"/>
      <c r="BZO136" s="516"/>
      <c r="BZP136" s="516"/>
      <c r="BZQ136" s="516"/>
      <c r="BZR136" s="516"/>
      <c r="BZS136" s="516"/>
      <c r="BZT136" s="516"/>
      <c r="BZU136" s="516"/>
      <c r="BZV136" s="516"/>
      <c r="BZW136" s="516"/>
      <c r="BZX136" s="516"/>
      <c r="BZY136" s="516"/>
      <c r="BZZ136" s="516"/>
      <c r="CAA136" s="516"/>
      <c r="CAB136" s="516"/>
      <c r="CAC136" s="516"/>
      <c r="CAD136" s="516"/>
      <c r="CAE136" s="516"/>
      <c r="CAF136" s="516"/>
      <c r="CAG136" s="516"/>
      <c r="CAH136" s="516"/>
      <c r="CAI136" s="516"/>
      <c r="CAJ136" s="516"/>
      <c r="CAK136" s="516"/>
      <c r="CAL136" s="516"/>
      <c r="CAM136" s="516"/>
      <c r="CAN136" s="516"/>
      <c r="CAO136" s="516"/>
      <c r="CAP136" s="516"/>
      <c r="CAQ136" s="516"/>
      <c r="CAR136" s="516"/>
      <c r="CAS136" s="516"/>
      <c r="CAT136" s="516"/>
      <c r="CAU136" s="516"/>
      <c r="CAV136" s="516"/>
      <c r="CAW136" s="516"/>
      <c r="CAX136" s="516"/>
      <c r="CAY136" s="516"/>
      <c r="CAZ136" s="516"/>
      <c r="CBA136" s="516"/>
      <c r="CBB136" s="516"/>
      <c r="CBC136" s="516"/>
      <c r="CBD136" s="516"/>
      <c r="CBE136" s="516"/>
      <c r="CBF136" s="516"/>
      <c r="CBG136" s="516"/>
      <c r="CBH136" s="516"/>
      <c r="CBI136" s="516"/>
      <c r="CBJ136" s="516"/>
      <c r="CBK136" s="516"/>
      <c r="CBL136" s="516"/>
      <c r="CBM136" s="516"/>
      <c r="CBN136" s="516"/>
      <c r="CBO136" s="516"/>
      <c r="CBP136" s="516"/>
      <c r="CBQ136" s="516"/>
      <c r="CBR136" s="516"/>
      <c r="CBS136" s="516"/>
      <c r="CBT136" s="516"/>
      <c r="CBU136" s="516"/>
      <c r="CBV136" s="516"/>
      <c r="CBW136" s="516"/>
      <c r="CBX136" s="516"/>
      <c r="CBY136" s="516"/>
      <c r="CBZ136" s="516"/>
      <c r="CCA136" s="516"/>
      <c r="CCB136" s="516"/>
      <c r="CCC136" s="516"/>
      <c r="CCD136" s="516"/>
      <c r="CCE136" s="516"/>
      <c r="CCF136" s="516"/>
      <c r="CCG136" s="516"/>
      <c r="CCH136" s="516"/>
      <c r="CCI136" s="516"/>
      <c r="CCJ136" s="516"/>
      <c r="CCK136" s="516"/>
      <c r="CCL136" s="516"/>
      <c r="CCM136" s="516"/>
      <c r="CCN136" s="516"/>
      <c r="CCO136" s="516"/>
      <c r="CCP136" s="516"/>
      <c r="CCQ136" s="516"/>
      <c r="CCR136" s="516"/>
      <c r="CCS136" s="516"/>
      <c r="CCT136" s="516"/>
      <c r="CCU136" s="516"/>
      <c r="CCV136" s="516"/>
      <c r="CCW136" s="516"/>
      <c r="CCX136" s="516"/>
      <c r="CCY136" s="516"/>
      <c r="CCZ136" s="516"/>
      <c r="CDA136" s="516"/>
      <c r="CDB136" s="516"/>
      <c r="CDC136" s="516"/>
      <c r="CDD136" s="516"/>
      <c r="CDE136" s="516"/>
      <c r="CDF136" s="516"/>
      <c r="CDG136" s="516"/>
      <c r="CDH136" s="516"/>
      <c r="CDI136" s="516"/>
      <c r="CDJ136" s="516"/>
      <c r="CDK136" s="516"/>
      <c r="CDL136" s="516"/>
      <c r="CDM136" s="516"/>
      <c r="CDN136" s="516"/>
      <c r="CDO136" s="516"/>
      <c r="CDP136" s="516"/>
      <c r="CDQ136" s="516"/>
      <c r="CDR136" s="516"/>
      <c r="CDS136" s="516"/>
      <c r="CDT136" s="516"/>
      <c r="CDU136" s="516"/>
      <c r="CDV136" s="516"/>
      <c r="CDW136" s="516"/>
      <c r="CDX136" s="516"/>
      <c r="CDY136" s="516"/>
      <c r="CDZ136" s="516"/>
      <c r="CEA136" s="516"/>
      <c r="CEB136" s="516"/>
      <c r="CEC136" s="516"/>
      <c r="CED136" s="516"/>
      <c r="CEE136" s="516"/>
      <c r="CEF136" s="516"/>
      <c r="CEG136" s="516"/>
      <c r="CEH136" s="516"/>
      <c r="CEI136" s="516"/>
      <c r="CEJ136" s="516"/>
      <c r="CEK136" s="516"/>
      <c r="CEL136" s="516"/>
      <c r="CEM136" s="516"/>
      <c r="CEN136" s="516"/>
      <c r="CEO136" s="516"/>
      <c r="CEP136" s="516"/>
      <c r="CEQ136" s="516"/>
      <c r="CER136" s="516"/>
      <c r="CES136" s="516"/>
      <c r="CET136" s="516"/>
      <c r="CEU136" s="516"/>
      <c r="CEV136" s="516"/>
      <c r="CEW136" s="516"/>
      <c r="CEX136" s="516"/>
      <c r="CEY136" s="516"/>
      <c r="CEZ136" s="516"/>
      <c r="CFA136" s="516"/>
      <c r="CFB136" s="516"/>
      <c r="CFC136" s="516"/>
      <c r="CFD136" s="516"/>
      <c r="CFE136" s="516"/>
      <c r="CFF136" s="516"/>
      <c r="CFG136" s="516"/>
      <c r="CFH136" s="516"/>
      <c r="CFI136" s="516"/>
      <c r="CFJ136" s="516"/>
      <c r="CFK136" s="516"/>
      <c r="CFL136" s="516"/>
      <c r="CFM136" s="516"/>
      <c r="CFN136" s="516"/>
      <c r="CFO136" s="516"/>
      <c r="CFP136" s="516"/>
      <c r="CFQ136" s="516"/>
      <c r="CFR136" s="516"/>
      <c r="CFS136" s="516"/>
      <c r="CFT136" s="516"/>
      <c r="CFU136" s="516"/>
      <c r="CFV136" s="516"/>
      <c r="CFW136" s="516"/>
      <c r="CFX136" s="516"/>
      <c r="CFY136" s="516"/>
      <c r="CFZ136" s="516"/>
      <c r="CGA136" s="516"/>
      <c r="CGB136" s="516"/>
      <c r="CGC136" s="516"/>
      <c r="CGD136" s="516"/>
      <c r="CGE136" s="516"/>
      <c r="CGF136" s="516"/>
      <c r="CGG136" s="516"/>
      <c r="CGH136" s="516"/>
      <c r="CGI136" s="516"/>
      <c r="CGJ136" s="516"/>
      <c r="CGK136" s="516"/>
      <c r="CGL136" s="516"/>
      <c r="CGM136" s="516"/>
      <c r="CGN136" s="516"/>
      <c r="CGO136" s="516"/>
      <c r="CGP136" s="516"/>
      <c r="CGQ136" s="516"/>
      <c r="CGR136" s="516"/>
      <c r="CGS136" s="516"/>
      <c r="CGT136" s="516"/>
      <c r="CGU136" s="516"/>
      <c r="CGV136" s="516"/>
      <c r="CGW136" s="516"/>
      <c r="CGX136" s="516"/>
      <c r="CGY136" s="516"/>
      <c r="CGZ136" s="516"/>
      <c r="CHA136" s="516"/>
      <c r="CHB136" s="516"/>
      <c r="CHC136" s="516"/>
      <c r="CHD136" s="516"/>
      <c r="CHE136" s="516"/>
      <c r="CHF136" s="516"/>
      <c r="CHG136" s="516"/>
      <c r="CHH136" s="516"/>
      <c r="CHI136" s="516"/>
      <c r="CHJ136" s="516"/>
      <c r="CHK136" s="516"/>
      <c r="CHL136" s="516"/>
      <c r="CHM136" s="516"/>
      <c r="CHN136" s="516"/>
      <c r="CHO136" s="516"/>
      <c r="CHP136" s="516"/>
      <c r="CHQ136" s="516"/>
      <c r="CHR136" s="516"/>
      <c r="CHS136" s="516"/>
      <c r="CHT136" s="516"/>
      <c r="CHU136" s="516"/>
      <c r="CHV136" s="516"/>
      <c r="CHW136" s="516"/>
      <c r="CHX136" s="516"/>
      <c r="CHY136" s="516"/>
      <c r="CHZ136" s="516"/>
      <c r="CIA136" s="516"/>
      <c r="CIB136" s="516"/>
      <c r="CIC136" s="516"/>
      <c r="CID136" s="516"/>
      <c r="CIE136" s="516"/>
      <c r="CIF136" s="516"/>
      <c r="CIG136" s="516"/>
      <c r="CIH136" s="516"/>
      <c r="CII136" s="516"/>
      <c r="CIJ136" s="516"/>
      <c r="CIK136" s="516"/>
      <c r="CIL136" s="516"/>
      <c r="CIM136" s="516"/>
      <c r="CIN136" s="516"/>
      <c r="CIO136" s="516"/>
      <c r="CIP136" s="516"/>
      <c r="CIQ136" s="516"/>
      <c r="CIR136" s="516"/>
      <c r="CIS136" s="516"/>
      <c r="CIT136" s="516"/>
      <c r="CIU136" s="516"/>
      <c r="CIV136" s="516"/>
      <c r="CIW136" s="516"/>
      <c r="CIX136" s="516"/>
      <c r="CIY136" s="516"/>
      <c r="CIZ136" s="516"/>
      <c r="CJA136" s="516"/>
      <c r="CJB136" s="516"/>
      <c r="CJC136" s="516"/>
      <c r="CJD136" s="516"/>
      <c r="CJE136" s="516"/>
      <c r="CJF136" s="516"/>
      <c r="CJG136" s="516"/>
      <c r="CJH136" s="516"/>
      <c r="CJI136" s="516"/>
      <c r="CJJ136" s="516"/>
      <c r="CJK136" s="516"/>
      <c r="CJL136" s="516"/>
      <c r="CJM136" s="516"/>
      <c r="CJN136" s="516"/>
      <c r="CJO136" s="516"/>
      <c r="CJP136" s="516"/>
      <c r="CJQ136" s="516"/>
      <c r="CJR136" s="516"/>
      <c r="CJS136" s="516"/>
      <c r="CJT136" s="516"/>
      <c r="CJU136" s="516"/>
      <c r="CJV136" s="516"/>
      <c r="CJW136" s="516"/>
      <c r="CJX136" s="516"/>
      <c r="CJY136" s="516"/>
      <c r="CJZ136" s="516"/>
      <c r="CKA136" s="516"/>
      <c r="CKB136" s="516"/>
      <c r="CKC136" s="516"/>
      <c r="CKD136" s="516"/>
      <c r="CKE136" s="516"/>
      <c r="CKF136" s="516"/>
      <c r="CKG136" s="516"/>
      <c r="CKH136" s="516"/>
      <c r="CKI136" s="516"/>
      <c r="CKJ136" s="516"/>
      <c r="CKK136" s="516"/>
      <c r="CKL136" s="516"/>
      <c r="CKM136" s="516"/>
      <c r="CKN136" s="516"/>
      <c r="CKO136" s="516"/>
      <c r="CKP136" s="516"/>
      <c r="CKQ136" s="516"/>
      <c r="CKR136" s="516"/>
      <c r="CKS136" s="516"/>
      <c r="CKT136" s="516"/>
      <c r="CKU136" s="516"/>
      <c r="CKV136" s="516"/>
      <c r="CKW136" s="516"/>
      <c r="CKX136" s="516"/>
      <c r="CKY136" s="516"/>
      <c r="CKZ136" s="516"/>
      <c r="CLA136" s="516"/>
      <c r="CLB136" s="516"/>
      <c r="CLC136" s="516"/>
      <c r="CLD136" s="516"/>
      <c r="CLE136" s="516"/>
      <c r="CLF136" s="516"/>
      <c r="CLG136" s="516"/>
      <c r="CLH136" s="516"/>
      <c r="CLI136" s="516"/>
      <c r="CLJ136" s="516"/>
      <c r="CLK136" s="516"/>
      <c r="CLL136" s="516"/>
      <c r="CLM136" s="516"/>
      <c r="CLN136" s="516"/>
      <c r="CLO136" s="516"/>
      <c r="CLP136" s="516"/>
      <c r="CLQ136" s="516"/>
      <c r="CLR136" s="516"/>
      <c r="CLS136" s="516"/>
      <c r="CLT136" s="516"/>
      <c r="CLU136" s="516"/>
      <c r="CLV136" s="516"/>
      <c r="CLW136" s="516"/>
      <c r="CLX136" s="516"/>
      <c r="CLY136" s="516"/>
      <c r="CLZ136" s="516"/>
      <c r="CMA136" s="516"/>
      <c r="CMB136" s="516"/>
      <c r="CMC136" s="516"/>
      <c r="CMD136" s="516"/>
      <c r="CME136" s="516"/>
      <c r="CMF136" s="516"/>
      <c r="CMG136" s="516"/>
      <c r="CMH136" s="516"/>
      <c r="CMI136" s="516"/>
      <c r="CMJ136" s="516"/>
      <c r="CMK136" s="516"/>
      <c r="CML136" s="516"/>
      <c r="CMM136" s="516"/>
      <c r="CMN136" s="516"/>
      <c r="CMO136" s="516"/>
      <c r="CMP136" s="516"/>
      <c r="CMQ136" s="516"/>
      <c r="CMR136" s="516"/>
      <c r="CMS136" s="516"/>
      <c r="CMT136" s="516"/>
      <c r="CMU136" s="516"/>
      <c r="CMV136" s="516"/>
      <c r="CMW136" s="516"/>
      <c r="CMX136" s="516"/>
      <c r="CMY136" s="516"/>
      <c r="CMZ136" s="516"/>
      <c r="CNA136" s="516"/>
      <c r="CNB136" s="516"/>
      <c r="CNC136" s="516"/>
      <c r="CND136" s="516"/>
      <c r="CNE136" s="516"/>
      <c r="CNF136" s="516"/>
      <c r="CNG136" s="516"/>
      <c r="CNH136" s="516"/>
      <c r="CNI136" s="516"/>
      <c r="CNJ136" s="516"/>
      <c r="CNK136" s="516"/>
      <c r="CNL136" s="516"/>
      <c r="CNM136" s="516"/>
      <c r="CNN136" s="516"/>
      <c r="CNO136" s="516"/>
      <c r="CNP136" s="516"/>
      <c r="CNQ136" s="516"/>
      <c r="CNR136" s="516"/>
      <c r="CNS136" s="516"/>
      <c r="CNT136" s="516"/>
      <c r="CNU136" s="516"/>
      <c r="CNV136" s="516"/>
      <c r="CNW136" s="516"/>
      <c r="CNX136" s="516"/>
      <c r="CNY136" s="516"/>
      <c r="CNZ136" s="516"/>
      <c r="COA136" s="516"/>
      <c r="COB136" s="516"/>
      <c r="COC136" s="516"/>
      <c r="COD136" s="516"/>
      <c r="COE136" s="516"/>
      <c r="COF136" s="516"/>
      <c r="COG136" s="516"/>
      <c r="COH136" s="516"/>
      <c r="COI136" s="516"/>
      <c r="COJ136" s="516"/>
      <c r="COK136" s="516"/>
      <c r="COL136" s="516"/>
      <c r="COM136" s="516"/>
      <c r="CON136" s="516"/>
      <c r="COO136" s="516"/>
      <c r="COP136" s="516"/>
      <c r="COQ136" s="516"/>
      <c r="COR136" s="516"/>
      <c r="COS136" s="516"/>
      <c r="COT136" s="516"/>
      <c r="COU136" s="516"/>
      <c r="COV136" s="516"/>
      <c r="COW136" s="516"/>
      <c r="COX136" s="516"/>
      <c r="COY136" s="516"/>
      <c r="COZ136" s="516"/>
      <c r="CPA136" s="516"/>
      <c r="CPB136" s="516"/>
      <c r="CPC136" s="516"/>
      <c r="CPD136" s="516"/>
      <c r="CPE136" s="516"/>
      <c r="CPF136" s="516"/>
      <c r="CPG136" s="516"/>
      <c r="CPH136" s="516"/>
      <c r="CPI136" s="516"/>
      <c r="CPJ136" s="516"/>
      <c r="CPK136" s="516"/>
      <c r="CPL136" s="516"/>
      <c r="CPM136" s="516"/>
      <c r="CPN136" s="516"/>
      <c r="CPO136" s="516"/>
      <c r="CPP136" s="516"/>
      <c r="CPQ136" s="516"/>
      <c r="CPR136" s="516"/>
      <c r="CPS136" s="516"/>
      <c r="CPT136" s="516"/>
      <c r="CPU136" s="516"/>
      <c r="CPV136" s="516"/>
      <c r="CPW136" s="516"/>
      <c r="CPX136" s="516"/>
      <c r="CPY136" s="516"/>
      <c r="CPZ136" s="516"/>
      <c r="CQA136" s="516"/>
      <c r="CQB136" s="516"/>
      <c r="CQC136" s="516"/>
      <c r="CQD136" s="516"/>
      <c r="CQE136" s="516"/>
      <c r="CQF136" s="516"/>
      <c r="CQG136" s="516"/>
      <c r="CQH136" s="516"/>
      <c r="CQI136" s="516"/>
      <c r="CQJ136" s="516"/>
      <c r="CQK136" s="516"/>
      <c r="CQL136" s="516"/>
      <c r="CQM136" s="516"/>
      <c r="CQN136" s="516"/>
      <c r="CQO136" s="516"/>
      <c r="CQP136" s="516"/>
      <c r="CQQ136" s="516"/>
      <c r="CQR136" s="516"/>
      <c r="CQS136" s="516"/>
      <c r="CQT136" s="516"/>
      <c r="CQU136" s="516"/>
      <c r="CQV136" s="516"/>
      <c r="CQW136" s="516"/>
      <c r="CQX136" s="516"/>
      <c r="CQY136" s="516"/>
      <c r="CQZ136" s="516"/>
      <c r="CRA136" s="516"/>
      <c r="CRB136" s="516"/>
      <c r="CRC136" s="516"/>
      <c r="CRD136" s="516"/>
      <c r="CRE136" s="516"/>
      <c r="CRF136" s="516"/>
      <c r="CRG136" s="516"/>
      <c r="CRH136" s="516"/>
      <c r="CRI136" s="516"/>
      <c r="CRJ136" s="516"/>
      <c r="CRK136" s="516"/>
      <c r="CRL136" s="516"/>
      <c r="CRM136" s="516"/>
      <c r="CRN136" s="516"/>
      <c r="CRO136" s="516"/>
      <c r="CRP136" s="516"/>
      <c r="CRQ136" s="516"/>
      <c r="CRR136" s="516"/>
      <c r="CRS136" s="516"/>
      <c r="CRT136" s="516"/>
      <c r="CRU136" s="516"/>
      <c r="CRV136" s="516"/>
      <c r="CRW136" s="516"/>
      <c r="CRX136" s="516"/>
      <c r="CRY136" s="516"/>
      <c r="CRZ136" s="516"/>
      <c r="CSA136" s="516"/>
      <c r="CSB136" s="516"/>
      <c r="CSC136" s="516"/>
      <c r="CSD136" s="516"/>
      <c r="CSE136" s="516"/>
      <c r="CSF136" s="516"/>
      <c r="CSG136" s="516"/>
      <c r="CSH136" s="516"/>
      <c r="CSI136" s="516"/>
      <c r="CSJ136" s="516"/>
      <c r="CSK136" s="516"/>
      <c r="CSL136" s="516"/>
      <c r="CSM136" s="516"/>
      <c r="CSN136" s="516"/>
      <c r="CSO136" s="516"/>
      <c r="CSP136" s="516"/>
      <c r="CSQ136" s="516"/>
      <c r="CSR136" s="516"/>
      <c r="CSS136" s="516"/>
      <c r="CST136" s="516"/>
      <c r="CSU136" s="516"/>
      <c r="CSV136" s="516"/>
      <c r="CSW136" s="516"/>
      <c r="CSX136" s="516"/>
      <c r="CSY136" s="516"/>
      <c r="CSZ136" s="516"/>
      <c r="CTA136" s="516"/>
      <c r="CTB136" s="516"/>
      <c r="CTC136" s="516"/>
      <c r="CTD136" s="516"/>
      <c r="CTE136" s="516"/>
      <c r="CTF136" s="516"/>
      <c r="CTG136" s="516"/>
      <c r="CTH136" s="516"/>
      <c r="CTI136" s="516"/>
      <c r="CTJ136" s="516"/>
      <c r="CTK136" s="516"/>
      <c r="CTL136" s="516"/>
      <c r="CTM136" s="516"/>
      <c r="CTN136" s="516"/>
      <c r="CTO136" s="516"/>
      <c r="CTP136" s="516"/>
      <c r="CTQ136" s="516"/>
      <c r="CTR136" s="516"/>
      <c r="CTS136" s="516"/>
      <c r="CTT136" s="516"/>
      <c r="CTU136" s="516"/>
      <c r="CTV136" s="516"/>
      <c r="CTW136" s="516"/>
      <c r="CTX136" s="516"/>
      <c r="CTY136" s="516"/>
      <c r="CTZ136" s="516"/>
      <c r="CUA136" s="516"/>
      <c r="CUB136" s="516"/>
      <c r="CUC136" s="516"/>
      <c r="CUD136" s="516"/>
      <c r="CUE136" s="516"/>
      <c r="CUF136" s="516"/>
      <c r="CUG136" s="516"/>
      <c r="CUH136" s="516"/>
      <c r="CUI136" s="516"/>
      <c r="CUJ136" s="516"/>
      <c r="CUK136" s="516"/>
      <c r="CUL136" s="516"/>
      <c r="CUM136" s="516"/>
      <c r="CUN136" s="516"/>
      <c r="CUO136" s="516"/>
      <c r="CUP136" s="516"/>
      <c r="CUQ136" s="516"/>
      <c r="CUR136" s="516"/>
      <c r="CUS136" s="516"/>
      <c r="CUT136" s="516"/>
      <c r="CUU136" s="516"/>
      <c r="CUV136" s="516"/>
      <c r="CUW136" s="516"/>
      <c r="CUX136" s="516"/>
      <c r="CUY136" s="516"/>
      <c r="CUZ136" s="516"/>
      <c r="CVA136" s="516"/>
      <c r="CVB136" s="516"/>
      <c r="CVC136" s="516"/>
      <c r="CVD136" s="516"/>
      <c r="CVE136" s="516"/>
      <c r="CVF136" s="516"/>
      <c r="CVG136" s="516"/>
      <c r="CVH136" s="516"/>
      <c r="CVI136" s="516"/>
      <c r="CVJ136" s="516"/>
      <c r="CVK136" s="516"/>
      <c r="CVL136" s="516"/>
      <c r="CVM136" s="516"/>
      <c r="CVN136" s="516"/>
      <c r="CVO136" s="516"/>
      <c r="CVP136" s="516"/>
      <c r="CVQ136" s="516"/>
      <c r="CVR136" s="516"/>
      <c r="CVS136" s="516"/>
      <c r="CVT136" s="516"/>
      <c r="CVU136" s="516"/>
      <c r="CVV136" s="516"/>
      <c r="CVW136" s="516"/>
      <c r="CVX136" s="516"/>
      <c r="CVY136" s="516"/>
      <c r="CVZ136" s="516"/>
      <c r="CWA136" s="516"/>
      <c r="CWB136" s="516"/>
      <c r="CWC136" s="516"/>
      <c r="CWD136" s="516"/>
      <c r="CWE136" s="516"/>
      <c r="CWF136" s="516"/>
      <c r="CWG136" s="516"/>
      <c r="CWH136" s="516"/>
      <c r="CWI136" s="516"/>
      <c r="CWJ136" s="516"/>
      <c r="CWK136" s="516"/>
      <c r="CWL136" s="516"/>
      <c r="CWM136" s="516"/>
      <c r="CWN136" s="516"/>
      <c r="CWO136" s="516"/>
      <c r="CWP136" s="516"/>
      <c r="CWQ136" s="516"/>
      <c r="CWR136" s="516"/>
      <c r="CWS136" s="516"/>
      <c r="CWT136" s="516"/>
      <c r="CWU136" s="516"/>
      <c r="CWV136" s="516"/>
      <c r="CWW136" s="516"/>
      <c r="CWX136" s="516"/>
      <c r="CWY136" s="516"/>
      <c r="CWZ136" s="516"/>
      <c r="CXA136" s="516"/>
      <c r="CXB136" s="516"/>
      <c r="CXC136" s="516"/>
      <c r="CXD136" s="516"/>
      <c r="CXE136" s="516"/>
      <c r="CXF136" s="516"/>
      <c r="CXG136" s="516"/>
      <c r="CXH136" s="516"/>
      <c r="CXI136" s="516"/>
      <c r="CXJ136" s="516"/>
      <c r="CXK136" s="516"/>
      <c r="CXL136" s="516"/>
      <c r="CXM136" s="516"/>
      <c r="CXN136" s="516"/>
      <c r="CXO136" s="516"/>
      <c r="CXP136" s="516"/>
      <c r="CXQ136" s="516"/>
      <c r="CXR136" s="516"/>
      <c r="CXS136" s="516"/>
      <c r="CXT136" s="516"/>
      <c r="CXU136" s="516"/>
      <c r="CXV136" s="516"/>
      <c r="CXW136" s="516"/>
      <c r="CXX136" s="516"/>
      <c r="CXY136" s="516"/>
      <c r="CXZ136" s="516"/>
      <c r="CYA136" s="516"/>
      <c r="CYB136" s="516"/>
      <c r="CYC136" s="516"/>
      <c r="CYD136" s="516"/>
      <c r="CYE136" s="516"/>
      <c r="CYF136" s="516"/>
      <c r="CYG136" s="516"/>
      <c r="CYH136" s="516"/>
      <c r="CYI136" s="516"/>
      <c r="CYJ136" s="516"/>
      <c r="CYK136" s="516"/>
      <c r="CYL136" s="516"/>
      <c r="CYM136" s="516"/>
      <c r="CYN136" s="516"/>
      <c r="CYO136" s="516"/>
      <c r="CYP136" s="516"/>
      <c r="CYQ136" s="516"/>
      <c r="CYR136" s="516"/>
      <c r="CYS136" s="516"/>
      <c r="CYT136" s="516"/>
      <c r="CYU136" s="516"/>
      <c r="CYV136" s="516"/>
      <c r="CYW136" s="516"/>
      <c r="CYX136" s="516"/>
      <c r="CYY136" s="516"/>
      <c r="CYZ136" s="516"/>
      <c r="CZA136" s="516"/>
      <c r="CZB136" s="516"/>
      <c r="CZC136" s="516"/>
      <c r="CZD136" s="516"/>
      <c r="CZE136" s="516"/>
      <c r="CZF136" s="516"/>
      <c r="CZG136" s="516"/>
      <c r="CZH136" s="516"/>
      <c r="CZI136" s="516"/>
      <c r="CZJ136" s="516"/>
      <c r="CZK136" s="516"/>
      <c r="CZL136" s="516"/>
      <c r="CZM136" s="516"/>
      <c r="CZN136" s="516"/>
      <c r="CZO136" s="516"/>
      <c r="CZP136" s="516"/>
      <c r="CZQ136" s="516"/>
      <c r="CZR136" s="516"/>
      <c r="CZS136" s="516"/>
      <c r="CZT136" s="516"/>
      <c r="CZU136" s="516"/>
      <c r="CZV136" s="516"/>
      <c r="CZW136" s="516"/>
      <c r="CZX136" s="516"/>
      <c r="CZY136" s="516"/>
      <c r="CZZ136" s="516"/>
      <c r="DAA136" s="516"/>
      <c r="DAB136" s="516"/>
      <c r="DAC136" s="516"/>
      <c r="DAD136" s="516"/>
      <c r="DAE136" s="516"/>
      <c r="DAF136" s="516"/>
      <c r="DAG136" s="516"/>
      <c r="DAH136" s="516"/>
      <c r="DAI136" s="516"/>
      <c r="DAJ136" s="516"/>
      <c r="DAK136" s="516"/>
      <c r="DAL136" s="516"/>
      <c r="DAM136" s="516"/>
      <c r="DAN136" s="516"/>
      <c r="DAO136" s="516"/>
      <c r="DAP136" s="516"/>
      <c r="DAQ136" s="516"/>
      <c r="DAR136" s="516"/>
      <c r="DAS136" s="516"/>
      <c r="DAT136" s="516"/>
      <c r="DAU136" s="516"/>
      <c r="DAV136" s="516"/>
      <c r="DAW136" s="516"/>
      <c r="DAX136" s="516"/>
      <c r="DAY136" s="516"/>
      <c r="DAZ136" s="516"/>
      <c r="DBA136" s="516"/>
      <c r="DBB136" s="516"/>
      <c r="DBC136" s="516"/>
      <c r="DBD136" s="516"/>
      <c r="DBE136" s="516"/>
      <c r="DBF136" s="516"/>
      <c r="DBG136" s="516"/>
      <c r="DBH136" s="516"/>
      <c r="DBI136" s="516"/>
      <c r="DBJ136" s="516"/>
      <c r="DBK136" s="516"/>
      <c r="DBL136" s="516"/>
      <c r="DBM136" s="516"/>
      <c r="DBN136" s="516"/>
      <c r="DBO136" s="516"/>
      <c r="DBP136" s="516"/>
      <c r="DBQ136" s="516"/>
      <c r="DBR136" s="516"/>
      <c r="DBS136" s="516"/>
      <c r="DBT136" s="516"/>
      <c r="DBU136" s="516"/>
      <c r="DBV136" s="516"/>
      <c r="DBW136" s="516"/>
      <c r="DBX136" s="516"/>
      <c r="DBY136" s="516"/>
      <c r="DBZ136" s="516"/>
      <c r="DCA136" s="516"/>
      <c r="DCB136" s="516"/>
      <c r="DCC136" s="516"/>
      <c r="DCD136" s="516"/>
      <c r="DCE136" s="516"/>
      <c r="DCF136" s="516"/>
      <c r="DCG136" s="516"/>
      <c r="DCH136" s="516"/>
      <c r="DCI136" s="516"/>
      <c r="DCJ136" s="516"/>
      <c r="DCK136" s="516"/>
      <c r="DCL136" s="516"/>
      <c r="DCM136" s="516"/>
      <c r="DCN136" s="516"/>
      <c r="DCO136" s="516"/>
      <c r="DCP136" s="516"/>
      <c r="DCQ136" s="516"/>
      <c r="DCR136" s="516"/>
      <c r="DCS136" s="516"/>
      <c r="DCT136" s="516"/>
      <c r="DCU136" s="516"/>
      <c r="DCV136" s="516"/>
      <c r="DCW136" s="516"/>
      <c r="DCX136" s="516"/>
      <c r="DCY136" s="516"/>
      <c r="DCZ136" s="516"/>
      <c r="DDA136" s="516"/>
      <c r="DDB136" s="516"/>
      <c r="DDC136" s="516"/>
      <c r="DDD136" s="516"/>
      <c r="DDE136" s="516"/>
      <c r="DDF136" s="516"/>
      <c r="DDG136" s="516"/>
      <c r="DDH136" s="516"/>
      <c r="DDI136" s="516"/>
      <c r="DDJ136" s="516"/>
      <c r="DDK136" s="516"/>
      <c r="DDL136" s="516"/>
      <c r="DDM136" s="516"/>
      <c r="DDN136" s="516"/>
      <c r="DDO136" s="516"/>
      <c r="DDP136" s="516"/>
      <c r="DDQ136" s="516"/>
      <c r="DDR136" s="516"/>
      <c r="DDS136" s="516"/>
      <c r="DDT136" s="516"/>
      <c r="DDU136" s="516"/>
      <c r="DDV136" s="516"/>
      <c r="DDW136" s="516"/>
      <c r="DDX136" s="516"/>
      <c r="DDY136" s="516"/>
      <c r="DDZ136" s="516"/>
      <c r="DEA136" s="516"/>
      <c r="DEB136" s="516"/>
      <c r="DEC136" s="516"/>
      <c r="DED136" s="516"/>
      <c r="DEE136" s="516"/>
      <c r="DEF136" s="516"/>
      <c r="DEG136" s="516"/>
      <c r="DEH136" s="516"/>
      <c r="DEI136" s="516"/>
      <c r="DEJ136" s="516"/>
      <c r="DEK136" s="516"/>
      <c r="DEL136" s="516"/>
      <c r="DEM136" s="516"/>
      <c r="DEN136" s="516"/>
      <c r="DEO136" s="516"/>
      <c r="DEP136" s="516"/>
      <c r="DEQ136" s="516"/>
      <c r="DER136" s="516"/>
      <c r="DES136" s="516"/>
      <c r="DET136" s="516"/>
      <c r="DEU136" s="516"/>
      <c r="DEV136" s="516"/>
      <c r="DEW136" s="516"/>
      <c r="DEX136" s="516"/>
      <c r="DEY136" s="516"/>
      <c r="DEZ136" s="516"/>
      <c r="DFA136" s="516"/>
      <c r="DFB136" s="516"/>
      <c r="DFC136" s="516"/>
      <c r="DFD136" s="516"/>
      <c r="DFE136" s="516"/>
      <c r="DFF136" s="516"/>
      <c r="DFG136" s="516"/>
      <c r="DFH136" s="516"/>
      <c r="DFI136" s="516"/>
      <c r="DFJ136" s="516"/>
      <c r="DFK136" s="516"/>
      <c r="DFL136" s="516"/>
      <c r="DFM136" s="516"/>
      <c r="DFN136" s="516"/>
      <c r="DFO136" s="516"/>
      <c r="DFP136" s="516"/>
      <c r="DFQ136" s="516"/>
      <c r="DFR136" s="516"/>
      <c r="DFS136" s="516"/>
      <c r="DFT136" s="516"/>
      <c r="DFU136" s="516"/>
      <c r="DFV136" s="516"/>
      <c r="DFW136" s="516"/>
      <c r="DFX136" s="516"/>
      <c r="DFY136" s="516"/>
      <c r="DFZ136" s="516"/>
      <c r="DGA136" s="516"/>
      <c r="DGB136" s="516"/>
      <c r="DGC136" s="516"/>
      <c r="DGD136" s="516"/>
      <c r="DGE136" s="516"/>
      <c r="DGF136" s="516"/>
      <c r="DGG136" s="516"/>
      <c r="DGH136" s="516"/>
      <c r="DGI136" s="516"/>
      <c r="DGJ136" s="516"/>
      <c r="DGK136" s="516"/>
      <c r="DGL136" s="516"/>
      <c r="DGM136" s="516"/>
      <c r="DGN136" s="516"/>
      <c r="DGO136" s="516"/>
      <c r="DGP136" s="516"/>
      <c r="DGQ136" s="516"/>
      <c r="DGR136" s="516"/>
      <c r="DGS136" s="516"/>
      <c r="DGT136" s="516"/>
      <c r="DGU136" s="516"/>
      <c r="DGV136" s="516"/>
      <c r="DGW136" s="516"/>
      <c r="DGX136" s="516"/>
      <c r="DGY136" s="516"/>
      <c r="DGZ136" s="516"/>
      <c r="DHA136" s="516"/>
      <c r="DHB136" s="516"/>
      <c r="DHC136" s="516"/>
      <c r="DHD136" s="516"/>
      <c r="DHE136" s="516"/>
      <c r="DHF136" s="516"/>
      <c r="DHG136" s="516"/>
      <c r="DHH136" s="516"/>
      <c r="DHI136" s="516"/>
      <c r="DHJ136" s="516"/>
      <c r="DHK136" s="516"/>
      <c r="DHL136" s="516"/>
      <c r="DHM136" s="516"/>
      <c r="DHN136" s="516"/>
      <c r="DHO136" s="516"/>
      <c r="DHP136" s="516"/>
      <c r="DHQ136" s="516"/>
      <c r="DHR136" s="516"/>
      <c r="DHS136" s="516"/>
      <c r="DHT136" s="516"/>
      <c r="DHU136" s="516"/>
      <c r="DHV136" s="516"/>
      <c r="DHW136" s="516"/>
      <c r="DHX136" s="516"/>
      <c r="DHY136" s="516"/>
      <c r="DHZ136" s="516"/>
      <c r="DIA136" s="516"/>
      <c r="DIB136" s="516"/>
      <c r="DIC136" s="516"/>
      <c r="DID136" s="516"/>
      <c r="DIE136" s="516"/>
      <c r="DIF136" s="516"/>
      <c r="DIG136" s="516"/>
      <c r="DIH136" s="516"/>
      <c r="DII136" s="516"/>
      <c r="DIJ136" s="516"/>
      <c r="DIK136" s="516"/>
      <c r="DIL136" s="516"/>
      <c r="DIM136" s="516"/>
      <c r="DIN136" s="516"/>
      <c r="DIO136" s="516"/>
      <c r="DIP136" s="516"/>
      <c r="DIQ136" s="516"/>
      <c r="DIR136" s="516"/>
      <c r="DIS136" s="516"/>
      <c r="DIT136" s="516"/>
      <c r="DIU136" s="516"/>
      <c r="DIV136" s="516"/>
      <c r="DIW136" s="516"/>
      <c r="DIX136" s="516"/>
      <c r="DIY136" s="516"/>
      <c r="DIZ136" s="516"/>
      <c r="DJA136" s="516"/>
      <c r="DJB136" s="516"/>
      <c r="DJC136" s="516"/>
      <c r="DJD136" s="516"/>
      <c r="DJE136" s="516"/>
      <c r="DJF136" s="516"/>
      <c r="DJG136" s="516"/>
      <c r="DJH136" s="516"/>
      <c r="DJI136" s="516"/>
      <c r="DJJ136" s="516"/>
      <c r="DJK136" s="516"/>
      <c r="DJL136" s="516"/>
      <c r="DJM136" s="516"/>
      <c r="DJN136" s="516"/>
      <c r="DJO136" s="516"/>
      <c r="DJP136" s="516"/>
      <c r="DJQ136" s="516"/>
      <c r="DJR136" s="516"/>
      <c r="DJS136" s="516"/>
      <c r="DJT136" s="516"/>
      <c r="DJU136" s="516"/>
      <c r="DJV136" s="516"/>
      <c r="DJW136" s="516"/>
      <c r="DJX136" s="516"/>
      <c r="DJY136" s="516"/>
      <c r="DJZ136" s="516"/>
      <c r="DKA136" s="516"/>
      <c r="DKB136" s="516"/>
      <c r="DKC136" s="516"/>
      <c r="DKD136" s="516"/>
      <c r="DKE136" s="516"/>
      <c r="DKF136" s="516"/>
      <c r="DKG136" s="516"/>
      <c r="DKH136" s="516"/>
      <c r="DKI136" s="516"/>
      <c r="DKJ136" s="516"/>
      <c r="DKK136" s="516"/>
      <c r="DKL136" s="516"/>
      <c r="DKM136" s="516"/>
      <c r="DKN136" s="516"/>
      <c r="DKO136" s="516"/>
      <c r="DKP136" s="516"/>
      <c r="DKQ136" s="516"/>
      <c r="DKR136" s="516"/>
      <c r="DKS136" s="516"/>
      <c r="DKT136" s="516"/>
      <c r="DKU136" s="516"/>
      <c r="DKV136" s="516"/>
      <c r="DKW136" s="516"/>
      <c r="DKX136" s="516"/>
      <c r="DKY136" s="516"/>
      <c r="DKZ136" s="516"/>
      <c r="DLA136" s="516"/>
      <c r="DLB136" s="516"/>
      <c r="DLC136" s="516"/>
      <c r="DLD136" s="516"/>
      <c r="DLE136" s="516"/>
      <c r="DLF136" s="516"/>
      <c r="DLG136" s="516"/>
      <c r="DLH136" s="516"/>
      <c r="DLI136" s="516"/>
      <c r="DLJ136" s="516"/>
      <c r="DLK136" s="516"/>
      <c r="DLL136" s="516"/>
      <c r="DLM136" s="516"/>
      <c r="DLN136" s="516"/>
      <c r="DLO136" s="516"/>
      <c r="DLP136" s="516"/>
      <c r="DLQ136" s="516"/>
      <c r="DLR136" s="516"/>
      <c r="DLS136" s="516"/>
      <c r="DLT136" s="516"/>
      <c r="DLU136" s="516"/>
      <c r="DLV136" s="516"/>
      <c r="DLW136" s="516"/>
      <c r="DLX136" s="516"/>
      <c r="DLY136" s="516"/>
      <c r="DLZ136" s="516"/>
      <c r="DMA136" s="516"/>
      <c r="DMB136" s="516"/>
      <c r="DMC136" s="516"/>
      <c r="DMD136" s="516"/>
      <c r="DME136" s="516"/>
      <c r="DMF136" s="516"/>
      <c r="DMG136" s="516"/>
      <c r="DMH136" s="516"/>
      <c r="DMI136" s="516"/>
      <c r="DMJ136" s="516"/>
      <c r="DMK136" s="516"/>
      <c r="DML136" s="516"/>
      <c r="DMM136" s="516"/>
      <c r="DMN136" s="516"/>
      <c r="DMO136" s="516"/>
      <c r="DMP136" s="516"/>
      <c r="DMQ136" s="516"/>
      <c r="DMR136" s="516"/>
      <c r="DMS136" s="516"/>
      <c r="DMT136" s="516"/>
      <c r="DMU136" s="516"/>
      <c r="DMV136" s="516"/>
      <c r="DMW136" s="516"/>
      <c r="DMX136" s="516"/>
      <c r="DMY136" s="516"/>
      <c r="DMZ136" s="516"/>
      <c r="DNA136" s="516"/>
      <c r="DNB136" s="516"/>
      <c r="DNC136" s="516"/>
      <c r="DND136" s="516"/>
      <c r="DNE136" s="516"/>
      <c r="DNF136" s="516"/>
      <c r="DNG136" s="516"/>
      <c r="DNH136" s="516"/>
      <c r="DNI136" s="516"/>
      <c r="DNJ136" s="516"/>
      <c r="DNK136" s="516"/>
      <c r="DNL136" s="516"/>
      <c r="DNM136" s="516"/>
      <c r="DNN136" s="516"/>
      <c r="DNO136" s="516"/>
      <c r="DNP136" s="516"/>
      <c r="DNQ136" s="516"/>
      <c r="DNR136" s="516"/>
      <c r="DNS136" s="516"/>
      <c r="DNT136" s="516"/>
      <c r="DNU136" s="516"/>
      <c r="DNV136" s="516"/>
      <c r="DNW136" s="516"/>
      <c r="DNX136" s="516"/>
      <c r="DNY136" s="516"/>
      <c r="DNZ136" s="516"/>
      <c r="DOA136" s="516"/>
      <c r="DOB136" s="516"/>
      <c r="DOC136" s="516"/>
      <c r="DOD136" s="516"/>
      <c r="DOE136" s="516"/>
      <c r="DOF136" s="516"/>
      <c r="DOG136" s="516"/>
      <c r="DOH136" s="516"/>
      <c r="DOI136" s="516"/>
      <c r="DOJ136" s="516"/>
      <c r="DOK136" s="516"/>
      <c r="DOL136" s="516"/>
      <c r="DOM136" s="516"/>
      <c r="DON136" s="516"/>
      <c r="DOO136" s="516"/>
      <c r="DOP136" s="516"/>
      <c r="DOQ136" s="516"/>
      <c r="DOR136" s="516"/>
      <c r="DOS136" s="516"/>
      <c r="DOT136" s="516"/>
      <c r="DOU136" s="516"/>
      <c r="DOV136" s="516"/>
      <c r="DOW136" s="516"/>
      <c r="DOX136" s="516"/>
      <c r="DOY136" s="516"/>
      <c r="DOZ136" s="516"/>
      <c r="DPA136" s="516"/>
      <c r="DPB136" s="516"/>
      <c r="DPC136" s="516"/>
      <c r="DPD136" s="516"/>
      <c r="DPE136" s="516"/>
      <c r="DPF136" s="516"/>
      <c r="DPG136" s="516"/>
      <c r="DPH136" s="516"/>
      <c r="DPI136" s="516"/>
      <c r="DPJ136" s="516"/>
      <c r="DPK136" s="516"/>
      <c r="DPL136" s="516"/>
      <c r="DPM136" s="516"/>
      <c r="DPN136" s="516"/>
      <c r="DPO136" s="516"/>
      <c r="DPP136" s="516"/>
      <c r="DPQ136" s="516"/>
      <c r="DPR136" s="516"/>
      <c r="DPS136" s="516"/>
      <c r="DPT136" s="516"/>
      <c r="DPU136" s="516"/>
      <c r="DPV136" s="516"/>
      <c r="DPW136" s="516"/>
      <c r="DPX136" s="516"/>
      <c r="DPY136" s="516"/>
      <c r="DPZ136" s="516"/>
      <c r="DQA136" s="516"/>
      <c r="DQB136" s="516"/>
      <c r="DQC136" s="516"/>
      <c r="DQD136" s="516"/>
      <c r="DQE136" s="516"/>
      <c r="DQF136" s="516"/>
      <c r="DQG136" s="516"/>
      <c r="DQH136" s="516"/>
      <c r="DQI136" s="516"/>
      <c r="DQJ136" s="516"/>
      <c r="DQK136" s="516"/>
      <c r="DQL136" s="516"/>
      <c r="DQM136" s="516"/>
      <c r="DQN136" s="516"/>
      <c r="DQO136" s="516"/>
      <c r="DQP136" s="516"/>
      <c r="DQQ136" s="516"/>
      <c r="DQR136" s="516"/>
      <c r="DQS136" s="516"/>
      <c r="DQT136" s="516"/>
      <c r="DQU136" s="516"/>
      <c r="DQV136" s="516"/>
      <c r="DQW136" s="516"/>
      <c r="DQX136" s="516"/>
      <c r="DQY136" s="516"/>
      <c r="DQZ136" s="516"/>
      <c r="DRA136" s="516"/>
      <c r="DRB136" s="516"/>
      <c r="DRC136" s="516"/>
      <c r="DRD136" s="516"/>
      <c r="DRE136" s="516"/>
      <c r="DRF136" s="516"/>
      <c r="DRG136" s="516"/>
      <c r="DRH136" s="516"/>
      <c r="DRI136" s="516"/>
      <c r="DRJ136" s="516"/>
      <c r="DRK136" s="516"/>
      <c r="DRL136" s="516"/>
      <c r="DRM136" s="516"/>
      <c r="DRN136" s="516"/>
      <c r="DRO136" s="516"/>
      <c r="DRP136" s="516"/>
      <c r="DRQ136" s="516"/>
      <c r="DRR136" s="516"/>
      <c r="DRS136" s="516"/>
      <c r="DRT136" s="516"/>
      <c r="DRU136" s="516"/>
      <c r="DRV136" s="516"/>
      <c r="DRW136" s="516"/>
      <c r="DRX136" s="516"/>
      <c r="DRY136" s="516"/>
      <c r="DRZ136" s="516"/>
      <c r="DSA136" s="516"/>
      <c r="DSB136" s="516"/>
      <c r="DSC136" s="516"/>
      <c r="DSD136" s="516"/>
      <c r="DSE136" s="516"/>
      <c r="DSF136" s="516"/>
      <c r="DSG136" s="516"/>
      <c r="DSH136" s="516"/>
      <c r="DSI136" s="516"/>
      <c r="DSJ136" s="516"/>
      <c r="DSK136" s="516"/>
      <c r="DSL136" s="516"/>
      <c r="DSM136" s="516"/>
      <c r="DSN136" s="516"/>
      <c r="DSO136" s="516"/>
      <c r="DSP136" s="516"/>
      <c r="DSQ136" s="516"/>
      <c r="DSR136" s="516"/>
      <c r="DSS136" s="516"/>
      <c r="DST136" s="516"/>
      <c r="DSU136" s="516"/>
      <c r="DSV136" s="516"/>
      <c r="DSW136" s="516"/>
      <c r="DSX136" s="516"/>
      <c r="DSY136" s="516"/>
      <c r="DSZ136" s="516"/>
      <c r="DTA136" s="516"/>
      <c r="DTB136" s="516"/>
      <c r="DTC136" s="516"/>
      <c r="DTD136" s="516"/>
      <c r="DTE136" s="516"/>
      <c r="DTF136" s="516"/>
      <c r="DTG136" s="516"/>
      <c r="DTH136" s="516"/>
      <c r="DTI136" s="516"/>
      <c r="DTJ136" s="516"/>
      <c r="DTK136" s="516"/>
      <c r="DTL136" s="516"/>
      <c r="DTM136" s="516"/>
      <c r="DTN136" s="516"/>
      <c r="DTO136" s="516"/>
      <c r="DTP136" s="516"/>
      <c r="DTQ136" s="516"/>
      <c r="DTR136" s="516"/>
      <c r="DTS136" s="516"/>
      <c r="DTT136" s="516"/>
      <c r="DTU136" s="516"/>
      <c r="DTV136" s="516"/>
      <c r="DTW136" s="516"/>
      <c r="DTX136" s="516"/>
      <c r="DTY136" s="516"/>
      <c r="DTZ136" s="516"/>
      <c r="DUA136" s="516"/>
      <c r="DUB136" s="516"/>
      <c r="DUC136" s="516"/>
      <c r="DUD136" s="516"/>
      <c r="DUE136" s="516"/>
      <c r="DUF136" s="516"/>
      <c r="DUG136" s="516"/>
      <c r="DUH136" s="516"/>
      <c r="DUI136" s="516"/>
      <c r="DUJ136" s="516"/>
      <c r="DUK136" s="516"/>
      <c r="DUL136" s="516"/>
      <c r="DUM136" s="516"/>
      <c r="DUN136" s="516"/>
      <c r="DUO136" s="516"/>
      <c r="DUP136" s="516"/>
      <c r="DUQ136" s="516"/>
      <c r="DUR136" s="516"/>
      <c r="DUS136" s="516"/>
      <c r="DUT136" s="516"/>
      <c r="DUU136" s="516"/>
      <c r="DUV136" s="516"/>
      <c r="DUW136" s="516"/>
      <c r="DUX136" s="516"/>
      <c r="DUY136" s="516"/>
      <c r="DUZ136" s="516"/>
      <c r="DVA136" s="516"/>
      <c r="DVB136" s="516"/>
      <c r="DVC136" s="516"/>
      <c r="DVD136" s="516"/>
      <c r="DVE136" s="516"/>
      <c r="DVF136" s="516"/>
      <c r="DVG136" s="516"/>
      <c r="DVH136" s="516"/>
      <c r="DVI136" s="516"/>
      <c r="DVJ136" s="516"/>
      <c r="DVK136" s="516"/>
      <c r="DVL136" s="516"/>
      <c r="DVM136" s="516"/>
      <c r="DVN136" s="516"/>
      <c r="DVO136" s="516"/>
      <c r="DVP136" s="516"/>
      <c r="DVQ136" s="516"/>
      <c r="DVR136" s="516"/>
      <c r="DVS136" s="516"/>
      <c r="DVT136" s="516"/>
      <c r="DVU136" s="516"/>
      <c r="DVV136" s="516"/>
      <c r="DVW136" s="516"/>
      <c r="DVX136" s="516"/>
      <c r="DVY136" s="516"/>
      <c r="DVZ136" s="516"/>
      <c r="DWA136" s="516"/>
      <c r="DWB136" s="516"/>
      <c r="DWC136" s="516"/>
      <c r="DWD136" s="516"/>
      <c r="DWE136" s="516"/>
      <c r="DWF136" s="516"/>
      <c r="DWG136" s="516"/>
      <c r="DWH136" s="516"/>
      <c r="DWI136" s="516"/>
      <c r="DWJ136" s="516"/>
      <c r="DWK136" s="516"/>
      <c r="DWL136" s="516"/>
      <c r="DWM136" s="516"/>
      <c r="DWN136" s="516"/>
      <c r="DWO136" s="516"/>
      <c r="DWP136" s="516"/>
      <c r="DWQ136" s="516"/>
      <c r="DWR136" s="516"/>
      <c r="DWS136" s="516"/>
      <c r="DWT136" s="516"/>
      <c r="DWU136" s="516"/>
      <c r="DWV136" s="516"/>
      <c r="DWW136" s="516"/>
      <c r="DWX136" s="516"/>
      <c r="DWY136" s="516"/>
      <c r="DWZ136" s="516"/>
      <c r="DXA136" s="516"/>
      <c r="DXB136" s="516"/>
      <c r="DXC136" s="516"/>
      <c r="DXD136" s="516"/>
      <c r="DXE136" s="516"/>
      <c r="DXF136" s="516"/>
      <c r="DXG136" s="516"/>
      <c r="DXH136" s="516"/>
      <c r="DXI136" s="516"/>
      <c r="DXJ136" s="516"/>
      <c r="DXK136" s="516"/>
      <c r="DXL136" s="516"/>
      <c r="DXM136" s="516"/>
      <c r="DXN136" s="516"/>
      <c r="DXO136" s="516"/>
      <c r="DXP136" s="516"/>
      <c r="DXQ136" s="516"/>
      <c r="DXR136" s="516"/>
      <c r="DXS136" s="516"/>
      <c r="DXT136" s="516"/>
      <c r="DXU136" s="516"/>
      <c r="DXV136" s="516"/>
      <c r="DXW136" s="516"/>
      <c r="DXX136" s="516"/>
      <c r="DXY136" s="516"/>
      <c r="DXZ136" s="516"/>
      <c r="DYA136" s="516"/>
      <c r="DYB136" s="516"/>
      <c r="DYC136" s="516"/>
      <c r="DYD136" s="516"/>
      <c r="DYE136" s="516"/>
      <c r="DYF136" s="516"/>
      <c r="DYG136" s="516"/>
      <c r="DYH136" s="516"/>
      <c r="DYI136" s="516"/>
      <c r="DYJ136" s="516"/>
      <c r="DYK136" s="516"/>
      <c r="DYL136" s="516"/>
      <c r="DYM136" s="516"/>
      <c r="DYN136" s="516"/>
      <c r="DYO136" s="516"/>
      <c r="DYP136" s="516"/>
      <c r="DYQ136" s="516"/>
      <c r="DYR136" s="516"/>
      <c r="DYS136" s="516"/>
      <c r="DYT136" s="516"/>
      <c r="DYU136" s="516"/>
      <c r="DYV136" s="516"/>
      <c r="DYW136" s="516"/>
      <c r="DYX136" s="516"/>
      <c r="DYY136" s="516"/>
      <c r="DYZ136" s="516"/>
      <c r="DZA136" s="516"/>
      <c r="DZB136" s="516"/>
      <c r="DZC136" s="516"/>
      <c r="DZD136" s="516"/>
      <c r="DZE136" s="516"/>
      <c r="DZF136" s="516"/>
      <c r="DZG136" s="516"/>
      <c r="DZH136" s="516"/>
      <c r="DZI136" s="516"/>
      <c r="DZJ136" s="516"/>
      <c r="DZK136" s="516"/>
      <c r="DZL136" s="516"/>
      <c r="DZM136" s="516"/>
      <c r="DZN136" s="516"/>
      <c r="DZO136" s="516"/>
      <c r="DZP136" s="516"/>
      <c r="DZQ136" s="516"/>
      <c r="DZR136" s="516"/>
      <c r="DZS136" s="516"/>
      <c r="DZT136" s="516"/>
      <c r="DZU136" s="516"/>
      <c r="DZV136" s="516"/>
      <c r="DZW136" s="516"/>
      <c r="DZX136" s="516"/>
      <c r="DZY136" s="516"/>
      <c r="DZZ136" s="516"/>
      <c r="EAA136" s="516"/>
      <c r="EAB136" s="516"/>
      <c r="EAC136" s="516"/>
      <c r="EAD136" s="516"/>
      <c r="EAE136" s="516"/>
      <c r="EAF136" s="516"/>
      <c r="EAG136" s="516"/>
      <c r="EAH136" s="516"/>
      <c r="EAI136" s="516"/>
      <c r="EAJ136" s="516"/>
      <c r="EAK136" s="516"/>
      <c r="EAL136" s="516"/>
      <c r="EAM136" s="516"/>
      <c r="EAN136" s="516"/>
      <c r="EAO136" s="516"/>
      <c r="EAP136" s="516"/>
      <c r="EAQ136" s="516"/>
      <c r="EAR136" s="516"/>
      <c r="EAS136" s="516"/>
      <c r="EAT136" s="516"/>
      <c r="EAU136" s="516"/>
      <c r="EAV136" s="516"/>
      <c r="EAW136" s="516"/>
      <c r="EAX136" s="516"/>
      <c r="EAY136" s="516"/>
      <c r="EAZ136" s="516"/>
      <c r="EBA136" s="516"/>
      <c r="EBB136" s="516"/>
      <c r="EBC136" s="516"/>
      <c r="EBD136" s="516"/>
      <c r="EBE136" s="516"/>
      <c r="EBF136" s="516"/>
      <c r="EBG136" s="516"/>
      <c r="EBH136" s="516"/>
      <c r="EBI136" s="516"/>
      <c r="EBJ136" s="516"/>
      <c r="EBK136" s="516"/>
      <c r="EBL136" s="516"/>
      <c r="EBM136" s="516"/>
      <c r="EBN136" s="516"/>
      <c r="EBO136" s="516"/>
      <c r="EBP136" s="516"/>
      <c r="EBQ136" s="516"/>
      <c r="EBR136" s="516"/>
      <c r="EBS136" s="516"/>
      <c r="EBT136" s="516"/>
      <c r="EBU136" s="516"/>
      <c r="EBV136" s="516"/>
      <c r="EBW136" s="516"/>
      <c r="EBX136" s="516"/>
      <c r="EBY136" s="516"/>
      <c r="EBZ136" s="516"/>
      <c r="ECA136" s="516"/>
      <c r="ECB136" s="516"/>
      <c r="ECC136" s="516"/>
      <c r="ECD136" s="516"/>
      <c r="ECE136" s="516"/>
      <c r="ECF136" s="516"/>
      <c r="ECG136" s="516"/>
      <c r="ECH136" s="516"/>
      <c r="ECI136" s="516"/>
      <c r="ECJ136" s="516"/>
      <c r="ECK136" s="516"/>
      <c r="ECL136" s="516"/>
      <c r="ECM136" s="516"/>
      <c r="ECN136" s="516"/>
      <c r="ECO136" s="516"/>
      <c r="ECP136" s="516"/>
      <c r="ECQ136" s="516"/>
      <c r="ECR136" s="516"/>
      <c r="ECS136" s="516"/>
      <c r="ECT136" s="516"/>
      <c r="ECU136" s="516"/>
      <c r="ECV136" s="516"/>
      <c r="ECW136" s="516"/>
      <c r="ECX136" s="516"/>
      <c r="ECY136" s="516"/>
      <c r="ECZ136" s="516"/>
      <c r="EDA136" s="516"/>
      <c r="EDB136" s="516"/>
      <c r="EDC136" s="516"/>
      <c r="EDD136" s="516"/>
      <c r="EDE136" s="516"/>
      <c r="EDF136" s="516"/>
      <c r="EDG136" s="516"/>
      <c r="EDH136" s="516"/>
      <c r="EDI136" s="516"/>
      <c r="EDJ136" s="516"/>
      <c r="EDK136" s="516"/>
      <c r="EDL136" s="516"/>
      <c r="EDM136" s="516"/>
      <c r="EDN136" s="516"/>
      <c r="EDO136" s="516"/>
      <c r="EDP136" s="516"/>
      <c r="EDQ136" s="516"/>
      <c r="EDR136" s="516"/>
      <c r="EDS136" s="516"/>
      <c r="EDT136" s="516"/>
      <c r="EDU136" s="516"/>
      <c r="EDV136" s="516"/>
      <c r="EDW136" s="516"/>
      <c r="EDX136" s="516"/>
      <c r="EDY136" s="516"/>
      <c r="EDZ136" s="516"/>
      <c r="EEA136" s="516"/>
      <c r="EEB136" s="516"/>
      <c r="EEC136" s="516"/>
      <c r="EED136" s="516"/>
      <c r="EEE136" s="516"/>
      <c r="EEF136" s="516"/>
      <c r="EEG136" s="516"/>
      <c r="EEH136" s="516"/>
      <c r="EEI136" s="516"/>
      <c r="EEJ136" s="516"/>
      <c r="EEK136" s="516"/>
      <c r="EEL136" s="516"/>
      <c r="EEM136" s="516"/>
      <c r="EEN136" s="516"/>
      <c r="EEO136" s="516"/>
      <c r="EEP136" s="516"/>
      <c r="EEQ136" s="516"/>
      <c r="EER136" s="516"/>
      <c r="EES136" s="516"/>
      <c r="EET136" s="516"/>
      <c r="EEU136" s="516"/>
      <c r="EEV136" s="516"/>
      <c r="EEW136" s="516"/>
      <c r="EEX136" s="516"/>
      <c r="EEY136" s="516"/>
      <c r="EEZ136" s="516"/>
      <c r="EFA136" s="516"/>
      <c r="EFB136" s="516"/>
      <c r="EFC136" s="516"/>
      <c r="EFD136" s="516"/>
      <c r="EFE136" s="516"/>
      <c r="EFF136" s="516"/>
      <c r="EFG136" s="516"/>
      <c r="EFH136" s="516"/>
      <c r="EFI136" s="516"/>
      <c r="EFJ136" s="516"/>
      <c r="EFK136" s="516"/>
      <c r="EFL136" s="516"/>
      <c r="EFM136" s="516"/>
      <c r="EFN136" s="516"/>
      <c r="EFO136" s="516"/>
      <c r="EFP136" s="516"/>
      <c r="EFQ136" s="516"/>
      <c r="EFR136" s="516"/>
      <c r="EFS136" s="516"/>
      <c r="EFT136" s="516"/>
      <c r="EFU136" s="516"/>
      <c r="EFV136" s="516"/>
      <c r="EFW136" s="516"/>
      <c r="EFX136" s="516"/>
      <c r="EFY136" s="516"/>
      <c r="EFZ136" s="516"/>
      <c r="EGA136" s="516"/>
      <c r="EGB136" s="516"/>
      <c r="EGC136" s="516"/>
      <c r="EGD136" s="516"/>
      <c r="EGE136" s="516"/>
      <c r="EGF136" s="516"/>
      <c r="EGG136" s="516"/>
      <c r="EGH136" s="516"/>
      <c r="EGI136" s="516"/>
      <c r="EGJ136" s="516"/>
      <c r="EGK136" s="516"/>
      <c r="EGL136" s="516"/>
      <c r="EGM136" s="516"/>
      <c r="EGN136" s="516"/>
      <c r="EGO136" s="516"/>
      <c r="EGP136" s="516"/>
      <c r="EGQ136" s="516"/>
      <c r="EGR136" s="516"/>
      <c r="EGS136" s="516"/>
      <c r="EGT136" s="516"/>
      <c r="EGU136" s="516"/>
      <c r="EGV136" s="516"/>
      <c r="EGW136" s="516"/>
      <c r="EGX136" s="516"/>
      <c r="EGY136" s="516"/>
      <c r="EGZ136" s="516"/>
      <c r="EHA136" s="516"/>
      <c r="EHB136" s="516"/>
      <c r="EHC136" s="516"/>
      <c r="EHD136" s="516"/>
      <c r="EHE136" s="516"/>
      <c r="EHF136" s="516"/>
      <c r="EHG136" s="516"/>
      <c r="EHH136" s="516"/>
      <c r="EHI136" s="516"/>
      <c r="EHJ136" s="516"/>
      <c r="EHK136" s="516"/>
      <c r="EHL136" s="516"/>
      <c r="EHM136" s="516"/>
      <c r="EHN136" s="516"/>
      <c r="EHO136" s="516"/>
      <c r="EHP136" s="516"/>
      <c r="EHQ136" s="516"/>
      <c r="EHR136" s="516"/>
      <c r="EHS136" s="516"/>
      <c r="EHT136" s="516"/>
      <c r="EHU136" s="516"/>
      <c r="EHV136" s="516"/>
      <c r="EHW136" s="516"/>
      <c r="EHX136" s="516"/>
      <c r="EHY136" s="516"/>
      <c r="EHZ136" s="516"/>
      <c r="EIA136" s="516"/>
      <c r="EIB136" s="516"/>
      <c r="EIC136" s="516"/>
      <c r="EID136" s="516"/>
      <c r="EIE136" s="516"/>
      <c r="EIF136" s="516"/>
      <c r="EIG136" s="516"/>
      <c r="EIH136" s="516"/>
      <c r="EII136" s="516"/>
      <c r="EIJ136" s="516"/>
      <c r="EIK136" s="516"/>
      <c r="EIL136" s="516"/>
      <c r="EIM136" s="516"/>
      <c r="EIN136" s="516"/>
      <c r="EIO136" s="516"/>
      <c r="EIP136" s="516"/>
      <c r="EIQ136" s="516"/>
      <c r="EIR136" s="516"/>
      <c r="EIS136" s="516"/>
      <c r="EIT136" s="516"/>
      <c r="EIU136" s="516"/>
      <c r="EIV136" s="516"/>
      <c r="EIW136" s="516"/>
      <c r="EIX136" s="516"/>
      <c r="EIY136" s="516"/>
      <c r="EIZ136" s="516"/>
      <c r="EJA136" s="516"/>
      <c r="EJB136" s="516"/>
      <c r="EJC136" s="516"/>
      <c r="EJD136" s="516"/>
      <c r="EJE136" s="516"/>
      <c r="EJF136" s="516"/>
      <c r="EJG136" s="516"/>
      <c r="EJH136" s="516"/>
      <c r="EJI136" s="516"/>
      <c r="EJJ136" s="516"/>
      <c r="EJK136" s="516"/>
      <c r="EJL136" s="516"/>
      <c r="EJM136" s="516"/>
      <c r="EJN136" s="516"/>
      <c r="EJO136" s="516"/>
      <c r="EJP136" s="516"/>
      <c r="EJQ136" s="516"/>
      <c r="EJR136" s="516"/>
      <c r="EJS136" s="516"/>
      <c r="EJT136" s="516"/>
      <c r="EJU136" s="516"/>
      <c r="EJV136" s="516"/>
      <c r="EJW136" s="516"/>
      <c r="EJX136" s="516"/>
      <c r="EJY136" s="516"/>
      <c r="EJZ136" s="516"/>
      <c r="EKA136" s="516"/>
      <c r="EKB136" s="516"/>
      <c r="EKC136" s="516"/>
      <c r="EKD136" s="516"/>
      <c r="EKE136" s="516"/>
      <c r="EKF136" s="516"/>
      <c r="EKG136" s="516"/>
      <c r="EKH136" s="516"/>
      <c r="EKI136" s="516"/>
      <c r="EKJ136" s="516"/>
      <c r="EKK136" s="516"/>
      <c r="EKL136" s="516"/>
      <c r="EKM136" s="516"/>
      <c r="EKN136" s="516"/>
      <c r="EKO136" s="516"/>
      <c r="EKP136" s="516"/>
      <c r="EKQ136" s="516"/>
      <c r="EKR136" s="516"/>
      <c r="EKS136" s="516"/>
      <c r="EKT136" s="516"/>
      <c r="EKU136" s="516"/>
      <c r="EKV136" s="516"/>
      <c r="EKW136" s="516"/>
      <c r="EKX136" s="516"/>
      <c r="EKY136" s="516"/>
      <c r="EKZ136" s="516"/>
      <c r="ELA136" s="516"/>
      <c r="ELB136" s="516"/>
      <c r="ELC136" s="516"/>
      <c r="ELD136" s="516"/>
      <c r="ELE136" s="516"/>
      <c r="ELF136" s="516"/>
      <c r="ELG136" s="516"/>
      <c r="ELH136" s="516"/>
      <c r="ELI136" s="516"/>
      <c r="ELJ136" s="516"/>
      <c r="ELK136" s="516"/>
      <c r="ELL136" s="516"/>
      <c r="ELM136" s="516"/>
      <c r="ELN136" s="516"/>
      <c r="ELO136" s="516"/>
      <c r="ELP136" s="516"/>
      <c r="ELQ136" s="516"/>
      <c r="ELR136" s="516"/>
      <c r="ELS136" s="516"/>
      <c r="ELT136" s="516"/>
      <c r="ELU136" s="516"/>
      <c r="ELV136" s="516"/>
      <c r="ELW136" s="516"/>
      <c r="ELX136" s="516"/>
      <c r="ELY136" s="516"/>
      <c r="ELZ136" s="516"/>
      <c r="EMA136" s="516"/>
      <c r="EMB136" s="516"/>
      <c r="EMC136" s="516"/>
      <c r="EMD136" s="516"/>
      <c r="EME136" s="516"/>
      <c r="EMF136" s="516"/>
      <c r="EMG136" s="516"/>
      <c r="EMH136" s="516"/>
      <c r="EMI136" s="516"/>
      <c r="EMJ136" s="516"/>
      <c r="EMK136" s="516"/>
      <c r="EML136" s="516"/>
      <c r="EMM136" s="516"/>
      <c r="EMN136" s="516"/>
      <c r="EMO136" s="516"/>
      <c r="EMP136" s="516"/>
      <c r="EMQ136" s="516"/>
      <c r="EMR136" s="516"/>
      <c r="EMS136" s="516"/>
      <c r="EMT136" s="516"/>
      <c r="EMU136" s="516"/>
      <c r="EMV136" s="516"/>
      <c r="EMW136" s="516"/>
      <c r="EMX136" s="516"/>
      <c r="EMY136" s="516"/>
      <c r="EMZ136" s="516"/>
      <c r="ENA136" s="516"/>
      <c r="ENB136" s="516"/>
      <c r="ENC136" s="516"/>
      <c r="END136" s="516"/>
      <c r="ENE136" s="516"/>
      <c r="ENF136" s="516"/>
      <c r="ENG136" s="516"/>
      <c r="ENH136" s="516"/>
      <c r="ENI136" s="516"/>
      <c r="ENJ136" s="516"/>
      <c r="ENK136" s="516"/>
      <c r="ENL136" s="516"/>
      <c r="ENM136" s="516"/>
      <c r="ENN136" s="516"/>
      <c r="ENO136" s="516"/>
      <c r="ENP136" s="516"/>
      <c r="ENQ136" s="516"/>
      <c r="ENR136" s="516"/>
      <c r="ENS136" s="516"/>
      <c r="ENT136" s="516"/>
      <c r="ENU136" s="516"/>
      <c r="ENV136" s="516"/>
      <c r="ENW136" s="516"/>
      <c r="ENX136" s="516"/>
      <c r="ENY136" s="516"/>
      <c r="ENZ136" s="516"/>
      <c r="EOA136" s="516"/>
      <c r="EOB136" s="516"/>
      <c r="EOC136" s="516"/>
      <c r="EOD136" s="516"/>
      <c r="EOE136" s="516"/>
      <c r="EOF136" s="516"/>
      <c r="EOG136" s="516"/>
      <c r="EOH136" s="516"/>
      <c r="EOI136" s="516"/>
      <c r="EOJ136" s="516"/>
      <c r="EOK136" s="516"/>
      <c r="EOL136" s="516"/>
      <c r="EOM136" s="516"/>
      <c r="EON136" s="516"/>
      <c r="EOO136" s="516"/>
      <c r="EOP136" s="516"/>
      <c r="EOQ136" s="516"/>
      <c r="EOR136" s="516"/>
      <c r="EOS136" s="516"/>
      <c r="EOT136" s="516"/>
      <c r="EOU136" s="516"/>
      <c r="EOV136" s="516"/>
      <c r="EOW136" s="516"/>
      <c r="EOX136" s="516"/>
      <c r="EOY136" s="516"/>
      <c r="EOZ136" s="516"/>
      <c r="EPA136" s="516"/>
      <c r="EPB136" s="516"/>
      <c r="EPC136" s="516"/>
      <c r="EPD136" s="516"/>
      <c r="EPE136" s="516"/>
      <c r="EPF136" s="516"/>
      <c r="EPG136" s="516"/>
      <c r="EPH136" s="516"/>
      <c r="EPI136" s="516"/>
      <c r="EPJ136" s="516"/>
      <c r="EPK136" s="516"/>
      <c r="EPL136" s="516"/>
      <c r="EPM136" s="516"/>
      <c r="EPN136" s="516"/>
      <c r="EPO136" s="516"/>
      <c r="EPP136" s="516"/>
      <c r="EPQ136" s="516"/>
      <c r="EPR136" s="516"/>
      <c r="EPS136" s="516"/>
      <c r="EPT136" s="516"/>
      <c r="EPU136" s="516"/>
      <c r="EPV136" s="516"/>
      <c r="EPW136" s="516"/>
      <c r="EPX136" s="516"/>
      <c r="EPY136" s="516"/>
      <c r="EPZ136" s="516"/>
      <c r="EQA136" s="516"/>
      <c r="EQB136" s="516"/>
      <c r="EQC136" s="516"/>
      <c r="EQD136" s="516"/>
      <c r="EQE136" s="516"/>
      <c r="EQF136" s="516"/>
      <c r="EQG136" s="516"/>
      <c r="EQH136" s="516"/>
      <c r="EQI136" s="516"/>
      <c r="EQJ136" s="516"/>
      <c r="EQK136" s="516"/>
      <c r="EQL136" s="516"/>
      <c r="EQM136" s="516"/>
      <c r="EQN136" s="516"/>
      <c r="EQO136" s="516"/>
      <c r="EQP136" s="516"/>
      <c r="EQQ136" s="516"/>
      <c r="EQR136" s="516"/>
      <c r="EQS136" s="516"/>
      <c r="EQT136" s="516"/>
      <c r="EQU136" s="516"/>
      <c r="EQV136" s="516"/>
      <c r="EQW136" s="516"/>
      <c r="EQX136" s="516"/>
      <c r="EQY136" s="516"/>
      <c r="EQZ136" s="516"/>
      <c r="ERA136" s="516"/>
      <c r="ERB136" s="516"/>
      <c r="ERC136" s="516"/>
      <c r="ERD136" s="516"/>
      <c r="ERE136" s="516"/>
      <c r="ERF136" s="516"/>
      <c r="ERG136" s="516"/>
      <c r="ERH136" s="516"/>
      <c r="ERI136" s="516"/>
      <c r="ERJ136" s="516"/>
      <c r="ERK136" s="516"/>
      <c r="ERL136" s="516"/>
      <c r="ERM136" s="516"/>
      <c r="ERN136" s="516"/>
      <c r="ERO136" s="516"/>
      <c r="ERP136" s="516"/>
      <c r="ERQ136" s="516"/>
      <c r="ERR136" s="516"/>
      <c r="ERS136" s="516"/>
      <c r="ERT136" s="516"/>
      <c r="ERU136" s="516"/>
      <c r="ERV136" s="516"/>
      <c r="ERW136" s="516"/>
      <c r="ERX136" s="516"/>
      <c r="ERY136" s="516"/>
      <c r="ERZ136" s="516"/>
      <c r="ESA136" s="516"/>
      <c r="ESB136" s="516"/>
      <c r="ESC136" s="516"/>
      <c r="ESD136" s="516"/>
      <c r="ESE136" s="516"/>
      <c r="ESF136" s="516"/>
      <c r="ESG136" s="516"/>
      <c r="ESH136" s="516"/>
      <c r="ESI136" s="516"/>
      <c r="ESJ136" s="516"/>
      <c r="ESK136" s="516"/>
      <c r="ESL136" s="516"/>
      <c r="ESM136" s="516"/>
      <c r="ESN136" s="516"/>
      <c r="ESO136" s="516"/>
      <c r="ESP136" s="516"/>
      <c r="ESQ136" s="516"/>
      <c r="ESR136" s="516"/>
      <c r="ESS136" s="516"/>
      <c r="EST136" s="516"/>
      <c r="ESU136" s="516"/>
      <c r="ESV136" s="516"/>
      <c r="ESW136" s="516"/>
      <c r="ESX136" s="516"/>
      <c r="ESY136" s="516"/>
      <c r="ESZ136" s="516"/>
      <c r="ETA136" s="516"/>
      <c r="ETB136" s="516"/>
      <c r="ETC136" s="516"/>
      <c r="ETD136" s="516"/>
      <c r="ETE136" s="516"/>
      <c r="ETF136" s="516"/>
      <c r="ETG136" s="516"/>
      <c r="ETH136" s="516"/>
      <c r="ETI136" s="516"/>
      <c r="ETJ136" s="516"/>
      <c r="ETK136" s="516"/>
      <c r="ETL136" s="516"/>
      <c r="ETM136" s="516"/>
      <c r="ETN136" s="516"/>
      <c r="ETO136" s="516"/>
      <c r="ETP136" s="516"/>
      <c r="ETQ136" s="516"/>
      <c r="ETR136" s="516"/>
      <c r="ETS136" s="516"/>
      <c r="ETT136" s="516"/>
      <c r="ETU136" s="516"/>
      <c r="ETV136" s="516"/>
      <c r="ETW136" s="516"/>
      <c r="ETX136" s="516"/>
      <c r="ETY136" s="516"/>
      <c r="ETZ136" s="516"/>
      <c r="EUA136" s="516"/>
      <c r="EUB136" s="516"/>
      <c r="EUC136" s="516"/>
      <c r="EUD136" s="516"/>
      <c r="EUE136" s="516"/>
      <c r="EUF136" s="516"/>
      <c r="EUG136" s="516"/>
      <c r="EUH136" s="516"/>
      <c r="EUI136" s="516"/>
      <c r="EUJ136" s="516"/>
      <c r="EUK136" s="516"/>
      <c r="EUL136" s="516"/>
      <c r="EUM136" s="516"/>
      <c r="EUN136" s="516"/>
      <c r="EUO136" s="516"/>
      <c r="EUP136" s="516"/>
      <c r="EUQ136" s="516"/>
      <c r="EUR136" s="516"/>
      <c r="EUS136" s="516"/>
      <c r="EUT136" s="516"/>
      <c r="EUU136" s="516"/>
      <c r="EUV136" s="516"/>
      <c r="EUW136" s="516"/>
      <c r="EUX136" s="516"/>
      <c r="EUY136" s="516"/>
      <c r="EUZ136" s="516"/>
      <c r="EVA136" s="516"/>
      <c r="EVB136" s="516"/>
      <c r="EVC136" s="516"/>
      <c r="EVD136" s="516"/>
      <c r="EVE136" s="516"/>
      <c r="EVF136" s="516"/>
      <c r="EVG136" s="516"/>
      <c r="EVH136" s="516"/>
      <c r="EVI136" s="516"/>
      <c r="EVJ136" s="516"/>
      <c r="EVK136" s="516"/>
      <c r="EVL136" s="516"/>
      <c r="EVM136" s="516"/>
      <c r="EVN136" s="516"/>
      <c r="EVO136" s="516"/>
      <c r="EVP136" s="516"/>
      <c r="EVQ136" s="516"/>
      <c r="EVR136" s="516"/>
      <c r="EVS136" s="516"/>
      <c r="EVT136" s="516"/>
      <c r="EVU136" s="516"/>
      <c r="EVV136" s="516"/>
      <c r="EVW136" s="516"/>
      <c r="EVX136" s="516"/>
      <c r="EVY136" s="516"/>
      <c r="EVZ136" s="516"/>
      <c r="EWA136" s="516"/>
      <c r="EWB136" s="516"/>
      <c r="EWC136" s="516"/>
      <c r="EWD136" s="516"/>
      <c r="EWE136" s="516"/>
      <c r="EWF136" s="516"/>
      <c r="EWG136" s="516"/>
      <c r="EWH136" s="516"/>
      <c r="EWI136" s="516"/>
      <c r="EWJ136" s="516"/>
      <c r="EWK136" s="516"/>
      <c r="EWL136" s="516"/>
      <c r="EWM136" s="516"/>
      <c r="EWN136" s="516"/>
      <c r="EWO136" s="516"/>
      <c r="EWP136" s="516"/>
      <c r="EWQ136" s="516"/>
      <c r="EWR136" s="516"/>
      <c r="EWS136" s="516"/>
      <c r="EWT136" s="516"/>
      <c r="EWU136" s="516"/>
      <c r="EWV136" s="516"/>
      <c r="EWW136" s="516"/>
      <c r="EWX136" s="516"/>
      <c r="EWY136" s="516"/>
      <c r="EWZ136" s="516"/>
      <c r="EXA136" s="516"/>
      <c r="EXB136" s="516"/>
      <c r="EXC136" s="516"/>
      <c r="EXD136" s="516"/>
      <c r="EXE136" s="516"/>
      <c r="EXF136" s="516"/>
      <c r="EXG136" s="516"/>
      <c r="EXH136" s="516"/>
      <c r="EXI136" s="516"/>
      <c r="EXJ136" s="516"/>
      <c r="EXK136" s="516"/>
      <c r="EXL136" s="516"/>
      <c r="EXM136" s="516"/>
      <c r="EXN136" s="516"/>
      <c r="EXO136" s="516"/>
      <c r="EXP136" s="516"/>
      <c r="EXQ136" s="516"/>
      <c r="EXR136" s="516"/>
      <c r="EXS136" s="516"/>
      <c r="EXT136" s="516"/>
      <c r="EXU136" s="516"/>
      <c r="EXV136" s="516"/>
      <c r="EXW136" s="516"/>
      <c r="EXX136" s="516"/>
      <c r="EXY136" s="516"/>
      <c r="EXZ136" s="516"/>
      <c r="EYA136" s="516"/>
      <c r="EYB136" s="516"/>
      <c r="EYC136" s="516"/>
      <c r="EYD136" s="516"/>
      <c r="EYE136" s="516"/>
      <c r="EYF136" s="516"/>
      <c r="EYG136" s="516"/>
      <c r="EYH136" s="516"/>
      <c r="EYI136" s="516"/>
      <c r="EYJ136" s="516"/>
      <c r="EYK136" s="516"/>
      <c r="EYL136" s="516"/>
      <c r="EYM136" s="516"/>
      <c r="EYN136" s="516"/>
      <c r="EYO136" s="516"/>
      <c r="EYP136" s="516"/>
      <c r="EYQ136" s="516"/>
      <c r="EYR136" s="516"/>
      <c r="EYS136" s="516"/>
      <c r="EYT136" s="516"/>
      <c r="EYU136" s="516"/>
      <c r="EYV136" s="516"/>
      <c r="EYW136" s="516"/>
      <c r="EYX136" s="516"/>
      <c r="EYY136" s="516"/>
      <c r="EYZ136" s="516"/>
      <c r="EZA136" s="516"/>
      <c r="EZB136" s="516"/>
      <c r="EZC136" s="516"/>
      <c r="EZD136" s="516"/>
      <c r="EZE136" s="516"/>
      <c r="EZF136" s="516"/>
      <c r="EZG136" s="516"/>
      <c r="EZH136" s="516"/>
      <c r="EZI136" s="516"/>
      <c r="EZJ136" s="516"/>
      <c r="EZK136" s="516"/>
      <c r="EZL136" s="516"/>
      <c r="EZM136" s="516"/>
      <c r="EZN136" s="516"/>
      <c r="EZO136" s="516"/>
      <c r="EZP136" s="516"/>
      <c r="EZQ136" s="516"/>
      <c r="EZR136" s="516"/>
      <c r="EZS136" s="516"/>
      <c r="EZT136" s="516"/>
      <c r="EZU136" s="516"/>
      <c r="EZV136" s="516"/>
      <c r="EZW136" s="516"/>
      <c r="EZX136" s="516"/>
      <c r="EZY136" s="516"/>
      <c r="EZZ136" s="516"/>
      <c r="FAA136" s="516"/>
      <c r="FAB136" s="516"/>
      <c r="FAC136" s="516"/>
      <c r="FAD136" s="516"/>
      <c r="FAE136" s="516"/>
      <c r="FAF136" s="516"/>
      <c r="FAG136" s="516"/>
      <c r="FAH136" s="516"/>
      <c r="FAI136" s="516"/>
      <c r="FAJ136" s="516"/>
      <c r="FAK136" s="516"/>
      <c r="FAL136" s="516"/>
      <c r="FAM136" s="516"/>
      <c r="FAN136" s="516"/>
      <c r="FAO136" s="516"/>
      <c r="FAP136" s="516"/>
      <c r="FAQ136" s="516"/>
      <c r="FAR136" s="516"/>
      <c r="FAS136" s="516"/>
      <c r="FAT136" s="516"/>
      <c r="FAU136" s="516"/>
      <c r="FAV136" s="516"/>
      <c r="FAW136" s="516"/>
      <c r="FAX136" s="516"/>
      <c r="FAY136" s="516"/>
      <c r="FAZ136" s="516"/>
      <c r="FBA136" s="516"/>
      <c r="FBB136" s="516"/>
      <c r="FBC136" s="516"/>
      <c r="FBD136" s="516"/>
      <c r="FBE136" s="516"/>
      <c r="FBF136" s="516"/>
      <c r="FBG136" s="516"/>
      <c r="FBH136" s="516"/>
      <c r="FBI136" s="516"/>
      <c r="FBJ136" s="516"/>
      <c r="FBK136" s="516"/>
      <c r="FBL136" s="516"/>
      <c r="FBM136" s="516"/>
      <c r="FBN136" s="516"/>
      <c r="FBO136" s="516"/>
      <c r="FBP136" s="516"/>
      <c r="FBQ136" s="516"/>
      <c r="FBR136" s="516"/>
      <c r="FBS136" s="516"/>
      <c r="FBT136" s="516"/>
      <c r="FBU136" s="516"/>
      <c r="FBV136" s="516"/>
      <c r="FBW136" s="516"/>
      <c r="FBX136" s="516"/>
      <c r="FBY136" s="516"/>
      <c r="FBZ136" s="516"/>
      <c r="FCA136" s="516"/>
      <c r="FCB136" s="516"/>
      <c r="FCC136" s="516"/>
      <c r="FCD136" s="516"/>
      <c r="FCE136" s="516"/>
      <c r="FCF136" s="516"/>
      <c r="FCG136" s="516"/>
      <c r="FCH136" s="516"/>
      <c r="FCI136" s="516"/>
      <c r="FCJ136" s="516"/>
      <c r="FCK136" s="516"/>
      <c r="FCL136" s="516"/>
      <c r="FCM136" s="516"/>
      <c r="FCN136" s="516"/>
      <c r="FCO136" s="516"/>
      <c r="FCP136" s="516"/>
      <c r="FCQ136" s="516"/>
      <c r="FCR136" s="516"/>
      <c r="FCS136" s="516"/>
      <c r="FCT136" s="516"/>
      <c r="FCU136" s="516"/>
      <c r="FCV136" s="516"/>
      <c r="FCW136" s="516"/>
      <c r="FCX136" s="516"/>
      <c r="FCY136" s="516"/>
      <c r="FCZ136" s="516"/>
      <c r="FDA136" s="516"/>
      <c r="FDB136" s="516"/>
      <c r="FDC136" s="516"/>
      <c r="FDD136" s="516"/>
      <c r="FDE136" s="516"/>
      <c r="FDF136" s="516"/>
      <c r="FDG136" s="516"/>
      <c r="FDH136" s="516"/>
      <c r="FDI136" s="516"/>
      <c r="FDJ136" s="516"/>
      <c r="FDK136" s="516"/>
      <c r="FDL136" s="516"/>
      <c r="FDM136" s="516"/>
      <c r="FDN136" s="516"/>
      <c r="FDO136" s="516"/>
      <c r="FDP136" s="516"/>
      <c r="FDQ136" s="516"/>
      <c r="FDR136" s="516"/>
      <c r="FDS136" s="516"/>
      <c r="FDT136" s="516"/>
      <c r="FDU136" s="516"/>
      <c r="FDV136" s="516"/>
      <c r="FDW136" s="516"/>
      <c r="FDX136" s="516"/>
      <c r="FDY136" s="516"/>
      <c r="FDZ136" s="516"/>
      <c r="FEA136" s="516"/>
      <c r="FEB136" s="516"/>
      <c r="FEC136" s="516"/>
      <c r="FED136" s="516"/>
      <c r="FEE136" s="516"/>
      <c r="FEF136" s="516"/>
      <c r="FEG136" s="516"/>
      <c r="FEH136" s="516"/>
      <c r="FEI136" s="516"/>
      <c r="FEJ136" s="516"/>
      <c r="FEK136" s="516"/>
      <c r="FEL136" s="516"/>
      <c r="FEM136" s="516"/>
      <c r="FEN136" s="516"/>
      <c r="FEO136" s="516"/>
      <c r="FEP136" s="516"/>
      <c r="FEQ136" s="516"/>
      <c r="FER136" s="516"/>
      <c r="FES136" s="516"/>
      <c r="FET136" s="516"/>
      <c r="FEU136" s="516"/>
      <c r="FEV136" s="516"/>
      <c r="FEW136" s="516"/>
      <c r="FEX136" s="516"/>
      <c r="FEY136" s="516"/>
      <c r="FEZ136" s="516"/>
      <c r="FFA136" s="516"/>
      <c r="FFB136" s="516"/>
      <c r="FFC136" s="516"/>
      <c r="FFD136" s="516"/>
      <c r="FFE136" s="516"/>
      <c r="FFF136" s="516"/>
      <c r="FFG136" s="516"/>
      <c r="FFH136" s="516"/>
      <c r="FFI136" s="516"/>
      <c r="FFJ136" s="516"/>
      <c r="FFK136" s="516"/>
      <c r="FFL136" s="516"/>
      <c r="FFM136" s="516"/>
      <c r="FFN136" s="516"/>
      <c r="FFO136" s="516"/>
      <c r="FFP136" s="516"/>
      <c r="FFQ136" s="516"/>
      <c r="FFR136" s="516"/>
      <c r="FFS136" s="516"/>
      <c r="FFT136" s="516"/>
      <c r="FFU136" s="516"/>
      <c r="FFV136" s="516"/>
      <c r="FFW136" s="516"/>
      <c r="FFX136" s="516"/>
      <c r="FFY136" s="516"/>
      <c r="FFZ136" s="516"/>
      <c r="FGA136" s="516"/>
      <c r="FGB136" s="516"/>
      <c r="FGC136" s="516"/>
      <c r="FGD136" s="516"/>
      <c r="FGE136" s="516"/>
      <c r="FGF136" s="516"/>
      <c r="FGG136" s="516"/>
      <c r="FGH136" s="516"/>
      <c r="FGI136" s="516"/>
      <c r="FGJ136" s="516"/>
      <c r="FGK136" s="516"/>
      <c r="FGL136" s="516"/>
      <c r="FGM136" s="516"/>
      <c r="FGN136" s="516"/>
      <c r="FGO136" s="516"/>
      <c r="FGP136" s="516"/>
      <c r="FGQ136" s="516"/>
      <c r="FGR136" s="516"/>
      <c r="FGS136" s="516"/>
      <c r="FGT136" s="516"/>
      <c r="FGU136" s="516"/>
      <c r="FGV136" s="516"/>
      <c r="FGW136" s="516"/>
      <c r="FGX136" s="516"/>
      <c r="FGY136" s="516"/>
      <c r="FGZ136" s="516"/>
      <c r="FHA136" s="516"/>
      <c r="FHB136" s="516"/>
      <c r="FHC136" s="516"/>
      <c r="FHD136" s="516"/>
      <c r="FHE136" s="516"/>
      <c r="FHF136" s="516"/>
      <c r="FHG136" s="516"/>
      <c r="FHH136" s="516"/>
      <c r="FHI136" s="516"/>
      <c r="FHJ136" s="516"/>
      <c r="FHK136" s="516"/>
      <c r="FHL136" s="516"/>
      <c r="FHM136" s="516"/>
      <c r="FHN136" s="516"/>
      <c r="FHO136" s="516"/>
      <c r="FHP136" s="516"/>
      <c r="FHQ136" s="516"/>
      <c r="FHR136" s="516"/>
      <c r="FHS136" s="516"/>
      <c r="FHT136" s="516"/>
      <c r="FHU136" s="516"/>
      <c r="FHV136" s="516"/>
      <c r="FHW136" s="516"/>
      <c r="FHX136" s="516"/>
      <c r="FHY136" s="516"/>
      <c r="FHZ136" s="516"/>
      <c r="FIA136" s="516"/>
      <c r="FIB136" s="516"/>
      <c r="FIC136" s="516"/>
      <c r="FID136" s="516"/>
      <c r="FIE136" s="516"/>
      <c r="FIF136" s="516"/>
      <c r="FIG136" s="516"/>
      <c r="FIH136" s="516"/>
      <c r="FII136" s="516"/>
      <c r="FIJ136" s="516"/>
      <c r="FIK136" s="516"/>
      <c r="FIL136" s="516"/>
      <c r="FIM136" s="516"/>
      <c r="FIN136" s="516"/>
      <c r="FIO136" s="516"/>
      <c r="FIP136" s="516"/>
      <c r="FIQ136" s="516"/>
      <c r="FIR136" s="516"/>
      <c r="FIS136" s="516"/>
      <c r="FIT136" s="516"/>
      <c r="FIU136" s="516"/>
      <c r="FIV136" s="516"/>
      <c r="FIW136" s="516"/>
      <c r="FIX136" s="516"/>
      <c r="FIY136" s="516"/>
      <c r="FIZ136" s="516"/>
      <c r="FJA136" s="516"/>
      <c r="FJB136" s="516"/>
      <c r="FJC136" s="516"/>
      <c r="FJD136" s="516"/>
      <c r="FJE136" s="516"/>
      <c r="FJF136" s="516"/>
      <c r="FJG136" s="516"/>
      <c r="FJH136" s="516"/>
      <c r="FJI136" s="516"/>
      <c r="FJJ136" s="516"/>
      <c r="FJK136" s="516"/>
      <c r="FJL136" s="516"/>
      <c r="FJM136" s="516"/>
      <c r="FJN136" s="516"/>
      <c r="FJO136" s="516"/>
      <c r="FJP136" s="516"/>
      <c r="FJQ136" s="516"/>
      <c r="FJR136" s="516"/>
      <c r="FJS136" s="516"/>
      <c r="FJT136" s="516"/>
      <c r="FJU136" s="516"/>
      <c r="FJV136" s="516"/>
      <c r="FJW136" s="516"/>
      <c r="FJX136" s="516"/>
      <c r="FJY136" s="516"/>
      <c r="FJZ136" s="516"/>
      <c r="FKA136" s="516"/>
      <c r="FKB136" s="516"/>
      <c r="FKC136" s="516"/>
      <c r="FKD136" s="516"/>
      <c r="FKE136" s="516"/>
      <c r="FKF136" s="516"/>
      <c r="FKG136" s="516"/>
      <c r="FKH136" s="516"/>
      <c r="FKI136" s="516"/>
      <c r="FKJ136" s="516"/>
      <c r="FKK136" s="516"/>
      <c r="FKL136" s="516"/>
      <c r="FKM136" s="516"/>
      <c r="FKN136" s="516"/>
      <c r="FKO136" s="516"/>
      <c r="FKP136" s="516"/>
      <c r="FKQ136" s="516"/>
      <c r="FKR136" s="516"/>
      <c r="FKS136" s="516"/>
      <c r="FKT136" s="516"/>
      <c r="FKU136" s="516"/>
      <c r="FKV136" s="516"/>
      <c r="FKW136" s="516"/>
      <c r="FKX136" s="516"/>
      <c r="FKY136" s="516"/>
      <c r="FKZ136" s="516"/>
      <c r="FLA136" s="516"/>
      <c r="FLB136" s="516"/>
      <c r="FLC136" s="516"/>
      <c r="FLD136" s="516"/>
      <c r="FLE136" s="516"/>
      <c r="FLF136" s="516"/>
      <c r="FLG136" s="516"/>
      <c r="FLH136" s="516"/>
      <c r="FLI136" s="516"/>
      <c r="FLJ136" s="516"/>
      <c r="FLK136" s="516"/>
      <c r="FLL136" s="516"/>
      <c r="FLM136" s="516"/>
      <c r="FLN136" s="516"/>
      <c r="FLO136" s="516"/>
      <c r="FLP136" s="516"/>
      <c r="FLQ136" s="516"/>
      <c r="FLR136" s="516"/>
      <c r="FLS136" s="516"/>
      <c r="FLT136" s="516"/>
      <c r="FLU136" s="516"/>
      <c r="FLV136" s="516"/>
      <c r="FLW136" s="516"/>
      <c r="FLX136" s="516"/>
      <c r="FLY136" s="516"/>
      <c r="FLZ136" s="516"/>
      <c r="FMA136" s="516"/>
      <c r="FMB136" s="516"/>
      <c r="FMC136" s="516"/>
      <c r="FMD136" s="516"/>
      <c r="FME136" s="516"/>
      <c r="FMF136" s="516"/>
      <c r="FMG136" s="516"/>
      <c r="FMH136" s="516"/>
      <c r="FMI136" s="516"/>
      <c r="FMJ136" s="516"/>
      <c r="FMK136" s="516"/>
      <c r="FML136" s="516"/>
      <c r="FMM136" s="516"/>
      <c r="FMN136" s="516"/>
      <c r="FMO136" s="516"/>
      <c r="FMP136" s="516"/>
      <c r="FMQ136" s="516"/>
      <c r="FMR136" s="516"/>
      <c r="FMS136" s="516"/>
      <c r="FMT136" s="516"/>
      <c r="FMU136" s="516"/>
      <c r="FMV136" s="516"/>
      <c r="FMW136" s="516"/>
      <c r="FMX136" s="516"/>
      <c r="FMY136" s="516"/>
      <c r="FMZ136" s="516"/>
      <c r="FNA136" s="516"/>
      <c r="FNB136" s="516"/>
      <c r="FNC136" s="516"/>
      <c r="FND136" s="516"/>
      <c r="FNE136" s="516"/>
      <c r="FNF136" s="516"/>
      <c r="FNG136" s="516"/>
      <c r="FNH136" s="516"/>
      <c r="FNI136" s="516"/>
      <c r="FNJ136" s="516"/>
      <c r="FNK136" s="516"/>
      <c r="FNL136" s="516"/>
      <c r="FNM136" s="516"/>
      <c r="FNN136" s="516"/>
      <c r="FNO136" s="516"/>
      <c r="FNP136" s="516"/>
      <c r="FNQ136" s="516"/>
      <c r="FNR136" s="516"/>
      <c r="FNS136" s="516"/>
      <c r="FNT136" s="516"/>
      <c r="FNU136" s="516"/>
      <c r="FNV136" s="516"/>
      <c r="FNW136" s="516"/>
      <c r="FNX136" s="516"/>
      <c r="FNY136" s="516"/>
      <c r="FNZ136" s="516"/>
      <c r="FOA136" s="516"/>
      <c r="FOB136" s="516"/>
      <c r="FOC136" s="516"/>
      <c r="FOD136" s="516"/>
      <c r="FOE136" s="516"/>
      <c r="FOF136" s="516"/>
      <c r="FOG136" s="516"/>
      <c r="FOH136" s="516"/>
      <c r="FOI136" s="516"/>
      <c r="FOJ136" s="516"/>
      <c r="FOK136" s="516"/>
      <c r="FOL136" s="516"/>
      <c r="FOM136" s="516"/>
      <c r="FON136" s="516"/>
      <c r="FOO136" s="516"/>
      <c r="FOP136" s="516"/>
      <c r="FOQ136" s="516"/>
      <c r="FOR136" s="516"/>
      <c r="FOS136" s="516"/>
      <c r="FOT136" s="516"/>
      <c r="FOU136" s="516"/>
      <c r="FOV136" s="516"/>
      <c r="FOW136" s="516"/>
      <c r="FOX136" s="516"/>
      <c r="FOY136" s="516"/>
      <c r="FOZ136" s="516"/>
      <c r="FPA136" s="516"/>
      <c r="FPB136" s="516"/>
      <c r="FPC136" s="516"/>
      <c r="FPD136" s="516"/>
      <c r="FPE136" s="516"/>
      <c r="FPF136" s="516"/>
      <c r="FPG136" s="516"/>
      <c r="FPH136" s="516"/>
      <c r="FPI136" s="516"/>
      <c r="FPJ136" s="516"/>
      <c r="FPK136" s="516"/>
      <c r="FPL136" s="516"/>
      <c r="FPM136" s="516"/>
      <c r="FPN136" s="516"/>
      <c r="FPO136" s="516"/>
      <c r="FPP136" s="516"/>
      <c r="FPQ136" s="516"/>
      <c r="FPR136" s="516"/>
      <c r="FPS136" s="516"/>
      <c r="FPT136" s="516"/>
      <c r="FPU136" s="516"/>
      <c r="FPV136" s="516"/>
      <c r="FPW136" s="516"/>
      <c r="FPX136" s="516"/>
      <c r="FPY136" s="516"/>
      <c r="FPZ136" s="516"/>
      <c r="FQA136" s="516"/>
      <c r="FQB136" s="516"/>
      <c r="FQC136" s="516"/>
      <c r="FQD136" s="516"/>
      <c r="FQE136" s="516"/>
      <c r="FQF136" s="516"/>
      <c r="FQG136" s="516"/>
      <c r="FQH136" s="516"/>
      <c r="FQI136" s="516"/>
      <c r="FQJ136" s="516"/>
      <c r="FQK136" s="516"/>
      <c r="FQL136" s="516"/>
      <c r="FQM136" s="516"/>
      <c r="FQN136" s="516"/>
      <c r="FQO136" s="516"/>
      <c r="FQP136" s="516"/>
      <c r="FQQ136" s="516"/>
      <c r="FQR136" s="516"/>
      <c r="FQS136" s="516"/>
      <c r="FQT136" s="516"/>
      <c r="FQU136" s="516"/>
      <c r="FQV136" s="516"/>
      <c r="FQW136" s="516"/>
      <c r="FQX136" s="516"/>
      <c r="FQY136" s="516"/>
      <c r="FQZ136" s="516"/>
      <c r="FRA136" s="516"/>
      <c r="FRB136" s="516"/>
      <c r="FRC136" s="516"/>
      <c r="FRD136" s="516"/>
      <c r="FRE136" s="516"/>
      <c r="FRF136" s="516"/>
      <c r="FRG136" s="516"/>
      <c r="FRH136" s="516"/>
      <c r="FRI136" s="516"/>
      <c r="FRJ136" s="516"/>
      <c r="FRK136" s="516"/>
      <c r="FRL136" s="516"/>
      <c r="FRM136" s="516"/>
      <c r="FRN136" s="516"/>
      <c r="FRO136" s="516"/>
      <c r="FRP136" s="516"/>
      <c r="FRQ136" s="516"/>
      <c r="FRR136" s="516"/>
      <c r="FRS136" s="516"/>
      <c r="FRT136" s="516"/>
      <c r="FRU136" s="516"/>
      <c r="FRV136" s="516"/>
      <c r="FRW136" s="516"/>
      <c r="FRX136" s="516"/>
      <c r="FRY136" s="516"/>
      <c r="FRZ136" s="516"/>
      <c r="FSA136" s="516"/>
      <c r="FSB136" s="516"/>
      <c r="FSC136" s="516"/>
      <c r="FSD136" s="516"/>
      <c r="FSE136" s="516"/>
      <c r="FSF136" s="516"/>
      <c r="FSG136" s="516"/>
      <c r="FSH136" s="516"/>
      <c r="FSI136" s="516"/>
      <c r="FSJ136" s="516"/>
      <c r="FSK136" s="516"/>
      <c r="FSL136" s="516"/>
      <c r="FSM136" s="516"/>
      <c r="FSN136" s="516"/>
      <c r="FSO136" s="516"/>
      <c r="FSP136" s="516"/>
      <c r="FSQ136" s="516"/>
      <c r="FSR136" s="516"/>
      <c r="FSS136" s="516"/>
      <c r="FST136" s="516"/>
      <c r="FSU136" s="516"/>
      <c r="FSV136" s="516"/>
      <c r="FSW136" s="516"/>
      <c r="FSX136" s="516"/>
      <c r="FSY136" s="516"/>
      <c r="FSZ136" s="516"/>
      <c r="FTA136" s="516"/>
      <c r="FTB136" s="516"/>
      <c r="FTC136" s="516"/>
      <c r="FTD136" s="516"/>
      <c r="FTE136" s="516"/>
      <c r="FTF136" s="516"/>
      <c r="FTG136" s="516"/>
      <c r="FTH136" s="516"/>
      <c r="FTI136" s="516"/>
      <c r="FTJ136" s="516"/>
      <c r="FTK136" s="516"/>
      <c r="FTL136" s="516"/>
      <c r="FTM136" s="516"/>
      <c r="FTN136" s="516"/>
      <c r="FTO136" s="516"/>
      <c r="FTP136" s="516"/>
      <c r="FTQ136" s="516"/>
      <c r="FTR136" s="516"/>
      <c r="FTS136" s="516"/>
      <c r="FTT136" s="516"/>
      <c r="FTU136" s="516"/>
      <c r="FTV136" s="516"/>
      <c r="FTW136" s="516"/>
      <c r="FTX136" s="516"/>
      <c r="FTY136" s="516"/>
      <c r="FTZ136" s="516"/>
      <c r="FUA136" s="516"/>
      <c r="FUB136" s="516"/>
      <c r="FUC136" s="516"/>
      <c r="FUD136" s="516"/>
      <c r="FUE136" s="516"/>
      <c r="FUF136" s="516"/>
      <c r="FUG136" s="516"/>
      <c r="FUH136" s="516"/>
      <c r="FUI136" s="516"/>
      <c r="FUJ136" s="516"/>
      <c r="FUK136" s="516"/>
      <c r="FUL136" s="516"/>
      <c r="FUM136" s="516"/>
      <c r="FUN136" s="516"/>
      <c r="FUO136" s="516"/>
      <c r="FUP136" s="516"/>
      <c r="FUQ136" s="516"/>
      <c r="FUR136" s="516"/>
      <c r="FUS136" s="516"/>
      <c r="FUT136" s="516"/>
      <c r="FUU136" s="516"/>
      <c r="FUV136" s="516"/>
      <c r="FUW136" s="516"/>
      <c r="FUX136" s="516"/>
      <c r="FUY136" s="516"/>
      <c r="FUZ136" s="516"/>
      <c r="FVA136" s="516"/>
      <c r="FVB136" s="516"/>
      <c r="FVC136" s="516"/>
      <c r="FVD136" s="516"/>
      <c r="FVE136" s="516"/>
      <c r="FVF136" s="516"/>
      <c r="FVG136" s="516"/>
      <c r="FVH136" s="516"/>
      <c r="FVI136" s="516"/>
      <c r="FVJ136" s="516"/>
      <c r="FVK136" s="516"/>
      <c r="FVL136" s="516"/>
      <c r="FVM136" s="516"/>
      <c r="FVN136" s="516"/>
      <c r="FVO136" s="516"/>
      <c r="FVP136" s="516"/>
      <c r="FVQ136" s="516"/>
      <c r="FVR136" s="516"/>
      <c r="FVS136" s="516"/>
      <c r="FVT136" s="516"/>
      <c r="FVU136" s="516"/>
      <c r="FVV136" s="516"/>
      <c r="FVW136" s="516"/>
      <c r="FVX136" s="516"/>
      <c r="FVY136" s="516"/>
      <c r="FVZ136" s="516"/>
      <c r="FWA136" s="516"/>
      <c r="FWB136" s="516"/>
      <c r="FWC136" s="516"/>
      <c r="FWD136" s="516"/>
      <c r="FWE136" s="516"/>
      <c r="FWF136" s="516"/>
      <c r="FWG136" s="516"/>
      <c r="FWH136" s="516"/>
      <c r="FWI136" s="516"/>
      <c r="FWJ136" s="516"/>
      <c r="FWK136" s="516"/>
      <c r="FWL136" s="516"/>
      <c r="FWM136" s="516"/>
      <c r="FWN136" s="516"/>
      <c r="FWO136" s="516"/>
      <c r="FWP136" s="516"/>
      <c r="FWQ136" s="516"/>
      <c r="FWR136" s="516"/>
      <c r="FWS136" s="516"/>
      <c r="FWT136" s="516"/>
      <c r="FWU136" s="516"/>
      <c r="FWV136" s="516"/>
      <c r="FWW136" s="516"/>
      <c r="FWX136" s="516"/>
      <c r="FWY136" s="516"/>
      <c r="FWZ136" s="516"/>
      <c r="FXA136" s="516"/>
      <c r="FXB136" s="516"/>
      <c r="FXC136" s="516"/>
      <c r="FXD136" s="516"/>
      <c r="FXE136" s="516"/>
      <c r="FXF136" s="516"/>
      <c r="FXG136" s="516"/>
      <c r="FXH136" s="516"/>
      <c r="FXI136" s="516"/>
      <c r="FXJ136" s="516"/>
      <c r="FXK136" s="516"/>
      <c r="FXL136" s="516"/>
      <c r="FXM136" s="516"/>
      <c r="FXN136" s="516"/>
      <c r="FXO136" s="516"/>
      <c r="FXP136" s="516"/>
      <c r="FXQ136" s="516"/>
      <c r="FXR136" s="516"/>
      <c r="FXS136" s="516"/>
      <c r="FXT136" s="516"/>
      <c r="FXU136" s="516"/>
      <c r="FXV136" s="516"/>
      <c r="FXW136" s="516"/>
      <c r="FXX136" s="516"/>
      <c r="FXY136" s="516"/>
      <c r="FXZ136" s="516"/>
      <c r="FYA136" s="516"/>
      <c r="FYB136" s="516"/>
      <c r="FYC136" s="516"/>
      <c r="FYD136" s="516"/>
      <c r="FYE136" s="516"/>
      <c r="FYF136" s="516"/>
      <c r="FYG136" s="516"/>
      <c r="FYH136" s="516"/>
      <c r="FYI136" s="516"/>
      <c r="FYJ136" s="516"/>
      <c r="FYK136" s="516"/>
      <c r="FYL136" s="516"/>
      <c r="FYM136" s="516"/>
      <c r="FYN136" s="516"/>
      <c r="FYO136" s="516"/>
      <c r="FYP136" s="516"/>
      <c r="FYQ136" s="516"/>
      <c r="FYR136" s="516"/>
      <c r="FYS136" s="516"/>
      <c r="FYT136" s="516"/>
      <c r="FYU136" s="516"/>
      <c r="FYV136" s="516"/>
      <c r="FYW136" s="516"/>
      <c r="FYX136" s="516"/>
      <c r="FYY136" s="516"/>
      <c r="FYZ136" s="516"/>
      <c r="FZA136" s="516"/>
      <c r="FZB136" s="516"/>
      <c r="FZC136" s="516"/>
      <c r="FZD136" s="516"/>
      <c r="FZE136" s="516"/>
      <c r="FZF136" s="516"/>
      <c r="FZG136" s="516"/>
      <c r="FZH136" s="516"/>
      <c r="FZI136" s="516"/>
      <c r="FZJ136" s="516"/>
      <c r="FZK136" s="516"/>
      <c r="FZL136" s="516"/>
      <c r="FZM136" s="516"/>
      <c r="FZN136" s="516"/>
      <c r="FZO136" s="516"/>
      <c r="FZP136" s="516"/>
      <c r="FZQ136" s="516"/>
      <c r="FZR136" s="516"/>
      <c r="FZS136" s="516"/>
      <c r="FZT136" s="516"/>
      <c r="FZU136" s="516"/>
      <c r="FZV136" s="516"/>
      <c r="FZW136" s="516"/>
      <c r="FZX136" s="516"/>
      <c r="FZY136" s="516"/>
      <c r="FZZ136" s="516"/>
      <c r="GAA136" s="516"/>
      <c r="GAB136" s="516"/>
      <c r="GAC136" s="516"/>
      <c r="GAD136" s="516"/>
      <c r="GAE136" s="516"/>
      <c r="GAF136" s="516"/>
      <c r="GAG136" s="516"/>
      <c r="GAH136" s="516"/>
      <c r="GAI136" s="516"/>
      <c r="GAJ136" s="516"/>
      <c r="GAK136" s="516"/>
      <c r="GAL136" s="516"/>
      <c r="GAM136" s="516"/>
      <c r="GAN136" s="516"/>
      <c r="GAO136" s="516"/>
      <c r="GAP136" s="516"/>
      <c r="GAQ136" s="516"/>
      <c r="GAR136" s="516"/>
      <c r="GAS136" s="516"/>
      <c r="GAT136" s="516"/>
      <c r="GAU136" s="516"/>
      <c r="GAV136" s="516"/>
      <c r="GAW136" s="516"/>
      <c r="GAX136" s="516"/>
      <c r="GAY136" s="516"/>
      <c r="GAZ136" s="516"/>
      <c r="GBA136" s="516"/>
      <c r="GBB136" s="516"/>
      <c r="GBC136" s="516"/>
      <c r="GBD136" s="516"/>
      <c r="GBE136" s="516"/>
      <c r="GBF136" s="516"/>
      <c r="GBG136" s="516"/>
      <c r="GBH136" s="516"/>
      <c r="GBI136" s="516"/>
      <c r="GBJ136" s="516"/>
      <c r="GBK136" s="516"/>
      <c r="GBL136" s="516"/>
      <c r="GBM136" s="516"/>
      <c r="GBN136" s="516"/>
      <c r="GBO136" s="516"/>
      <c r="GBP136" s="516"/>
      <c r="GBQ136" s="516"/>
      <c r="GBR136" s="516"/>
      <c r="GBS136" s="516"/>
      <c r="GBT136" s="516"/>
      <c r="GBU136" s="516"/>
      <c r="GBV136" s="516"/>
      <c r="GBW136" s="516"/>
      <c r="GBX136" s="516"/>
      <c r="GBY136" s="516"/>
      <c r="GBZ136" s="516"/>
      <c r="GCA136" s="516"/>
      <c r="GCB136" s="516"/>
      <c r="GCC136" s="516"/>
      <c r="GCD136" s="516"/>
      <c r="GCE136" s="516"/>
      <c r="GCF136" s="516"/>
      <c r="GCG136" s="516"/>
      <c r="GCH136" s="516"/>
      <c r="GCI136" s="516"/>
      <c r="GCJ136" s="516"/>
      <c r="GCK136" s="516"/>
      <c r="GCL136" s="516"/>
      <c r="GCM136" s="516"/>
      <c r="GCN136" s="516"/>
      <c r="GCO136" s="516"/>
      <c r="GCP136" s="516"/>
      <c r="GCQ136" s="516"/>
      <c r="GCR136" s="516"/>
      <c r="GCS136" s="516"/>
      <c r="GCT136" s="516"/>
      <c r="GCU136" s="516"/>
      <c r="GCV136" s="516"/>
      <c r="GCW136" s="516"/>
      <c r="GCX136" s="516"/>
      <c r="GCY136" s="516"/>
      <c r="GCZ136" s="516"/>
      <c r="GDA136" s="516"/>
      <c r="GDB136" s="516"/>
      <c r="GDC136" s="516"/>
      <c r="GDD136" s="516"/>
      <c r="GDE136" s="516"/>
      <c r="GDF136" s="516"/>
      <c r="GDG136" s="516"/>
      <c r="GDH136" s="516"/>
      <c r="GDI136" s="516"/>
      <c r="GDJ136" s="516"/>
      <c r="GDK136" s="516"/>
      <c r="GDL136" s="516"/>
      <c r="GDM136" s="516"/>
      <c r="GDN136" s="516"/>
      <c r="GDO136" s="516"/>
      <c r="GDP136" s="516"/>
      <c r="GDQ136" s="516"/>
      <c r="GDR136" s="516"/>
      <c r="GDS136" s="516"/>
      <c r="GDT136" s="516"/>
      <c r="GDU136" s="516"/>
      <c r="GDV136" s="516"/>
      <c r="GDW136" s="516"/>
      <c r="GDX136" s="516"/>
      <c r="GDY136" s="516"/>
      <c r="GDZ136" s="516"/>
      <c r="GEA136" s="516"/>
      <c r="GEB136" s="516"/>
      <c r="GEC136" s="516"/>
      <c r="GED136" s="516"/>
      <c r="GEE136" s="516"/>
      <c r="GEF136" s="516"/>
      <c r="GEG136" s="516"/>
      <c r="GEH136" s="516"/>
      <c r="GEI136" s="516"/>
      <c r="GEJ136" s="516"/>
      <c r="GEK136" s="516"/>
      <c r="GEL136" s="516"/>
      <c r="GEM136" s="516"/>
      <c r="GEN136" s="516"/>
      <c r="GEO136" s="516"/>
      <c r="GEP136" s="516"/>
      <c r="GEQ136" s="516"/>
      <c r="GER136" s="516"/>
      <c r="GES136" s="516"/>
      <c r="GET136" s="516"/>
      <c r="GEU136" s="516"/>
      <c r="GEV136" s="516"/>
      <c r="GEW136" s="516"/>
      <c r="GEX136" s="516"/>
      <c r="GEY136" s="516"/>
      <c r="GEZ136" s="516"/>
      <c r="GFA136" s="516"/>
      <c r="GFB136" s="516"/>
      <c r="GFC136" s="516"/>
      <c r="GFD136" s="516"/>
      <c r="GFE136" s="516"/>
      <c r="GFF136" s="516"/>
      <c r="GFG136" s="516"/>
      <c r="GFH136" s="516"/>
      <c r="GFI136" s="516"/>
      <c r="GFJ136" s="516"/>
      <c r="GFK136" s="516"/>
      <c r="GFL136" s="516"/>
      <c r="GFM136" s="516"/>
      <c r="GFN136" s="516"/>
      <c r="GFO136" s="516"/>
      <c r="GFP136" s="516"/>
      <c r="GFQ136" s="516"/>
      <c r="GFR136" s="516"/>
      <c r="GFS136" s="516"/>
      <c r="GFT136" s="516"/>
      <c r="GFU136" s="516"/>
      <c r="GFV136" s="516"/>
      <c r="GFW136" s="516"/>
      <c r="GFX136" s="516"/>
      <c r="GFY136" s="516"/>
      <c r="GFZ136" s="516"/>
      <c r="GGA136" s="516"/>
      <c r="GGB136" s="516"/>
      <c r="GGC136" s="516"/>
      <c r="GGD136" s="516"/>
      <c r="GGE136" s="516"/>
      <c r="GGF136" s="516"/>
      <c r="GGG136" s="516"/>
      <c r="GGH136" s="516"/>
      <c r="GGI136" s="516"/>
      <c r="GGJ136" s="516"/>
      <c r="GGK136" s="516"/>
      <c r="GGL136" s="516"/>
      <c r="GGM136" s="516"/>
      <c r="GGN136" s="516"/>
      <c r="GGO136" s="516"/>
      <c r="GGP136" s="516"/>
      <c r="GGQ136" s="516"/>
      <c r="GGR136" s="516"/>
      <c r="GGS136" s="516"/>
      <c r="GGT136" s="516"/>
      <c r="GGU136" s="516"/>
      <c r="GGV136" s="516"/>
      <c r="GGW136" s="516"/>
      <c r="GGX136" s="516"/>
      <c r="GGY136" s="516"/>
      <c r="GGZ136" s="516"/>
      <c r="GHA136" s="516"/>
      <c r="GHB136" s="516"/>
      <c r="GHC136" s="516"/>
      <c r="GHD136" s="516"/>
      <c r="GHE136" s="516"/>
      <c r="GHF136" s="516"/>
      <c r="GHG136" s="516"/>
      <c r="GHH136" s="516"/>
      <c r="GHI136" s="516"/>
      <c r="GHJ136" s="516"/>
      <c r="GHK136" s="516"/>
      <c r="GHL136" s="516"/>
      <c r="GHM136" s="516"/>
      <c r="GHN136" s="516"/>
      <c r="GHO136" s="516"/>
      <c r="GHP136" s="516"/>
      <c r="GHQ136" s="516"/>
      <c r="GHR136" s="516"/>
      <c r="GHS136" s="516"/>
      <c r="GHT136" s="516"/>
      <c r="GHU136" s="516"/>
      <c r="GHV136" s="516"/>
      <c r="GHW136" s="516"/>
      <c r="GHX136" s="516"/>
      <c r="GHY136" s="516"/>
      <c r="GHZ136" s="516"/>
      <c r="GIA136" s="516"/>
      <c r="GIB136" s="516"/>
      <c r="GIC136" s="516"/>
      <c r="GID136" s="516"/>
      <c r="GIE136" s="516"/>
      <c r="GIF136" s="516"/>
      <c r="GIG136" s="516"/>
      <c r="GIH136" s="516"/>
      <c r="GII136" s="516"/>
      <c r="GIJ136" s="516"/>
      <c r="GIK136" s="516"/>
      <c r="GIL136" s="516"/>
      <c r="GIM136" s="516"/>
      <c r="GIN136" s="516"/>
      <c r="GIO136" s="516"/>
      <c r="GIP136" s="516"/>
      <c r="GIQ136" s="516"/>
      <c r="GIR136" s="516"/>
      <c r="GIS136" s="516"/>
      <c r="GIT136" s="516"/>
      <c r="GIU136" s="516"/>
      <c r="GIV136" s="516"/>
      <c r="GIW136" s="516"/>
      <c r="GIX136" s="516"/>
      <c r="GIY136" s="516"/>
      <c r="GIZ136" s="516"/>
      <c r="GJA136" s="516"/>
      <c r="GJB136" s="516"/>
      <c r="GJC136" s="516"/>
      <c r="GJD136" s="516"/>
      <c r="GJE136" s="516"/>
      <c r="GJF136" s="516"/>
      <c r="GJG136" s="516"/>
      <c r="GJH136" s="516"/>
      <c r="GJI136" s="516"/>
      <c r="GJJ136" s="516"/>
      <c r="GJK136" s="516"/>
      <c r="GJL136" s="516"/>
      <c r="GJM136" s="516"/>
      <c r="GJN136" s="516"/>
      <c r="GJO136" s="516"/>
      <c r="GJP136" s="516"/>
      <c r="GJQ136" s="516"/>
      <c r="GJR136" s="516"/>
      <c r="GJS136" s="516"/>
      <c r="GJT136" s="516"/>
      <c r="GJU136" s="516"/>
      <c r="GJV136" s="516"/>
      <c r="GJW136" s="516"/>
      <c r="GJX136" s="516"/>
      <c r="GJY136" s="516"/>
      <c r="GJZ136" s="516"/>
      <c r="GKA136" s="516"/>
      <c r="GKB136" s="516"/>
      <c r="GKC136" s="516"/>
      <c r="GKD136" s="516"/>
      <c r="GKE136" s="516"/>
      <c r="GKF136" s="516"/>
      <c r="GKG136" s="516"/>
      <c r="GKH136" s="516"/>
      <c r="GKI136" s="516"/>
      <c r="GKJ136" s="516"/>
      <c r="GKK136" s="516"/>
      <c r="GKL136" s="516"/>
      <c r="GKM136" s="516"/>
      <c r="GKN136" s="516"/>
      <c r="GKO136" s="516"/>
      <c r="GKP136" s="516"/>
      <c r="GKQ136" s="516"/>
      <c r="GKR136" s="516"/>
      <c r="GKS136" s="516"/>
      <c r="GKT136" s="516"/>
      <c r="GKU136" s="516"/>
      <c r="GKV136" s="516"/>
      <c r="GKW136" s="516"/>
      <c r="GKX136" s="516"/>
      <c r="GKY136" s="516"/>
      <c r="GKZ136" s="516"/>
      <c r="GLA136" s="516"/>
      <c r="GLB136" s="516"/>
      <c r="GLC136" s="516"/>
      <c r="GLD136" s="516"/>
      <c r="GLE136" s="516"/>
      <c r="GLF136" s="516"/>
      <c r="GLG136" s="516"/>
      <c r="GLH136" s="516"/>
      <c r="GLI136" s="516"/>
      <c r="GLJ136" s="516"/>
      <c r="GLK136" s="516"/>
      <c r="GLL136" s="516"/>
      <c r="GLM136" s="516"/>
      <c r="GLN136" s="516"/>
      <c r="GLO136" s="516"/>
      <c r="GLP136" s="516"/>
      <c r="GLQ136" s="516"/>
      <c r="GLR136" s="516"/>
      <c r="GLS136" s="516"/>
      <c r="GLT136" s="516"/>
      <c r="GLU136" s="516"/>
      <c r="GLV136" s="516"/>
      <c r="GLW136" s="516"/>
      <c r="GLX136" s="516"/>
      <c r="GLY136" s="516"/>
      <c r="GLZ136" s="516"/>
      <c r="GMA136" s="516"/>
      <c r="GMB136" s="516"/>
      <c r="GMC136" s="516"/>
      <c r="GMD136" s="516"/>
      <c r="GME136" s="516"/>
      <c r="GMF136" s="516"/>
      <c r="GMG136" s="516"/>
      <c r="GMH136" s="516"/>
      <c r="GMI136" s="516"/>
      <c r="GMJ136" s="516"/>
      <c r="GMK136" s="516"/>
      <c r="GML136" s="516"/>
      <c r="GMM136" s="516"/>
      <c r="GMN136" s="516"/>
      <c r="GMO136" s="516"/>
      <c r="GMP136" s="516"/>
      <c r="GMQ136" s="516"/>
      <c r="GMR136" s="516"/>
      <c r="GMS136" s="516"/>
      <c r="GMT136" s="516"/>
      <c r="GMU136" s="516"/>
      <c r="GMV136" s="516"/>
      <c r="GMW136" s="516"/>
      <c r="GMX136" s="516"/>
      <c r="GMY136" s="516"/>
      <c r="GMZ136" s="516"/>
      <c r="GNA136" s="516"/>
      <c r="GNB136" s="516"/>
      <c r="GNC136" s="516"/>
      <c r="GND136" s="516"/>
      <c r="GNE136" s="516"/>
      <c r="GNF136" s="516"/>
      <c r="GNG136" s="516"/>
      <c r="GNH136" s="516"/>
      <c r="GNI136" s="516"/>
      <c r="GNJ136" s="516"/>
      <c r="GNK136" s="516"/>
      <c r="GNL136" s="516"/>
      <c r="GNM136" s="516"/>
      <c r="GNN136" s="516"/>
      <c r="GNO136" s="516"/>
      <c r="GNP136" s="516"/>
      <c r="GNQ136" s="516"/>
      <c r="GNR136" s="516"/>
      <c r="GNS136" s="516"/>
      <c r="GNT136" s="516"/>
      <c r="GNU136" s="516"/>
      <c r="GNV136" s="516"/>
      <c r="GNW136" s="516"/>
      <c r="GNX136" s="516"/>
      <c r="GNY136" s="516"/>
      <c r="GNZ136" s="516"/>
      <c r="GOA136" s="516"/>
      <c r="GOB136" s="516"/>
      <c r="GOC136" s="516"/>
      <c r="GOD136" s="516"/>
      <c r="GOE136" s="516"/>
      <c r="GOF136" s="516"/>
      <c r="GOG136" s="516"/>
      <c r="GOH136" s="516"/>
      <c r="GOI136" s="516"/>
      <c r="GOJ136" s="516"/>
      <c r="GOK136" s="516"/>
      <c r="GOL136" s="516"/>
      <c r="GOM136" s="516"/>
      <c r="GON136" s="516"/>
      <c r="GOO136" s="516"/>
      <c r="GOP136" s="516"/>
      <c r="GOQ136" s="516"/>
      <c r="GOR136" s="516"/>
      <c r="GOS136" s="516"/>
      <c r="GOT136" s="516"/>
      <c r="GOU136" s="516"/>
      <c r="GOV136" s="516"/>
      <c r="GOW136" s="516"/>
      <c r="GOX136" s="516"/>
      <c r="GOY136" s="516"/>
      <c r="GOZ136" s="516"/>
      <c r="GPA136" s="516"/>
      <c r="GPB136" s="516"/>
      <c r="GPC136" s="516"/>
      <c r="GPD136" s="516"/>
      <c r="GPE136" s="516"/>
      <c r="GPF136" s="516"/>
      <c r="GPG136" s="516"/>
      <c r="GPH136" s="516"/>
      <c r="GPI136" s="516"/>
      <c r="GPJ136" s="516"/>
      <c r="GPK136" s="516"/>
      <c r="GPL136" s="516"/>
      <c r="GPM136" s="516"/>
      <c r="GPN136" s="516"/>
      <c r="GPO136" s="516"/>
      <c r="GPP136" s="516"/>
      <c r="GPQ136" s="516"/>
      <c r="GPR136" s="516"/>
      <c r="GPS136" s="516"/>
      <c r="GPT136" s="516"/>
      <c r="GPU136" s="516"/>
      <c r="GPV136" s="516"/>
      <c r="GPW136" s="516"/>
      <c r="GPX136" s="516"/>
      <c r="GPY136" s="516"/>
      <c r="GPZ136" s="516"/>
      <c r="GQA136" s="516"/>
      <c r="GQB136" s="516"/>
      <c r="GQC136" s="516"/>
      <c r="GQD136" s="516"/>
      <c r="GQE136" s="516"/>
      <c r="GQF136" s="516"/>
      <c r="GQG136" s="516"/>
      <c r="GQH136" s="516"/>
      <c r="GQI136" s="516"/>
      <c r="GQJ136" s="516"/>
      <c r="GQK136" s="516"/>
      <c r="GQL136" s="516"/>
      <c r="GQM136" s="516"/>
      <c r="GQN136" s="516"/>
      <c r="GQO136" s="516"/>
      <c r="GQP136" s="516"/>
      <c r="GQQ136" s="516"/>
      <c r="GQR136" s="516"/>
      <c r="GQS136" s="516"/>
      <c r="GQT136" s="516"/>
      <c r="GQU136" s="516"/>
      <c r="GQV136" s="516"/>
      <c r="GQW136" s="516"/>
      <c r="GQX136" s="516"/>
      <c r="GQY136" s="516"/>
      <c r="GQZ136" s="516"/>
      <c r="GRA136" s="516"/>
      <c r="GRB136" s="516"/>
      <c r="GRC136" s="516"/>
      <c r="GRD136" s="516"/>
      <c r="GRE136" s="516"/>
      <c r="GRF136" s="516"/>
      <c r="GRG136" s="516"/>
      <c r="GRH136" s="516"/>
      <c r="GRI136" s="516"/>
      <c r="GRJ136" s="516"/>
      <c r="GRK136" s="516"/>
      <c r="GRL136" s="516"/>
      <c r="GRM136" s="516"/>
      <c r="GRN136" s="516"/>
      <c r="GRO136" s="516"/>
      <c r="GRP136" s="516"/>
      <c r="GRQ136" s="516"/>
      <c r="GRR136" s="516"/>
      <c r="GRS136" s="516"/>
      <c r="GRT136" s="516"/>
      <c r="GRU136" s="516"/>
      <c r="GRV136" s="516"/>
      <c r="GRW136" s="516"/>
      <c r="GRX136" s="516"/>
      <c r="GRY136" s="516"/>
      <c r="GRZ136" s="516"/>
      <c r="GSA136" s="516"/>
      <c r="GSB136" s="516"/>
      <c r="GSC136" s="516"/>
      <c r="GSD136" s="516"/>
      <c r="GSE136" s="516"/>
      <c r="GSF136" s="516"/>
      <c r="GSG136" s="516"/>
      <c r="GSH136" s="516"/>
      <c r="GSI136" s="516"/>
      <c r="GSJ136" s="516"/>
      <c r="GSK136" s="516"/>
      <c r="GSL136" s="516"/>
      <c r="GSM136" s="516"/>
      <c r="GSN136" s="516"/>
      <c r="GSO136" s="516"/>
      <c r="GSP136" s="516"/>
      <c r="GSQ136" s="516"/>
      <c r="GSR136" s="516"/>
      <c r="GSS136" s="516"/>
      <c r="GST136" s="516"/>
      <c r="GSU136" s="516"/>
      <c r="GSV136" s="516"/>
      <c r="GSW136" s="516"/>
      <c r="GSX136" s="516"/>
      <c r="GSY136" s="516"/>
      <c r="GSZ136" s="516"/>
      <c r="GTA136" s="516"/>
      <c r="GTB136" s="516"/>
      <c r="GTC136" s="516"/>
      <c r="GTD136" s="516"/>
      <c r="GTE136" s="516"/>
      <c r="GTF136" s="516"/>
      <c r="GTG136" s="516"/>
      <c r="GTH136" s="516"/>
      <c r="GTI136" s="516"/>
      <c r="GTJ136" s="516"/>
      <c r="GTK136" s="516"/>
      <c r="GTL136" s="516"/>
      <c r="GTM136" s="516"/>
      <c r="GTN136" s="516"/>
      <c r="GTO136" s="516"/>
      <c r="GTP136" s="516"/>
      <c r="GTQ136" s="516"/>
      <c r="GTR136" s="516"/>
      <c r="GTS136" s="516"/>
      <c r="GTT136" s="516"/>
      <c r="GTU136" s="516"/>
      <c r="GTV136" s="516"/>
      <c r="GTW136" s="516"/>
      <c r="GTX136" s="516"/>
      <c r="GTY136" s="516"/>
      <c r="GTZ136" s="516"/>
      <c r="GUA136" s="516"/>
      <c r="GUB136" s="516"/>
      <c r="GUC136" s="516"/>
      <c r="GUD136" s="516"/>
      <c r="GUE136" s="516"/>
      <c r="GUF136" s="516"/>
      <c r="GUG136" s="516"/>
      <c r="GUH136" s="516"/>
      <c r="GUI136" s="516"/>
      <c r="GUJ136" s="516"/>
      <c r="GUK136" s="516"/>
      <c r="GUL136" s="516"/>
      <c r="GUM136" s="516"/>
      <c r="GUN136" s="516"/>
      <c r="GUO136" s="516"/>
      <c r="GUP136" s="516"/>
      <c r="GUQ136" s="516"/>
      <c r="GUR136" s="516"/>
      <c r="GUS136" s="516"/>
      <c r="GUT136" s="516"/>
      <c r="GUU136" s="516"/>
      <c r="GUV136" s="516"/>
      <c r="GUW136" s="516"/>
      <c r="GUX136" s="516"/>
      <c r="GUY136" s="516"/>
      <c r="GUZ136" s="516"/>
      <c r="GVA136" s="516"/>
      <c r="GVB136" s="516"/>
      <c r="GVC136" s="516"/>
      <c r="GVD136" s="516"/>
      <c r="GVE136" s="516"/>
      <c r="GVF136" s="516"/>
      <c r="GVG136" s="516"/>
      <c r="GVH136" s="516"/>
      <c r="GVI136" s="516"/>
      <c r="GVJ136" s="516"/>
      <c r="GVK136" s="516"/>
      <c r="GVL136" s="516"/>
      <c r="GVM136" s="516"/>
      <c r="GVN136" s="516"/>
      <c r="GVO136" s="516"/>
      <c r="GVP136" s="516"/>
      <c r="GVQ136" s="516"/>
      <c r="GVR136" s="516"/>
      <c r="GVS136" s="516"/>
      <c r="GVT136" s="516"/>
      <c r="GVU136" s="516"/>
      <c r="GVV136" s="516"/>
      <c r="GVW136" s="516"/>
      <c r="GVX136" s="516"/>
      <c r="GVY136" s="516"/>
      <c r="GVZ136" s="516"/>
      <c r="GWA136" s="516"/>
      <c r="GWB136" s="516"/>
      <c r="GWC136" s="516"/>
      <c r="GWD136" s="516"/>
      <c r="GWE136" s="516"/>
      <c r="GWF136" s="516"/>
      <c r="GWG136" s="516"/>
      <c r="GWH136" s="516"/>
      <c r="GWI136" s="516"/>
      <c r="GWJ136" s="516"/>
      <c r="GWK136" s="516"/>
      <c r="GWL136" s="516"/>
      <c r="GWM136" s="516"/>
      <c r="GWN136" s="516"/>
      <c r="GWO136" s="516"/>
      <c r="GWP136" s="516"/>
      <c r="GWQ136" s="516"/>
      <c r="GWR136" s="516"/>
      <c r="GWS136" s="516"/>
      <c r="GWT136" s="516"/>
      <c r="GWU136" s="516"/>
      <c r="GWV136" s="516"/>
      <c r="GWW136" s="516"/>
      <c r="GWX136" s="516"/>
      <c r="GWY136" s="516"/>
      <c r="GWZ136" s="516"/>
      <c r="GXA136" s="516"/>
      <c r="GXB136" s="516"/>
      <c r="GXC136" s="516"/>
      <c r="GXD136" s="516"/>
      <c r="GXE136" s="516"/>
      <c r="GXF136" s="516"/>
      <c r="GXG136" s="516"/>
      <c r="GXH136" s="516"/>
      <c r="GXI136" s="516"/>
      <c r="GXJ136" s="516"/>
      <c r="GXK136" s="516"/>
      <c r="GXL136" s="516"/>
      <c r="GXM136" s="516"/>
      <c r="GXN136" s="516"/>
      <c r="GXO136" s="516"/>
      <c r="GXP136" s="516"/>
      <c r="GXQ136" s="516"/>
      <c r="GXR136" s="516"/>
      <c r="GXS136" s="516"/>
      <c r="GXT136" s="516"/>
      <c r="GXU136" s="516"/>
      <c r="GXV136" s="516"/>
      <c r="GXW136" s="516"/>
      <c r="GXX136" s="516"/>
      <c r="GXY136" s="516"/>
      <c r="GXZ136" s="516"/>
      <c r="GYA136" s="516"/>
      <c r="GYB136" s="516"/>
      <c r="GYC136" s="516"/>
      <c r="GYD136" s="516"/>
      <c r="GYE136" s="516"/>
      <c r="GYF136" s="516"/>
      <c r="GYG136" s="516"/>
      <c r="GYH136" s="516"/>
      <c r="GYI136" s="516"/>
      <c r="GYJ136" s="516"/>
      <c r="GYK136" s="516"/>
      <c r="GYL136" s="516"/>
      <c r="GYM136" s="516"/>
      <c r="GYN136" s="516"/>
      <c r="GYO136" s="516"/>
      <c r="GYP136" s="516"/>
      <c r="GYQ136" s="516"/>
      <c r="GYR136" s="516"/>
      <c r="GYS136" s="516"/>
      <c r="GYT136" s="516"/>
      <c r="GYU136" s="516"/>
      <c r="GYV136" s="516"/>
      <c r="GYW136" s="516"/>
      <c r="GYX136" s="516"/>
      <c r="GYY136" s="516"/>
      <c r="GYZ136" s="516"/>
      <c r="GZA136" s="516"/>
      <c r="GZB136" s="516"/>
      <c r="GZC136" s="516"/>
      <c r="GZD136" s="516"/>
      <c r="GZE136" s="516"/>
      <c r="GZF136" s="516"/>
      <c r="GZG136" s="516"/>
      <c r="GZH136" s="516"/>
      <c r="GZI136" s="516"/>
      <c r="GZJ136" s="516"/>
      <c r="GZK136" s="516"/>
      <c r="GZL136" s="516"/>
      <c r="GZM136" s="516"/>
      <c r="GZN136" s="516"/>
      <c r="GZO136" s="516"/>
      <c r="GZP136" s="516"/>
      <c r="GZQ136" s="516"/>
      <c r="GZR136" s="516"/>
      <c r="GZS136" s="516"/>
      <c r="GZT136" s="516"/>
      <c r="GZU136" s="516"/>
      <c r="GZV136" s="516"/>
      <c r="GZW136" s="516"/>
      <c r="GZX136" s="516"/>
      <c r="GZY136" s="516"/>
      <c r="GZZ136" s="516"/>
      <c r="HAA136" s="516"/>
      <c r="HAB136" s="516"/>
      <c r="HAC136" s="516"/>
      <c r="HAD136" s="516"/>
      <c r="HAE136" s="516"/>
      <c r="HAF136" s="516"/>
      <c r="HAG136" s="516"/>
      <c r="HAH136" s="516"/>
      <c r="HAI136" s="516"/>
      <c r="HAJ136" s="516"/>
      <c r="HAK136" s="516"/>
      <c r="HAL136" s="516"/>
      <c r="HAM136" s="516"/>
      <c r="HAN136" s="516"/>
      <c r="HAO136" s="516"/>
      <c r="HAP136" s="516"/>
      <c r="HAQ136" s="516"/>
      <c r="HAR136" s="516"/>
      <c r="HAS136" s="516"/>
      <c r="HAT136" s="516"/>
      <c r="HAU136" s="516"/>
      <c r="HAV136" s="516"/>
      <c r="HAW136" s="516"/>
      <c r="HAX136" s="516"/>
      <c r="HAY136" s="516"/>
      <c r="HAZ136" s="516"/>
      <c r="HBA136" s="516"/>
      <c r="HBB136" s="516"/>
      <c r="HBC136" s="516"/>
      <c r="HBD136" s="516"/>
      <c r="HBE136" s="516"/>
      <c r="HBF136" s="516"/>
      <c r="HBG136" s="516"/>
      <c r="HBH136" s="516"/>
      <c r="HBI136" s="516"/>
      <c r="HBJ136" s="516"/>
      <c r="HBK136" s="516"/>
      <c r="HBL136" s="516"/>
      <c r="HBM136" s="516"/>
      <c r="HBN136" s="516"/>
      <c r="HBO136" s="516"/>
      <c r="HBP136" s="516"/>
      <c r="HBQ136" s="516"/>
      <c r="HBR136" s="516"/>
      <c r="HBS136" s="516"/>
      <c r="HBT136" s="516"/>
      <c r="HBU136" s="516"/>
      <c r="HBV136" s="516"/>
      <c r="HBW136" s="516"/>
      <c r="HBX136" s="516"/>
      <c r="HBY136" s="516"/>
      <c r="HBZ136" s="516"/>
      <c r="HCA136" s="516"/>
      <c r="HCB136" s="516"/>
      <c r="HCC136" s="516"/>
      <c r="HCD136" s="516"/>
      <c r="HCE136" s="516"/>
      <c r="HCF136" s="516"/>
      <c r="HCG136" s="516"/>
      <c r="HCH136" s="516"/>
      <c r="HCI136" s="516"/>
      <c r="HCJ136" s="516"/>
      <c r="HCK136" s="516"/>
      <c r="HCL136" s="516"/>
      <c r="HCM136" s="516"/>
      <c r="HCN136" s="516"/>
      <c r="HCO136" s="516"/>
      <c r="HCP136" s="516"/>
      <c r="HCQ136" s="516"/>
      <c r="HCR136" s="516"/>
      <c r="HCS136" s="516"/>
      <c r="HCT136" s="516"/>
      <c r="HCU136" s="516"/>
      <c r="HCV136" s="516"/>
      <c r="HCW136" s="516"/>
      <c r="HCX136" s="516"/>
      <c r="HCY136" s="516"/>
      <c r="HCZ136" s="516"/>
      <c r="HDA136" s="516"/>
      <c r="HDB136" s="516"/>
      <c r="HDC136" s="516"/>
      <c r="HDD136" s="516"/>
      <c r="HDE136" s="516"/>
      <c r="HDF136" s="516"/>
      <c r="HDG136" s="516"/>
      <c r="HDH136" s="516"/>
      <c r="HDI136" s="516"/>
      <c r="HDJ136" s="516"/>
      <c r="HDK136" s="516"/>
      <c r="HDL136" s="516"/>
      <c r="HDM136" s="516"/>
      <c r="HDN136" s="516"/>
      <c r="HDO136" s="516"/>
      <c r="HDP136" s="516"/>
      <c r="HDQ136" s="516"/>
      <c r="HDR136" s="516"/>
      <c r="HDS136" s="516"/>
      <c r="HDT136" s="516"/>
      <c r="HDU136" s="516"/>
      <c r="HDV136" s="516"/>
      <c r="HDW136" s="516"/>
      <c r="HDX136" s="516"/>
      <c r="HDY136" s="516"/>
      <c r="HDZ136" s="516"/>
      <c r="HEA136" s="516"/>
      <c r="HEB136" s="516"/>
      <c r="HEC136" s="516"/>
      <c r="HED136" s="516"/>
      <c r="HEE136" s="516"/>
      <c r="HEF136" s="516"/>
      <c r="HEG136" s="516"/>
      <c r="HEH136" s="516"/>
      <c r="HEI136" s="516"/>
      <c r="HEJ136" s="516"/>
      <c r="HEK136" s="516"/>
      <c r="HEL136" s="516"/>
      <c r="HEM136" s="516"/>
      <c r="HEN136" s="516"/>
      <c r="HEO136" s="516"/>
      <c r="HEP136" s="516"/>
      <c r="HEQ136" s="516"/>
      <c r="HER136" s="516"/>
      <c r="HES136" s="516"/>
      <c r="HET136" s="516"/>
      <c r="HEU136" s="516"/>
      <c r="HEV136" s="516"/>
      <c r="HEW136" s="516"/>
      <c r="HEX136" s="516"/>
      <c r="HEY136" s="516"/>
      <c r="HEZ136" s="516"/>
      <c r="HFA136" s="516"/>
      <c r="HFB136" s="516"/>
      <c r="HFC136" s="516"/>
      <c r="HFD136" s="516"/>
      <c r="HFE136" s="516"/>
      <c r="HFF136" s="516"/>
      <c r="HFG136" s="516"/>
      <c r="HFH136" s="516"/>
      <c r="HFI136" s="516"/>
      <c r="HFJ136" s="516"/>
      <c r="HFK136" s="516"/>
      <c r="HFL136" s="516"/>
      <c r="HFM136" s="516"/>
      <c r="HFN136" s="516"/>
      <c r="HFO136" s="516"/>
      <c r="HFP136" s="516"/>
      <c r="HFQ136" s="516"/>
      <c r="HFR136" s="516"/>
      <c r="HFS136" s="516"/>
      <c r="HFT136" s="516"/>
      <c r="HFU136" s="516"/>
      <c r="HFV136" s="516"/>
      <c r="HFW136" s="516"/>
      <c r="HFX136" s="516"/>
      <c r="HFY136" s="516"/>
      <c r="HFZ136" s="516"/>
      <c r="HGA136" s="516"/>
      <c r="HGB136" s="516"/>
      <c r="HGC136" s="516"/>
      <c r="HGD136" s="516"/>
      <c r="HGE136" s="516"/>
      <c r="HGF136" s="516"/>
      <c r="HGG136" s="516"/>
      <c r="HGH136" s="516"/>
      <c r="HGI136" s="516"/>
      <c r="HGJ136" s="516"/>
      <c r="HGK136" s="516"/>
      <c r="HGL136" s="516"/>
      <c r="HGM136" s="516"/>
      <c r="HGN136" s="516"/>
      <c r="HGO136" s="516"/>
      <c r="HGP136" s="516"/>
      <c r="HGQ136" s="516"/>
      <c r="HGR136" s="516"/>
      <c r="HGS136" s="516"/>
      <c r="HGT136" s="516"/>
      <c r="HGU136" s="516"/>
      <c r="HGV136" s="516"/>
      <c r="HGW136" s="516"/>
      <c r="HGX136" s="516"/>
      <c r="HGY136" s="516"/>
      <c r="HGZ136" s="516"/>
      <c r="HHA136" s="516"/>
      <c r="HHB136" s="516"/>
      <c r="HHC136" s="516"/>
      <c r="HHD136" s="516"/>
      <c r="HHE136" s="516"/>
      <c r="HHF136" s="516"/>
      <c r="HHG136" s="516"/>
      <c r="HHH136" s="516"/>
      <c r="HHI136" s="516"/>
      <c r="HHJ136" s="516"/>
      <c r="HHK136" s="516"/>
      <c r="HHL136" s="516"/>
      <c r="HHM136" s="516"/>
      <c r="HHN136" s="516"/>
      <c r="HHO136" s="516"/>
      <c r="HHP136" s="516"/>
      <c r="HHQ136" s="516"/>
      <c r="HHR136" s="516"/>
      <c r="HHS136" s="516"/>
      <c r="HHT136" s="516"/>
      <c r="HHU136" s="516"/>
      <c r="HHV136" s="516"/>
      <c r="HHW136" s="516"/>
      <c r="HHX136" s="516"/>
      <c r="HHY136" s="516"/>
      <c r="HHZ136" s="516"/>
      <c r="HIA136" s="516"/>
      <c r="HIB136" s="516"/>
      <c r="HIC136" s="516"/>
      <c r="HID136" s="516"/>
      <c r="HIE136" s="516"/>
      <c r="HIF136" s="516"/>
      <c r="HIG136" s="516"/>
      <c r="HIH136" s="516"/>
      <c r="HII136" s="516"/>
      <c r="HIJ136" s="516"/>
      <c r="HIK136" s="516"/>
      <c r="HIL136" s="516"/>
      <c r="HIM136" s="516"/>
      <c r="HIN136" s="516"/>
      <c r="HIO136" s="516"/>
      <c r="HIP136" s="516"/>
      <c r="HIQ136" s="516"/>
      <c r="HIR136" s="516"/>
      <c r="HIS136" s="516"/>
      <c r="HIT136" s="516"/>
      <c r="HIU136" s="516"/>
      <c r="HIV136" s="516"/>
      <c r="HIW136" s="516"/>
      <c r="HIX136" s="516"/>
      <c r="HIY136" s="516"/>
      <c r="HIZ136" s="516"/>
      <c r="HJA136" s="516"/>
      <c r="HJB136" s="516"/>
      <c r="HJC136" s="516"/>
      <c r="HJD136" s="516"/>
      <c r="HJE136" s="516"/>
      <c r="HJF136" s="516"/>
      <c r="HJG136" s="516"/>
      <c r="HJH136" s="516"/>
      <c r="HJI136" s="516"/>
      <c r="HJJ136" s="516"/>
      <c r="HJK136" s="516"/>
      <c r="HJL136" s="516"/>
      <c r="HJM136" s="516"/>
      <c r="HJN136" s="516"/>
      <c r="HJO136" s="516"/>
      <c r="HJP136" s="516"/>
      <c r="HJQ136" s="516"/>
      <c r="HJR136" s="516"/>
      <c r="HJS136" s="516"/>
      <c r="HJT136" s="516"/>
      <c r="HJU136" s="516"/>
      <c r="HJV136" s="516"/>
      <c r="HJW136" s="516"/>
      <c r="HJX136" s="516"/>
      <c r="HJY136" s="516"/>
      <c r="HJZ136" s="516"/>
      <c r="HKA136" s="516"/>
      <c r="HKB136" s="516"/>
      <c r="HKC136" s="516"/>
      <c r="HKD136" s="516"/>
      <c r="HKE136" s="516"/>
      <c r="HKF136" s="516"/>
      <c r="HKG136" s="516"/>
      <c r="HKH136" s="516"/>
      <c r="HKI136" s="516"/>
      <c r="HKJ136" s="516"/>
      <c r="HKK136" s="516"/>
      <c r="HKL136" s="516"/>
      <c r="HKM136" s="516"/>
      <c r="HKN136" s="516"/>
      <c r="HKO136" s="516"/>
      <c r="HKP136" s="516"/>
      <c r="HKQ136" s="516"/>
      <c r="HKR136" s="516"/>
      <c r="HKS136" s="516"/>
      <c r="HKT136" s="516"/>
      <c r="HKU136" s="516"/>
      <c r="HKV136" s="516"/>
      <c r="HKW136" s="516"/>
      <c r="HKX136" s="516"/>
      <c r="HKY136" s="516"/>
      <c r="HKZ136" s="516"/>
      <c r="HLA136" s="516"/>
      <c r="HLB136" s="516"/>
      <c r="HLC136" s="516"/>
      <c r="HLD136" s="516"/>
      <c r="HLE136" s="516"/>
      <c r="HLF136" s="516"/>
      <c r="HLG136" s="516"/>
      <c r="HLH136" s="516"/>
      <c r="HLI136" s="516"/>
      <c r="HLJ136" s="516"/>
      <c r="HLK136" s="516"/>
      <c r="HLL136" s="516"/>
      <c r="HLM136" s="516"/>
      <c r="HLN136" s="516"/>
      <c r="HLO136" s="516"/>
      <c r="HLP136" s="516"/>
      <c r="HLQ136" s="516"/>
      <c r="HLR136" s="516"/>
      <c r="HLS136" s="516"/>
      <c r="HLT136" s="516"/>
      <c r="HLU136" s="516"/>
      <c r="HLV136" s="516"/>
      <c r="HLW136" s="516"/>
      <c r="HLX136" s="516"/>
      <c r="HLY136" s="516"/>
      <c r="HLZ136" s="516"/>
      <c r="HMA136" s="516"/>
      <c r="HMB136" s="516"/>
      <c r="HMC136" s="516"/>
      <c r="HMD136" s="516"/>
      <c r="HME136" s="516"/>
      <c r="HMF136" s="516"/>
      <c r="HMG136" s="516"/>
      <c r="HMH136" s="516"/>
      <c r="HMI136" s="516"/>
      <c r="HMJ136" s="516"/>
      <c r="HMK136" s="516"/>
      <c r="HML136" s="516"/>
      <c r="HMM136" s="516"/>
      <c r="HMN136" s="516"/>
      <c r="HMO136" s="516"/>
      <c r="HMP136" s="516"/>
      <c r="HMQ136" s="516"/>
      <c r="HMR136" s="516"/>
      <c r="HMS136" s="516"/>
      <c r="HMT136" s="516"/>
      <c r="HMU136" s="516"/>
      <c r="HMV136" s="516"/>
      <c r="HMW136" s="516"/>
      <c r="HMX136" s="516"/>
      <c r="HMY136" s="516"/>
      <c r="HMZ136" s="516"/>
      <c r="HNA136" s="516"/>
      <c r="HNB136" s="516"/>
      <c r="HNC136" s="516"/>
      <c r="HND136" s="516"/>
      <c r="HNE136" s="516"/>
      <c r="HNF136" s="516"/>
      <c r="HNG136" s="516"/>
      <c r="HNH136" s="516"/>
      <c r="HNI136" s="516"/>
      <c r="HNJ136" s="516"/>
      <c r="HNK136" s="516"/>
      <c r="HNL136" s="516"/>
      <c r="HNM136" s="516"/>
      <c r="HNN136" s="516"/>
      <c r="HNO136" s="516"/>
      <c r="HNP136" s="516"/>
      <c r="HNQ136" s="516"/>
      <c r="HNR136" s="516"/>
      <c r="HNS136" s="516"/>
      <c r="HNT136" s="516"/>
      <c r="HNU136" s="516"/>
      <c r="HNV136" s="516"/>
      <c r="HNW136" s="516"/>
      <c r="HNX136" s="516"/>
      <c r="HNY136" s="516"/>
      <c r="HNZ136" s="516"/>
      <c r="HOA136" s="516"/>
      <c r="HOB136" s="516"/>
      <c r="HOC136" s="516"/>
      <c r="HOD136" s="516"/>
      <c r="HOE136" s="516"/>
      <c r="HOF136" s="516"/>
      <c r="HOG136" s="516"/>
      <c r="HOH136" s="516"/>
      <c r="HOI136" s="516"/>
      <c r="HOJ136" s="516"/>
      <c r="HOK136" s="516"/>
      <c r="HOL136" s="516"/>
      <c r="HOM136" s="516"/>
      <c r="HON136" s="516"/>
      <c r="HOO136" s="516"/>
      <c r="HOP136" s="516"/>
      <c r="HOQ136" s="516"/>
      <c r="HOR136" s="516"/>
      <c r="HOS136" s="516"/>
      <c r="HOT136" s="516"/>
      <c r="HOU136" s="516"/>
      <c r="HOV136" s="516"/>
      <c r="HOW136" s="516"/>
      <c r="HOX136" s="516"/>
      <c r="HOY136" s="516"/>
      <c r="HOZ136" s="516"/>
      <c r="HPA136" s="516"/>
      <c r="HPB136" s="516"/>
      <c r="HPC136" s="516"/>
      <c r="HPD136" s="516"/>
      <c r="HPE136" s="516"/>
      <c r="HPF136" s="516"/>
      <c r="HPG136" s="516"/>
      <c r="HPH136" s="516"/>
      <c r="HPI136" s="516"/>
      <c r="HPJ136" s="516"/>
      <c r="HPK136" s="516"/>
      <c r="HPL136" s="516"/>
      <c r="HPM136" s="516"/>
      <c r="HPN136" s="516"/>
      <c r="HPO136" s="516"/>
      <c r="HPP136" s="516"/>
      <c r="HPQ136" s="516"/>
      <c r="HPR136" s="516"/>
      <c r="HPS136" s="516"/>
      <c r="HPT136" s="516"/>
      <c r="HPU136" s="516"/>
      <c r="HPV136" s="516"/>
      <c r="HPW136" s="516"/>
      <c r="HPX136" s="516"/>
      <c r="HPY136" s="516"/>
      <c r="HPZ136" s="516"/>
      <c r="HQA136" s="516"/>
      <c r="HQB136" s="516"/>
      <c r="HQC136" s="516"/>
      <c r="HQD136" s="516"/>
      <c r="HQE136" s="516"/>
      <c r="HQF136" s="516"/>
      <c r="HQG136" s="516"/>
      <c r="HQH136" s="516"/>
      <c r="HQI136" s="516"/>
      <c r="HQJ136" s="516"/>
      <c r="HQK136" s="516"/>
      <c r="HQL136" s="516"/>
      <c r="HQM136" s="516"/>
      <c r="HQN136" s="516"/>
      <c r="HQO136" s="516"/>
      <c r="HQP136" s="516"/>
      <c r="HQQ136" s="516"/>
      <c r="HQR136" s="516"/>
      <c r="HQS136" s="516"/>
      <c r="HQT136" s="516"/>
      <c r="HQU136" s="516"/>
      <c r="HQV136" s="516"/>
      <c r="HQW136" s="516"/>
      <c r="HQX136" s="516"/>
      <c r="HQY136" s="516"/>
      <c r="HQZ136" s="516"/>
      <c r="HRA136" s="516"/>
      <c r="HRB136" s="516"/>
      <c r="HRC136" s="516"/>
      <c r="HRD136" s="516"/>
      <c r="HRE136" s="516"/>
      <c r="HRF136" s="516"/>
      <c r="HRG136" s="516"/>
      <c r="HRH136" s="516"/>
      <c r="HRI136" s="516"/>
      <c r="HRJ136" s="516"/>
      <c r="HRK136" s="516"/>
      <c r="HRL136" s="516"/>
      <c r="HRM136" s="516"/>
      <c r="HRN136" s="516"/>
      <c r="HRO136" s="516"/>
      <c r="HRP136" s="516"/>
      <c r="HRQ136" s="516"/>
      <c r="HRR136" s="516"/>
      <c r="HRS136" s="516"/>
      <c r="HRT136" s="516"/>
      <c r="HRU136" s="516"/>
      <c r="HRV136" s="516"/>
      <c r="HRW136" s="516"/>
      <c r="HRX136" s="516"/>
      <c r="HRY136" s="516"/>
      <c r="HRZ136" s="516"/>
      <c r="HSA136" s="516"/>
      <c r="HSB136" s="516"/>
      <c r="HSC136" s="516"/>
      <c r="HSD136" s="516"/>
      <c r="HSE136" s="516"/>
      <c r="HSF136" s="516"/>
      <c r="HSG136" s="516"/>
      <c r="HSH136" s="516"/>
      <c r="HSI136" s="516"/>
      <c r="HSJ136" s="516"/>
      <c r="HSK136" s="516"/>
      <c r="HSL136" s="516"/>
      <c r="HSM136" s="516"/>
      <c r="HSN136" s="516"/>
      <c r="HSO136" s="516"/>
      <c r="HSP136" s="516"/>
      <c r="HSQ136" s="516"/>
      <c r="HSR136" s="516"/>
      <c r="HSS136" s="516"/>
      <c r="HST136" s="516"/>
      <c r="HSU136" s="516"/>
      <c r="HSV136" s="516"/>
      <c r="HSW136" s="516"/>
      <c r="HSX136" s="516"/>
      <c r="HSY136" s="516"/>
      <c r="HSZ136" s="516"/>
      <c r="HTA136" s="516"/>
      <c r="HTB136" s="516"/>
      <c r="HTC136" s="516"/>
      <c r="HTD136" s="516"/>
      <c r="HTE136" s="516"/>
      <c r="HTF136" s="516"/>
      <c r="HTG136" s="516"/>
      <c r="HTH136" s="516"/>
      <c r="HTI136" s="516"/>
      <c r="HTJ136" s="516"/>
      <c r="HTK136" s="516"/>
      <c r="HTL136" s="516"/>
      <c r="HTM136" s="516"/>
      <c r="HTN136" s="516"/>
      <c r="HTO136" s="516"/>
      <c r="HTP136" s="516"/>
      <c r="HTQ136" s="516"/>
      <c r="HTR136" s="516"/>
      <c r="HTS136" s="516"/>
      <c r="HTT136" s="516"/>
      <c r="HTU136" s="516"/>
      <c r="HTV136" s="516"/>
      <c r="HTW136" s="516"/>
      <c r="HTX136" s="516"/>
      <c r="HTY136" s="516"/>
      <c r="HTZ136" s="516"/>
      <c r="HUA136" s="516"/>
      <c r="HUB136" s="516"/>
      <c r="HUC136" s="516"/>
      <c r="HUD136" s="516"/>
      <c r="HUE136" s="516"/>
      <c r="HUF136" s="516"/>
      <c r="HUG136" s="516"/>
      <c r="HUH136" s="516"/>
      <c r="HUI136" s="516"/>
      <c r="HUJ136" s="516"/>
      <c r="HUK136" s="516"/>
      <c r="HUL136" s="516"/>
      <c r="HUM136" s="516"/>
      <c r="HUN136" s="516"/>
      <c r="HUO136" s="516"/>
      <c r="HUP136" s="516"/>
      <c r="HUQ136" s="516"/>
      <c r="HUR136" s="516"/>
      <c r="HUS136" s="516"/>
      <c r="HUT136" s="516"/>
      <c r="HUU136" s="516"/>
      <c r="HUV136" s="516"/>
      <c r="HUW136" s="516"/>
      <c r="HUX136" s="516"/>
      <c r="HUY136" s="516"/>
      <c r="HUZ136" s="516"/>
      <c r="HVA136" s="516"/>
      <c r="HVB136" s="516"/>
      <c r="HVC136" s="516"/>
      <c r="HVD136" s="516"/>
      <c r="HVE136" s="516"/>
      <c r="HVF136" s="516"/>
      <c r="HVG136" s="516"/>
      <c r="HVH136" s="516"/>
      <c r="HVI136" s="516"/>
      <c r="HVJ136" s="516"/>
      <c r="HVK136" s="516"/>
      <c r="HVL136" s="516"/>
      <c r="HVM136" s="516"/>
      <c r="HVN136" s="516"/>
      <c r="HVO136" s="516"/>
      <c r="HVP136" s="516"/>
      <c r="HVQ136" s="516"/>
      <c r="HVR136" s="516"/>
      <c r="HVS136" s="516"/>
      <c r="HVT136" s="516"/>
      <c r="HVU136" s="516"/>
      <c r="HVV136" s="516"/>
      <c r="HVW136" s="516"/>
      <c r="HVX136" s="516"/>
      <c r="HVY136" s="516"/>
      <c r="HVZ136" s="516"/>
      <c r="HWA136" s="516"/>
      <c r="HWB136" s="516"/>
      <c r="HWC136" s="516"/>
      <c r="HWD136" s="516"/>
      <c r="HWE136" s="516"/>
      <c r="HWF136" s="516"/>
      <c r="HWG136" s="516"/>
      <c r="HWH136" s="516"/>
      <c r="HWI136" s="516"/>
      <c r="HWJ136" s="516"/>
      <c r="HWK136" s="516"/>
      <c r="HWL136" s="516"/>
      <c r="HWM136" s="516"/>
      <c r="HWN136" s="516"/>
      <c r="HWO136" s="516"/>
      <c r="HWP136" s="516"/>
      <c r="HWQ136" s="516"/>
      <c r="HWR136" s="516"/>
      <c r="HWS136" s="516"/>
      <c r="HWT136" s="516"/>
      <c r="HWU136" s="516"/>
      <c r="HWV136" s="516"/>
      <c r="HWW136" s="516"/>
      <c r="HWX136" s="516"/>
      <c r="HWY136" s="516"/>
      <c r="HWZ136" s="516"/>
      <c r="HXA136" s="516"/>
      <c r="HXB136" s="516"/>
      <c r="HXC136" s="516"/>
      <c r="HXD136" s="516"/>
      <c r="HXE136" s="516"/>
      <c r="HXF136" s="516"/>
      <c r="HXG136" s="516"/>
      <c r="HXH136" s="516"/>
      <c r="HXI136" s="516"/>
      <c r="HXJ136" s="516"/>
      <c r="HXK136" s="516"/>
      <c r="HXL136" s="516"/>
      <c r="HXM136" s="516"/>
      <c r="HXN136" s="516"/>
      <c r="HXO136" s="516"/>
      <c r="HXP136" s="516"/>
      <c r="HXQ136" s="516"/>
      <c r="HXR136" s="516"/>
      <c r="HXS136" s="516"/>
      <c r="HXT136" s="516"/>
      <c r="HXU136" s="516"/>
      <c r="HXV136" s="516"/>
      <c r="HXW136" s="516"/>
      <c r="HXX136" s="516"/>
      <c r="HXY136" s="516"/>
      <c r="HXZ136" s="516"/>
      <c r="HYA136" s="516"/>
      <c r="HYB136" s="516"/>
      <c r="HYC136" s="516"/>
      <c r="HYD136" s="516"/>
      <c r="HYE136" s="516"/>
      <c r="HYF136" s="516"/>
      <c r="HYG136" s="516"/>
      <c r="HYH136" s="516"/>
      <c r="HYI136" s="516"/>
      <c r="HYJ136" s="516"/>
      <c r="HYK136" s="516"/>
      <c r="HYL136" s="516"/>
      <c r="HYM136" s="516"/>
      <c r="HYN136" s="516"/>
      <c r="HYO136" s="516"/>
      <c r="HYP136" s="516"/>
      <c r="HYQ136" s="516"/>
      <c r="HYR136" s="516"/>
      <c r="HYS136" s="516"/>
      <c r="HYT136" s="516"/>
      <c r="HYU136" s="516"/>
      <c r="HYV136" s="516"/>
      <c r="HYW136" s="516"/>
      <c r="HYX136" s="516"/>
      <c r="HYY136" s="516"/>
      <c r="HYZ136" s="516"/>
      <c r="HZA136" s="516"/>
      <c r="HZB136" s="516"/>
      <c r="HZC136" s="516"/>
      <c r="HZD136" s="516"/>
      <c r="HZE136" s="516"/>
      <c r="HZF136" s="516"/>
      <c r="HZG136" s="516"/>
      <c r="HZH136" s="516"/>
      <c r="HZI136" s="516"/>
      <c r="HZJ136" s="516"/>
      <c r="HZK136" s="516"/>
      <c r="HZL136" s="516"/>
      <c r="HZM136" s="516"/>
      <c r="HZN136" s="516"/>
      <c r="HZO136" s="516"/>
      <c r="HZP136" s="516"/>
      <c r="HZQ136" s="516"/>
      <c r="HZR136" s="516"/>
      <c r="HZS136" s="516"/>
      <c r="HZT136" s="516"/>
      <c r="HZU136" s="516"/>
      <c r="HZV136" s="516"/>
      <c r="HZW136" s="516"/>
      <c r="HZX136" s="516"/>
      <c r="HZY136" s="516"/>
      <c r="HZZ136" s="516"/>
      <c r="IAA136" s="516"/>
      <c r="IAB136" s="516"/>
      <c r="IAC136" s="516"/>
      <c r="IAD136" s="516"/>
      <c r="IAE136" s="516"/>
      <c r="IAF136" s="516"/>
      <c r="IAG136" s="516"/>
      <c r="IAH136" s="516"/>
      <c r="IAI136" s="516"/>
      <c r="IAJ136" s="516"/>
      <c r="IAK136" s="516"/>
      <c r="IAL136" s="516"/>
      <c r="IAM136" s="516"/>
      <c r="IAN136" s="516"/>
      <c r="IAO136" s="516"/>
      <c r="IAP136" s="516"/>
      <c r="IAQ136" s="516"/>
      <c r="IAR136" s="516"/>
      <c r="IAS136" s="516"/>
      <c r="IAT136" s="516"/>
      <c r="IAU136" s="516"/>
      <c r="IAV136" s="516"/>
      <c r="IAW136" s="516"/>
      <c r="IAX136" s="516"/>
      <c r="IAY136" s="516"/>
      <c r="IAZ136" s="516"/>
      <c r="IBA136" s="516"/>
      <c r="IBB136" s="516"/>
      <c r="IBC136" s="516"/>
      <c r="IBD136" s="516"/>
      <c r="IBE136" s="516"/>
      <c r="IBF136" s="516"/>
      <c r="IBG136" s="516"/>
      <c r="IBH136" s="516"/>
      <c r="IBI136" s="516"/>
      <c r="IBJ136" s="516"/>
      <c r="IBK136" s="516"/>
      <c r="IBL136" s="516"/>
      <c r="IBM136" s="516"/>
      <c r="IBN136" s="516"/>
      <c r="IBO136" s="516"/>
      <c r="IBP136" s="516"/>
      <c r="IBQ136" s="516"/>
      <c r="IBR136" s="516"/>
      <c r="IBS136" s="516"/>
      <c r="IBT136" s="516"/>
      <c r="IBU136" s="516"/>
      <c r="IBV136" s="516"/>
      <c r="IBW136" s="516"/>
      <c r="IBX136" s="516"/>
      <c r="IBY136" s="516"/>
      <c r="IBZ136" s="516"/>
      <c r="ICA136" s="516"/>
      <c r="ICB136" s="516"/>
      <c r="ICC136" s="516"/>
      <c r="ICD136" s="516"/>
      <c r="ICE136" s="516"/>
      <c r="ICF136" s="516"/>
      <c r="ICG136" s="516"/>
      <c r="ICH136" s="516"/>
      <c r="ICI136" s="516"/>
      <c r="ICJ136" s="516"/>
      <c r="ICK136" s="516"/>
      <c r="ICL136" s="516"/>
      <c r="ICM136" s="516"/>
      <c r="ICN136" s="516"/>
      <c r="ICO136" s="516"/>
      <c r="ICP136" s="516"/>
      <c r="ICQ136" s="516"/>
      <c r="ICR136" s="516"/>
      <c r="ICS136" s="516"/>
      <c r="ICT136" s="516"/>
      <c r="ICU136" s="516"/>
      <c r="ICV136" s="516"/>
      <c r="ICW136" s="516"/>
      <c r="ICX136" s="516"/>
      <c r="ICY136" s="516"/>
      <c r="ICZ136" s="516"/>
      <c r="IDA136" s="516"/>
      <c r="IDB136" s="516"/>
      <c r="IDC136" s="516"/>
      <c r="IDD136" s="516"/>
      <c r="IDE136" s="516"/>
      <c r="IDF136" s="516"/>
      <c r="IDG136" s="516"/>
      <c r="IDH136" s="516"/>
      <c r="IDI136" s="516"/>
      <c r="IDJ136" s="516"/>
      <c r="IDK136" s="516"/>
      <c r="IDL136" s="516"/>
      <c r="IDM136" s="516"/>
      <c r="IDN136" s="516"/>
      <c r="IDO136" s="516"/>
      <c r="IDP136" s="516"/>
      <c r="IDQ136" s="516"/>
      <c r="IDR136" s="516"/>
      <c r="IDS136" s="516"/>
      <c r="IDT136" s="516"/>
      <c r="IDU136" s="516"/>
      <c r="IDV136" s="516"/>
      <c r="IDW136" s="516"/>
      <c r="IDX136" s="516"/>
      <c r="IDY136" s="516"/>
      <c r="IDZ136" s="516"/>
      <c r="IEA136" s="516"/>
      <c r="IEB136" s="516"/>
      <c r="IEC136" s="516"/>
      <c r="IED136" s="516"/>
      <c r="IEE136" s="516"/>
      <c r="IEF136" s="516"/>
      <c r="IEG136" s="516"/>
      <c r="IEH136" s="516"/>
      <c r="IEI136" s="516"/>
      <c r="IEJ136" s="516"/>
      <c r="IEK136" s="516"/>
      <c r="IEL136" s="516"/>
      <c r="IEM136" s="516"/>
      <c r="IEN136" s="516"/>
      <c r="IEO136" s="516"/>
      <c r="IEP136" s="516"/>
      <c r="IEQ136" s="516"/>
      <c r="IER136" s="516"/>
      <c r="IES136" s="516"/>
      <c r="IET136" s="516"/>
      <c r="IEU136" s="516"/>
      <c r="IEV136" s="516"/>
      <c r="IEW136" s="516"/>
      <c r="IEX136" s="516"/>
      <c r="IEY136" s="516"/>
      <c r="IEZ136" s="516"/>
      <c r="IFA136" s="516"/>
      <c r="IFB136" s="516"/>
      <c r="IFC136" s="516"/>
      <c r="IFD136" s="516"/>
      <c r="IFE136" s="516"/>
      <c r="IFF136" s="516"/>
      <c r="IFG136" s="516"/>
      <c r="IFH136" s="516"/>
      <c r="IFI136" s="516"/>
      <c r="IFJ136" s="516"/>
      <c r="IFK136" s="516"/>
      <c r="IFL136" s="516"/>
      <c r="IFM136" s="516"/>
      <c r="IFN136" s="516"/>
      <c r="IFO136" s="516"/>
      <c r="IFP136" s="516"/>
      <c r="IFQ136" s="516"/>
      <c r="IFR136" s="516"/>
      <c r="IFS136" s="516"/>
      <c r="IFT136" s="516"/>
      <c r="IFU136" s="516"/>
      <c r="IFV136" s="516"/>
      <c r="IFW136" s="516"/>
      <c r="IFX136" s="516"/>
      <c r="IFY136" s="516"/>
      <c r="IFZ136" s="516"/>
      <c r="IGA136" s="516"/>
      <c r="IGB136" s="516"/>
      <c r="IGC136" s="516"/>
      <c r="IGD136" s="516"/>
      <c r="IGE136" s="516"/>
      <c r="IGF136" s="516"/>
      <c r="IGG136" s="516"/>
      <c r="IGH136" s="516"/>
      <c r="IGI136" s="516"/>
      <c r="IGJ136" s="516"/>
      <c r="IGK136" s="516"/>
      <c r="IGL136" s="516"/>
      <c r="IGM136" s="516"/>
      <c r="IGN136" s="516"/>
      <c r="IGO136" s="516"/>
      <c r="IGP136" s="516"/>
      <c r="IGQ136" s="516"/>
      <c r="IGR136" s="516"/>
      <c r="IGS136" s="516"/>
      <c r="IGT136" s="516"/>
      <c r="IGU136" s="516"/>
      <c r="IGV136" s="516"/>
      <c r="IGW136" s="516"/>
      <c r="IGX136" s="516"/>
      <c r="IGY136" s="516"/>
      <c r="IGZ136" s="516"/>
      <c r="IHA136" s="516"/>
      <c r="IHB136" s="516"/>
      <c r="IHC136" s="516"/>
      <c r="IHD136" s="516"/>
      <c r="IHE136" s="516"/>
      <c r="IHF136" s="516"/>
      <c r="IHG136" s="516"/>
      <c r="IHH136" s="516"/>
      <c r="IHI136" s="516"/>
      <c r="IHJ136" s="516"/>
      <c r="IHK136" s="516"/>
      <c r="IHL136" s="516"/>
      <c r="IHM136" s="516"/>
      <c r="IHN136" s="516"/>
      <c r="IHO136" s="516"/>
      <c r="IHP136" s="516"/>
      <c r="IHQ136" s="516"/>
      <c r="IHR136" s="516"/>
      <c r="IHS136" s="516"/>
      <c r="IHT136" s="516"/>
      <c r="IHU136" s="516"/>
      <c r="IHV136" s="516"/>
      <c r="IHW136" s="516"/>
      <c r="IHX136" s="516"/>
      <c r="IHY136" s="516"/>
      <c r="IHZ136" s="516"/>
      <c r="IIA136" s="516"/>
      <c r="IIB136" s="516"/>
      <c r="IIC136" s="516"/>
      <c r="IID136" s="516"/>
      <c r="IIE136" s="516"/>
      <c r="IIF136" s="516"/>
      <c r="IIG136" s="516"/>
      <c r="IIH136" s="516"/>
      <c r="III136" s="516"/>
      <c r="IIJ136" s="516"/>
      <c r="IIK136" s="516"/>
      <c r="IIL136" s="516"/>
      <c r="IIM136" s="516"/>
      <c r="IIN136" s="516"/>
      <c r="IIO136" s="516"/>
      <c r="IIP136" s="516"/>
      <c r="IIQ136" s="516"/>
      <c r="IIR136" s="516"/>
      <c r="IIS136" s="516"/>
      <c r="IIT136" s="516"/>
      <c r="IIU136" s="516"/>
      <c r="IIV136" s="516"/>
      <c r="IIW136" s="516"/>
      <c r="IIX136" s="516"/>
      <c r="IIY136" s="516"/>
      <c r="IIZ136" s="516"/>
      <c r="IJA136" s="516"/>
      <c r="IJB136" s="516"/>
      <c r="IJC136" s="516"/>
      <c r="IJD136" s="516"/>
      <c r="IJE136" s="516"/>
      <c r="IJF136" s="516"/>
      <c r="IJG136" s="516"/>
      <c r="IJH136" s="516"/>
      <c r="IJI136" s="516"/>
      <c r="IJJ136" s="516"/>
      <c r="IJK136" s="516"/>
      <c r="IJL136" s="516"/>
      <c r="IJM136" s="516"/>
      <c r="IJN136" s="516"/>
      <c r="IJO136" s="516"/>
      <c r="IJP136" s="516"/>
      <c r="IJQ136" s="516"/>
      <c r="IJR136" s="516"/>
      <c r="IJS136" s="516"/>
      <c r="IJT136" s="516"/>
      <c r="IJU136" s="516"/>
      <c r="IJV136" s="516"/>
      <c r="IJW136" s="516"/>
      <c r="IJX136" s="516"/>
      <c r="IJY136" s="516"/>
      <c r="IJZ136" s="516"/>
      <c r="IKA136" s="516"/>
      <c r="IKB136" s="516"/>
      <c r="IKC136" s="516"/>
      <c r="IKD136" s="516"/>
      <c r="IKE136" s="516"/>
      <c r="IKF136" s="516"/>
      <c r="IKG136" s="516"/>
      <c r="IKH136" s="516"/>
      <c r="IKI136" s="516"/>
      <c r="IKJ136" s="516"/>
      <c r="IKK136" s="516"/>
      <c r="IKL136" s="516"/>
      <c r="IKM136" s="516"/>
      <c r="IKN136" s="516"/>
      <c r="IKO136" s="516"/>
      <c r="IKP136" s="516"/>
      <c r="IKQ136" s="516"/>
      <c r="IKR136" s="516"/>
      <c r="IKS136" s="516"/>
      <c r="IKT136" s="516"/>
      <c r="IKU136" s="516"/>
      <c r="IKV136" s="516"/>
      <c r="IKW136" s="516"/>
      <c r="IKX136" s="516"/>
      <c r="IKY136" s="516"/>
      <c r="IKZ136" s="516"/>
      <c r="ILA136" s="516"/>
      <c r="ILB136" s="516"/>
      <c r="ILC136" s="516"/>
      <c r="ILD136" s="516"/>
      <c r="ILE136" s="516"/>
      <c r="ILF136" s="516"/>
      <c r="ILG136" s="516"/>
      <c r="ILH136" s="516"/>
      <c r="ILI136" s="516"/>
      <c r="ILJ136" s="516"/>
      <c r="ILK136" s="516"/>
      <c r="ILL136" s="516"/>
      <c r="ILM136" s="516"/>
      <c r="ILN136" s="516"/>
      <c r="ILO136" s="516"/>
      <c r="ILP136" s="516"/>
      <c r="ILQ136" s="516"/>
      <c r="ILR136" s="516"/>
      <c r="ILS136" s="516"/>
      <c r="ILT136" s="516"/>
      <c r="ILU136" s="516"/>
      <c r="ILV136" s="516"/>
      <c r="ILW136" s="516"/>
      <c r="ILX136" s="516"/>
      <c r="ILY136" s="516"/>
      <c r="ILZ136" s="516"/>
      <c r="IMA136" s="516"/>
      <c r="IMB136" s="516"/>
      <c r="IMC136" s="516"/>
      <c r="IMD136" s="516"/>
      <c r="IME136" s="516"/>
      <c r="IMF136" s="516"/>
      <c r="IMG136" s="516"/>
      <c r="IMH136" s="516"/>
      <c r="IMI136" s="516"/>
      <c r="IMJ136" s="516"/>
      <c r="IMK136" s="516"/>
      <c r="IML136" s="516"/>
      <c r="IMM136" s="516"/>
      <c r="IMN136" s="516"/>
      <c r="IMO136" s="516"/>
      <c r="IMP136" s="516"/>
      <c r="IMQ136" s="516"/>
      <c r="IMR136" s="516"/>
      <c r="IMS136" s="516"/>
      <c r="IMT136" s="516"/>
      <c r="IMU136" s="516"/>
      <c r="IMV136" s="516"/>
      <c r="IMW136" s="516"/>
      <c r="IMX136" s="516"/>
      <c r="IMY136" s="516"/>
      <c r="IMZ136" s="516"/>
      <c r="INA136" s="516"/>
      <c r="INB136" s="516"/>
      <c r="INC136" s="516"/>
      <c r="IND136" s="516"/>
      <c r="INE136" s="516"/>
      <c r="INF136" s="516"/>
      <c r="ING136" s="516"/>
      <c r="INH136" s="516"/>
      <c r="INI136" s="516"/>
      <c r="INJ136" s="516"/>
      <c r="INK136" s="516"/>
      <c r="INL136" s="516"/>
      <c r="INM136" s="516"/>
      <c r="INN136" s="516"/>
      <c r="INO136" s="516"/>
      <c r="INP136" s="516"/>
      <c r="INQ136" s="516"/>
      <c r="INR136" s="516"/>
      <c r="INS136" s="516"/>
      <c r="INT136" s="516"/>
      <c r="INU136" s="516"/>
      <c r="INV136" s="516"/>
      <c r="INW136" s="516"/>
      <c r="INX136" s="516"/>
      <c r="INY136" s="516"/>
      <c r="INZ136" s="516"/>
      <c r="IOA136" s="516"/>
      <c r="IOB136" s="516"/>
      <c r="IOC136" s="516"/>
      <c r="IOD136" s="516"/>
      <c r="IOE136" s="516"/>
      <c r="IOF136" s="516"/>
      <c r="IOG136" s="516"/>
      <c r="IOH136" s="516"/>
      <c r="IOI136" s="516"/>
      <c r="IOJ136" s="516"/>
      <c r="IOK136" s="516"/>
      <c r="IOL136" s="516"/>
      <c r="IOM136" s="516"/>
      <c r="ION136" s="516"/>
      <c r="IOO136" s="516"/>
      <c r="IOP136" s="516"/>
      <c r="IOQ136" s="516"/>
      <c r="IOR136" s="516"/>
      <c r="IOS136" s="516"/>
      <c r="IOT136" s="516"/>
      <c r="IOU136" s="516"/>
      <c r="IOV136" s="516"/>
      <c r="IOW136" s="516"/>
      <c r="IOX136" s="516"/>
      <c r="IOY136" s="516"/>
      <c r="IOZ136" s="516"/>
      <c r="IPA136" s="516"/>
      <c r="IPB136" s="516"/>
      <c r="IPC136" s="516"/>
      <c r="IPD136" s="516"/>
      <c r="IPE136" s="516"/>
      <c r="IPF136" s="516"/>
      <c r="IPG136" s="516"/>
      <c r="IPH136" s="516"/>
      <c r="IPI136" s="516"/>
      <c r="IPJ136" s="516"/>
      <c r="IPK136" s="516"/>
      <c r="IPL136" s="516"/>
      <c r="IPM136" s="516"/>
      <c r="IPN136" s="516"/>
      <c r="IPO136" s="516"/>
      <c r="IPP136" s="516"/>
      <c r="IPQ136" s="516"/>
      <c r="IPR136" s="516"/>
      <c r="IPS136" s="516"/>
      <c r="IPT136" s="516"/>
      <c r="IPU136" s="516"/>
      <c r="IPV136" s="516"/>
      <c r="IPW136" s="516"/>
      <c r="IPX136" s="516"/>
      <c r="IPY136" s="516"/>
      <c r="IPZ136" s="516"/>
      <c r="IQA136" s="516"/>
      <c r="IQB136" s="516"/>
      <c r="IQC136" s="516"/>
      <c r="IQD136" s="516"/>
      <c r="IQE136" s="516"/>
      <c r="IQF136" s="516"/>
      <c r="IQG136" s="516"/>
      <c r="IQH136" s="516"/>
      <c r="IQI136" s="516"/>
      <c r="IQJ136" s="516"/>
      <c r="IQK136" s="516"/>
      <c r="IQL136" s="516"/>
      <c r="IQM136" s="516"/>
      <c r="IQN136" s="516"/>
      <c r="IQO136" s="516"/>
      <c r="IQP136" s="516"/>
      <c r="IQQ136" s="516"/>
      <c r="IQR136" s="516"/>
      <c r="IQS136" s="516"/>
      <c r="IQT136" s="516"/>
      <c r="IQU136" s="516"/>
      <c r="IQV136" s="516"/>
      <c r="IQW136" s="516"/>
      <c r="IQX136" s="516"/>
      <c r="IQY136" s="516"/>
      <c r="IQZ136" s="516"/>
      <c r="IRA136" s="516"/>
      <c r="IRB136" s="516"/>
      <c r="IRC136" s="516"/>
      <c r="IRD136" s="516"/>
      <c r="IRE136" s="516"/>
      <c r="IRF136" s="516"/>
      <c r="IRG136" s="516"/>
      <c r="IRH136" s="516"/>
      <c r="IRI136" s="516"/>
      <c r="IRJ136" s="516"/>
      <c r="IRK136" s="516"/>
      <c r="IRL136" s="516"/>
      <c r="IRM136" s="516"/>
      <c r="IRN136" s="516"/>
      <c r="IRO136" s="516"/>
      <c r="IRP136" s="516"/>
      <c r="IRQ136" s="516"/>
      <c r="IRR136" s="516"/>
      <c r="IRS136" s="516"/>
      <c r="IRT136" s="516"/>
      <c r="IRU136" s="516"/>
      <c r="IRV136" s="516"/>
      <c r="IRW136" s="516"/>
      <c r="IRX136" s="516"/>
      <c r="IRY136" s="516"/>
      <c r="IRZ136" s="516"/>
      <c r="ISA136" s="516"/>
      <c r="ISB136" s="516"/>
      <c r="ISC136" s="516"/>
      <c r="ISD136" s="516"/>
      <c r="ISE136" s="516"/>
      <c r="ISF136" s="516"/>
      <c r="ISG136" s="516"/>
      <c r="ISH136" s="516"/>
      <c r="ISI136" s="516"/>
      <c r="ISJ136" s="516"/>
      <c r="ISK136" s="516"/>
      <c r="ISL136" s="516"/>
      <c r="ISM136" s="516"/>
      <c r="ISN136" s="516"/>
      <c r="ISO136" s="516"/>
      <c r="ISP136" s="516"/>
      <c r="ISQ136" s="516"/>
      <c r="ISR136" s="516"/>
      <c r="ISS136" s="516"/>
      <c r="IST136" s="516"/>
      <c r="ISU136" s="516"/>
      <c r="ISV136" s="516"/>
      <c r="ISW136" s="516"/>
      <c r="ISX136" s="516"/>
      <c r="ISY136" s="516"/>
      <c r="ISZ136" s="516"/>
      <c r="ITA136" s="516"/>
      <c r="ITB136" s="516"/>
      <c r="ITC136" s="516"/>
      <c r="ITD136" s="516"/>
      <c r="ITE136" s="516"/>
      <c r="ITF136" s="516"/>
      <c r="ITG136" s="516"/>
      <c r="ITH136" s="516"/>
      <c r="ITI136" s="516"/>
      <c r="ITJ136" s="516"/>
      <c r="ITK136" s="516"/>
      <c r="ITL136" s="516"/>
      <c r="ITM136" s="516"/>
      <c r="ITN136" s="516"/>
      <c r="ITO136" s="516"/>
      <c r="ITP136" s="516"/>
      <c r="ITQ136" s="516"/>
      <c r="ITR136" s="516"/>
      <c r="ITS136" s="516"/>
      <c r="ITT136" s="516"/>
      <c r="ITU136" s="516"/>
      <c r="ITV136" s="516"/>
      <c r="ITW136" s="516"/>
      <c r="ITX136" s="516"/>
      <c r="ITY136" s="516"/>
      <c r="ITZ136" s="516"/>
      <c r="IUA136" s="516"/>
      <c r="IUB136" s="516"/>
      <c r="IUC136" s="516"/>
      <c r="IUD136" s="516"/>
      <c r="IUE136" s="516"/>
      <c r="IUF136" s="516"/>
      <c r="IUG136" s="516"/>
      <c r="IUH136" s="516"/>
      <c r="IUI136" s="516"/>
      <c r="IUJ136" s="516"/>
      <c r="IUK136" s="516"/>
      <c r="IUL136" s="516"/>
      <c r="IUM136" s="516"/>
      <c r="IUN136" s="516"/>
      <c r="IUO136" s="516"/>
      <c r="IUP136" s="516"/>
      <c r="IUQ136" s="516"/>
      <c r="IUR136" s="516"/>
      <c r="IUS136" s="516"/>
      <c r="IUT136" s="516"/>
      <c r="IUU136" s="516"/>
      <c r="IUV136" s="516"/>
      <c r="IUW136" s="516"/>
      <c r="IUX136" s="516"/>
      <c r="IUY136" s="516"/>
      <c r="IUZ136" s="516"/>
      <c r="IVA136" s="516"/>
      <c r="IVB136" s="516"/>
      <c r="IVC136" s="516"/>
      <c r="IVD136" s="516"/>
      <c r="IVE136" s="516"/>
      <c r="IVF136" s="516"/>
      <c r="IVG136" s="516"/>
      <c r="IVH136" s="516"/>
      <c r="IVI136" s="516"/>
      <c r="IVJ136" s="516"/>
      <c r="IVK136" s="516"/>
      <c r="IVL136" s="516"/>
      <c r="IVM136" s="516"/>
      <c r="IVN136" s="516"/>
      <c r="IVO136" s="516"/>
      <c r="IVP136" s="516"/>
      <c r="IVQ136" s="516"/>
      <c r="IVR136" s="516"/>
      <c r="IVS136" s="516"/>
      <c r="IVT136" s="516"/>
      <c r="IVU136" s="516"/>
      <c r="IVV136" s="516"/>
      <c r="IVW136" s="516"/>
      <c r="IVX136" s="516"/>
      <c r="IVY136" s="516"/>
      <c r="IVZ136" s="516"/>
      <c r="IWA136" s="516"/>
      <c r="IWB136" s="516"/>
      <c r="IWC136" s="516"/>
      <c r="IWD136" s="516"/>
      <c r="IWE136" s="516"/>
      <c r="IWF136" s="516"/>
      <c r="IWG136" s="516"/>
      <c r="IWH136" s="516"/>
      <c r="IWI136" s="516"/>
      <c r="IWJ136" s="516"/>
      <c r="IWK136" s="516"/>
      <c r="IWL136" s="516"/>
      <c r="IWM136" s="516"/>
      <c r="IWN136" s="516"/>
      <c r="IWO136" s="516"/>
      <c r="IWP136" s="516"/>
      <c r="IWQ136" s="516"/>
      <c r="IWR136" s="516"/>
      <c r="IWS136" s="516"/>
      <c r="IWT136" s="516"/>
      <c r="IWU136" s="516"/>
      <c r="IWV136" s="516"/>
      <c r="IWW136" s="516"/>
      <c r="IWX136" s="516"/>
      <c r="IWY136" s="516"/>
      <c r="IWZ136" s="516"/>
      <c r="IXA136" s="516"/>
      <c r="IXB136" s="516"/>
      <c r="IXC136" s="516"/>
      <c r="IXD136" s="516"/>
      <c r="IXE136" s="516"/>
      <c r="IXF136" s="516"/>
      <c r="IXG136" s="516"/>
      <c r="IXH136" s="516"/>
      <c r="IXI136" s="516"/>
      <c r="IXJ136" s="516"/>
      <c r="IXK136" s="516"/>
      <c r="IXL136" s="516"/>
      <c r="IXM136" s="516"/>
      <c r="IXN136" s="516"/>
      <c r="IXO136" s="516"/>
      <c r="IXP136" s="516"/>
      <c r="IXQ136" s="516"/>
      <c r="IXR136" s="516"/>
      <c r="IXS136" s="516"/>
      <c r="IXT136" s="516"/>
      <c r="IXU136" s="516"/>
      <c r="IXV136" s="516"/>
      <c r="IXW136" s="516"/>
      <c r="IXX136" s="516"/>
      <c r="IXY136" s="516"/>
      <c r="IXZ136" s="516"/>
      <c r="IYA136" s="516"/>
      <c r="IYB136" s="516"/>
      <c r="IYC136" s="516"/>
      <c r="IYD136" s="516"/>
      <c r="IYE136" s="516"/>
      <c r="IYF136" s="516"/>
      <c r="IYG136" s="516"/>
      <c r="IYH136" s="516"/>
      <c r="IYI136" s="516"/>
      <c r="IYJ136" s="516"/>
      <c r="IYK136" s="516"/>
      <c r="IYL136" s="516"/>
      <c r="IYM136" s="516"/>
      <c r="IYN136" s="516"/>
      <c r="IYO136" s="516"/>
      <c r="IYP136" s="516"/>
      <c r="IYQ136" s="516"/>
      <c r="IYR136" s="516"/>
      <c r="IYS136" s="516"/>
      <c r="IYT136" s="516"/>
      <c r="IYU136" s="516"/>
      <c r="IYV136" s="516"/>
      <c r="IYW136" s="516"/>
      <c r="IYX136" s="516"/>
      <c r="IYY136" s="516"/>
      <c r="IYZ136" s="516"/>
      <c r="IZA136" s="516"/>
      <c r="IZB136" s="516"/>
      <c r="IZC136" s="516"/>
      <c r="IZD136" s="516"/>
      <c r="IZE136" s="516"/>
      <c r="IZF136" s="516"/>
      <c r="IZG136" s="516"/>
      <c r="IZH136" s="516"/>
      <c r="IZI136" s="516"/>
      <c r="IZJ136" s="516"/>
      <c r="IZK136" s="516"/>
      <c r="IZL136" s="516"/>
      <c r="IZM136" s="516"/>
      <c r="IZN136" s="516"/>
      <c r="IZO136" s="516"/>
      <c r="IZP136" s="516"/>
      <c r="IZQ136" s="516"/>
      <c r="IZR136" s="516"/>
      <c r="IZS136" s="516"/>
      <c r="IZT136" s="516"/>
      <c r="IZU136" s="516"/>
      <c r="IZV136" s="516"/>
      <c r="IZW136" s="516"/>
      <c r="IZX136" s="516"/>
      <c r="IZY136" s="516"/>
      <c r="IZZ136" s="516"/>
      <c r="JAA136" s="516"/>
      <c r="JAB136" s="516"/>
      <c r="JAC136" s="516"/>
      <c r="JAD136" s="516"/>
      <c r="JAE136" s="516"/>
      <c r="JAF136" s="516"/>
      <c r="JAG136" s="516"/>
      <c r="JAH136" s="516"/>
      <c r="JAI136" s="516"/>
      <c r="JAJ136" s="516"/>
      <c r="JAK136" s="516"/>
      <c r="JAL136" s="516"/>
      <c r="JAM136" s="516"/>
      <c r="JAN136" s="516"/>
      <c r="JAO136" s="516"/>
      <c r="JAP136" s="516"/>
      <c r="JAQ136" s="516"/>
      <c r="JAR136" s="516"/>
      <c r="JAS136" s="516"/>
      <c r="JAT136" s="516"/>
      <c r="JAU136" s="516"/>
      <c r="JAV136" s="516"/>
      <c r="JAW136" s="516"/>
      <c r="JAX136" s="516"/>
      <c r="JAY136" s="516"/>
      <c r="JAZ136" s="516"/>
      <c r="JBA136" s="516"/>
      <c r="JBB136" s="516"/>
      <c r="JBC136" s="516"/>
      <c r="JBD136" s="516"/>
      <c r="JBE136" s="516"/>
      <c r="JBF136" s="516"/>
      <c r="JBG136" s="516"/>
      <c r="JBH136" s="516"/>
      <c r="JBI136" s="516"/>
      <c r="JBJ136" s="516"/>
      <c r="JBK136" s="516"/>
      <c r="JBL136" s="516"/>
      <c r="JBM136" s="516"/>
      <c r="JBN136" s="516"/>
      <c r="JBO136" s="516"/>
      <c r="JBP136" s="516"/>
      <c r="JBQ136" s="516"/>
      <c r="JBR136" s="516"/>
      <c r="JBS136" s="516"/>
      <c r="JBT136" s="516"/>
      <c r="JBU136" s="516"/>
      <c r="JBV136" s="516"/>
      <c r="JBW136" s="516"/>
      <c r="JBX136" s="516"/>
      <c r="JBY136" s="516"/>
      <c r="JBZ136" s="516"/>
      <c r="JCA136" s="516"/>
      <c r="JCB136" s="516"/>
      <c r="JCC136" s="516"/>
      <c r="JCD136" s="516"/>
      <c r="JCE136" s="516"/>
      <c r="JCF136" s="516"/>
      <c r="JCG136" s="516"/>
      <c r="JCH136" s="516"/>
      <c r="JCI136" s="516"/>
      <c r="JCJ136" s="516"/>
      <c r="JCK136" s="516"/>
      <c r="JCL136" s="516"/>
      <c r="JCM136" s="516"/>
      <c r="JCN136" s="516"/>
      <c r="JCO136" s="516"/>
      <c r="JCP136" s="516"/>
      <c r="JCQ136" s="516"/>
      <c r="JCR136" s="516"/>
      <c r="JCS136" s="516"/>
      <c r="JCT136" s="516"/>
      <c r="JCU136" s="516"/>
      <c r="JCV136" s="516"/>
      <c r="JCW136" s="516"/>
      <c r="JCX136" s="516"/>
      <c r="JCY136" s="516"/>
      <c r="JCZ136" s="516"/>
      <c r="JDA136" s="516"/>
      <c r="JDB136" s="516"/>
      <c r="JDC136" s="516"/>
      <c r="JDD136" s="516"/>
      <c r="JDE136" s="516"/>
      <c r="JDF136" s="516"/>
      <c r="JDG136" s="516"/>
      <c r="JDH136" s="516"/>
      <c r="JDI136" s="516"/>
      <c r="JDJ136" s="516"/>
      <c r="JDK136" s="516"/>
      <c r="JDL136" s="516"/>
      <c r="JDM136" s="516"/>
      <c r="JDN136" s="516"/>
      <c r="JDO136" s="516"/>
      <c r="JDP136" s="516"/>
      <c r="JDQ136" s="516"/>
      <c r="JDR136" s="516"/>
      <c r="JDS136" s="516"/>
      <c r="JDT136" s="516"/>
      <c r="JDU136" s="516"/>
      <c r="JDV136" s="516"/>
      <c r="JDW136" s="516"/>
      <c r="JDX136" s="516"/>
      <c r="JDY136" s="516"/>
      <c r="JDZ136" s="516"/>
      <c r="JEA136" s="516"/>
      <c r="JEB136" s="516"/>
      <c r="JEC136" s="516"/>
      <c r="JED136" s="516"/>
      <c r="JEE136" s="516"/>
      <c r="JEF136" s="516"/>
      <c r="JEG136" s="516"/>
      <c r="JEH136" s="516"/>
      <c r="JEI136" s="516"/>
      <c r="JEJ136" s="516"/>
      <c r="JEK136" s="516"/>
      <c r="JEL136" s="516"/>
      <c r="JEM136" s="516"/>
      <c r="JEN136" s="516"/>
      <c r="JEO136" s="516"/>
      <c r="JEP136" s="516"/>
      <c r="JEQ136" s="516"/>
      <c r="JER136" s="516"/>
      <c r="JES136" s="516"/>
      <c r="JET136" s="516"/>
      <c r="JEU136" s="516"/>
      <c r="JEV136" s="516"/>
      <c r="JEW136" s="516"/>
      <c r="JEX136" s="516"/>
      <c r="JEY136" s="516"/>
      <c r="JEZ136" s="516"/>
      <c r="JFA136" s="516"/>
      <c r="JFB136" s="516"/>
      <c r="JFC136" s="516"/>
      <c r="JFD136" s="516"/>
      <c r="JFE136" s="516"/>
      <c r="JFF136" s="516"/>
      <c r="JFG136" s="516"/>
      <c r="JFH136" s="516"/>
      <c r="JFI136" s="516"/>
      <c r="JFJ136" s="516"/>
      <c r="JFK136" s="516"/>
      <c r="JFL136" s="516"/>
      <c r="JFM136" s="516"/>
      <c r="JFN136" s="516"/>
      <c r="JFO136" s="516"/>
      <c r="JFP136" s="516"/>
      <c r="JFQ136" s="516"/>
      <c r="JFR136" s="516"/>
      <c r="JFS136" s="516"/>
      <c r="JFT136" s="516"/>
      <c r="JFU136" s="516"/>
      <c r="JFV136" s="516"/>
      <c r="JFW136" s="516"/>
      <c r="JFX136" s="516"/>
      <c r="JFY136" s="516"/>
      <c r="JFZ136" s="516"/>
      <c r="JGA136" s="516"/>
      <c r="JGB136" s="516"/>
      <c r="JGC136" s="516"/>
      <c r="JGD136" s="516"/>
      <c r="JGE136" s="516"/>
      <c r="JGF136" s="516"/>
      <c r="JGG136" s="516"/>
      <c r="JGH136" s="516"/>
      <c r="JGI136" s="516"/>
      <c r="JGJ136" s="516"/>
      <c r="JGK136" s="516"/>
      <c r="JGL136" s="516"/>
      <c r="JGM136" s="516"/>
      <c r="JGN136" s="516"/>
      <c r="JGO136" s="516"/>
      <c r="JGP136" s="516"/>
      <c r="JGQ136" s="516"/>
      <c r="JGR136" s="516"/>
      <c r="JGS136" s="516"/>
      <c r="JGT136" s="516"/>
      <c r="JGU136" s="516"/>
      <c r="JGV136" s="516"/>
      <c r="JGW136" s="516"/>
      <c r="JGX136" s="516"/>
      <c r="JGY136" s="516"/>
      <c r="JGZ136" s="516"/>
      <c r="JHA136" s="516"/>
      <c r="JHB136" s="516"/>
      <c r="JHC136" s="516"/>
      <c r="JHD136" s="516"/>
      <c r="JHE136" s="516"/>
      <c r="JHF136" s="516"/>
      <c r="JHG136" s="516"/>
      <c r="JHH136" s="516"/>
      <c r="JHI136" s="516"/>
      <c r="JHJ136" s="516"/>
      <c r="JHK136" s="516"/>
      <c r="JHL136" s="516"/>
      <c r="JHM136" s="516"/>
      <c r="JHN136" s="516"/>
      <c r="JHO136" s="516"/>
      <c r="JHP136" s="516"/>
      <c r="JHQ136" s="516"/>
      <c r="JHR136" s="516"/>
      <c r="JHS136" s="516"/>
      <c r="JHT136" s="516"/>
      <c r="JHU136" s="516"/>
      <c r="JHV136" s="516"/>
      <c r="JHW136" s="516"/>
      <c r="JHX136" s="516"/>
      <c r="JHY136" s="516"/>
      <c r="JHZ136" s="516"/>
      <c r="JIA136" s="516"/>
      <c r="JIB136" s="516"/>
      <c r="JIC136" s="516"/>
      <c r="JID136" s="516"/>
      <c r="JIE136" s="516"/>
      <c r="JIF136" s="516"/>
      <c r="JIG136" s="516"/>
      <c r="JIH136" s="516"/>
      <c r="JII136" s="516"/>
      <c r="JIJ136" s="516"/>
      <c r="JIK136" s="516"/>
      <c r="JIL136" s="516"/>
      <c r="JIM136" s="516"/>
      <c r="JIN136" s="516"/>
      <c r="JIO136" s="516"/>
      <c r="JIP136" s="516"/>
      <c r="JIQ136" s="516"/>
      <c r="JIR136" s="516"/>
      <c r="JIS136" s="516"/>
      <c r="JIT136" s="516"/>
      <c r="JIU136" s="516"/>
      <c r="JIV136" s="516"/>
      <c r="JIW136" s="516"/>
      <c r="JIX136" s="516"/>
      <c r="JIY136" s="516"/>
      <c r="JIZ136" s="516"/>
      <c r="JJA136" s="516"/>
      <c r="JJB136" s="516"/>
      <c r="JJC136" s="516"/>
      <c r="JJD136" s="516"/>
      <c r="JJE136" s="516"/>
      <c r="JJF136" s="516"/>
      <c r="JJG136" s="516"/>
      <c r="JJH136" s="516"/>
      <c r="JJI136" s="516"/>
      <c r="JJJ136" s="516"/>
      <c r="JJK136" s="516"/>
      <c r="JJL136" s="516"/>
      <c r="JJM136" s="516"/>
      <c r="JJN136" s="516"/>
      <c r="JJO136" s="516"/>
      <c r="JJP136" s="516"/>
      <c r="JJQ136" s="516"/>
      <c r="JJR136" s="516"/>
      <c r="JJS136" s="516"/>
      <c r="JJT136" s="516"/>
      <c r="JJU136" s="516"/>
      <c r="JJV136" s="516"/>
      <c r="JJW136" s="516"/>
      <c r="JJX136" s="516"/>
      <c r="JJY136" s="516"/>
      <c r="JJZ136" s="516"/>
      <c r="JKA136" s="516"/>
      <c r="JKB136" s="516"/>
      <c r="JKC136" s="516"/>
      <c r="JKD136" s="516"/>
      <c r="JKE136" s="516"/>
      <c r="JKF136" s="516"/>
      <c r="JKG136" s="516"/>
      <c r="JKH136" s="516"/>
      <c r="JKI136" s="516"/>
      <c r="JKJ136" s="516"/>
      <c r="JKK136" s="516"/>
      <c r="JKL136" s="516"/>
      <c r="JKM136" s="516"/>
      <c r="JKN136" s="516"/>
      <c r="JKO136" s="516"/>
      <c r="JKP136" s="516"/>
      <c r="JKQ136" s="516"/>
      <c r="JKR136" s="516"/>
      <c r="JKS136" s="516"/>
      <c r="JKT136" s="516"/>
      <c r="JKU136" s="516"/>
      <c r="JKV136" s="516"/>
      <c r="JKW136" s="516"/>
      <c r="JKX136" s="516"/>
      <c r="JKY136" s="516"/>
      <c r="JKZ136" s="516"/>
      <c r="JLA136" s="516"/>
      <c r="JLB136" s="516"/>
      <c r="JLC136" s="516"/>
      <c r="JLD136" s="516"/>
      <c r="JLE136" s="516"/>
      <c r="JLF136" s="516"/>
      <c r="JLG136" s="516"/>
      <c r="JLH136" s="516"/>
      <c r="JLI136" s="516"/>
      <c r="JLJ136" s="516"/>
      <c r="JLK136" s="516"/>
      <c r="JLL136" s="516"/>
      <c r="JLM136" s="516"/>
      <c r="JLN136" s="516"/>
      <c r="JLO136" s="516"/>
      <c r="JLP136" s="516"/>
      <c r="JLQ136" s="516"/>
      <c r="JLR136" s="516"/>
      <c r="JLS136" s="516"/>
      <c r="JLT136" s="516"/>
      <c r="JLU136" s="516"/>
      <c r="JLV136" s="516"/>
      <c r="JLW136" s="516"/>
      <c r="JLX136" s="516"/>
      <c r="JLY136" s="516"/>
      <c r="JLZ136" s="516"/>
      <c r="JMA136" s="516"/>
      <c r="JMB136" s="516"/>
      <c r="JMC136" s="516"/>
      <c r="JMD136" s="516"/>
      <c r="JME136" s="516"/>
      <c r="JMF136" s="516"/>
      <c r="JMG136" s="516"/>
      <c r="JMH136" s="516"/>
      <c r="JMI136" s="516"/>
      <c r="JMJ136" s="516"/>
      <c r="JMK136" s="516"/>
      <c r="JML136" s="516"/>
      <c r="JMM136" s="516"/>
      <c r="JMN136" s="516"/>
      <c r="JMO136" s="516"/>
      <c r="JMP136" s="516"/>
      <c r="JMQ136" s="516"/>
      <c r="JMR136" s="516"/>
      <c r="JMS136" s="516"/>
      <c r="JMT136" s="516"/>
      <c r="JMU136" s="516"/>
      <c r="JMV136" s="516"/>
      <c r="JMW136" s="516"/>
      <c r="JMX136" s="516"/>
      <c r="JMY136" s="516"/>
      <c r="JMZ136" s="516"/>
      <c r="JNA136" s="516"/>
      <c r="JNB136" s="516"/>
      <c r="JNC136" s="516"/>
      <c r="JND136" s="516"/>
      <c r="JNE136" s="516"/>
      <c r="JNF136" s="516"/>
      <c r="JNG136" s="516"/>
      <c r="JNH136" s="516"/>
      <c r="JNI136" s="516"/>
      <c r="JNJ136" s="516"/>
      <c r="JNK136" s="516"/>
      <c r="JNL136" s="516"/>
      <c r="JNM136" s="516"/>
      <c r="JNN136" s="516"/>
      <c r="JNO136" s="516"/>
      <c r="JNP136" s="516"/>
      <c r="JNQ136" s="516"/>
      <c r="JNR136" s="516"/>
      <c r="JNS136" s="516"/>
      <c r="JNT136" s="516"/>
      <c r="JNU136" s="516"/>
      <c r="JNV136" s="516"/>
      <c r="JNW136" s="516"/>
      <c r="JNX136" s="516"/>
      <c r="JNY136" s="516"/>
      <c r="JNZ136" s="516"/>
      <c r="JOA136" s="516"/>
      <c r="JOB136" s="516"/>
      <c r="JOC136" s="516"/>
      <c r="JOD136" s="516"/>
      <c r="JOE136" s="516"/>
      <c r="JOF136" s="516"/>
      <c r="JOG136" s="516"/>
      <c r="JOH136" s="516"/>
      <c r="JOI136" s="516"/>
      <c r="JOJ136" s="516"/>
      <c r="JOK136" s="516"/>
      <c r="JOL136" s="516"/>
      <c r="JOM136" s="516"/>
      <c r="JON136" s="516"/>
      <c r="JOO136" s="516"/>
      <c r="JOP136" s="516"/>
      <c r="JOQ136" s="516"/>
      <c r="JOR136" s="516"/>
      <c r="JOS136" s="516"/>
      <c r="JOT136" s="516"/>
      <c r="JOU136" s="516"/>
      <c r="JOV136" s="516"/>
      <c r="JOW136" s="516"/>
      <c r="JOX136" s="516"/>
      <c r="JOY136" s="516"/>
      <c r="JOZ136" s="516"/>
      <c r="JPA136" s="516"/>
      <c r="JPB136" s="516"/>
      <c r="JPC136" s="516"/>
      <c r="JPD136" s="516"/>
      <c r="JPE136" s="516"/>
      <c r="JPF136" s="516"/>
      <c r="JPG136" s="516"/>
      <c r="JPH136" s="516"/>
      <c r="JPI136" s="516"/>
      <c r="JPJ136" s="516"/>
      <c r="JPK136" s="516"/>
      <c r="JPL136" s="516"/>
      <c r="JPM136" s="516"/>
      <c r="JPN136" s="516"/>
      <c r="JPO136" s="516"/>
      <c r="JPP136" s="516"/>
      <c r="JPQ136" s="516"/>
      <c r="JPR136" s="516"/>
      <c r="JPS136" s="516"/>
      <c r="JPT136" s="516"/>
      <c r="JPU136" s="516"/>
      <c r="JPV136" s="516"/>
      <c r="JPW136" s="516"/>
      <c r="JPX136" s="516"/>
      <c r="JPY136" s="516"/>
      <c r="JPZ136" s="516"/>
      <c r="JQA136" s="516"/>
      <c r="JQB136" s="516"/>
      <c r="JQC136" s="516"/>
      <c r="JQD136" s="516"/>
      <c r="JQE136" s="516"/>
      <c r="JQF136" s="516"/>
      <c r="JQG136" s="516"/>
      <c r="JQH136" s="516"/>
      <c r="JQI136" s="516"/>
      <c r="JQJ136" s="516"/>
      <c r="JQK136" s="516"/>
      <c r="JQL136" s="516"/>
      <c r="JQM136" s="516"/>
      <c r="JQN136" s="516"/>
      <c r="JQO136" s="516"/>
      <c r="JQP136" s="516"/>
      <c r="JQQ136" s="516"/>
      <c r="JQR136" s="516"/>
      <c r="JQS136" s="516"/>
      <c r="JQT136" s="516"/>
      <c r="JQU136" s="516"/>
      <c r="JQV136" s="516"/>
      <c r="JQW136" s="516"/>
      <c r="JQX136" s="516"/>
      <c r="JQY136" s="516"/>
      <c r="JQZ136" s="516"/>
      <c r="JRA136" s="516"/>
      <c r="JRB136" s="516"/>
      <c r="JRC136" s="516"/>
      <c r="JRD136" s="516"/>
      <c r="JRE136" s="516"/>
      <c r="JRF136" s="516"/>
      <c r="JRG136" s="516"/>
      <c r="JRH136" s="516"/>
      <c r="JRI136" s="516"/>
      <c r="JRJ136" s="516"/>
      <c r="JRK136" s="516"/>
      <c r="JRL136" s="516"/>
      <c r="JRM136" s="516"/>
      <c r="JRN136" s="516"/>
      <c r="JRO136" s="516"/>
      <c r="JRP136" s="516"/>
      <c r="JRQ136" s="516"/>
      <c r="JRR136" s="516"/>
      <c r="JRS136" s="516"/>
      <c r="JRT136" s="516"/>
      <c r="JRU136" s="516"/>
      <c r="JRV136" s="516"/>
      <c r="JRW136" s="516"/>
      <c r="JRX136" s="516"/>
      <c r="JRY136" s="516"/>
      <c r="JRZ136" s="516"/>
      <c r="JSA136" s="516"/>
      <c r="JSB136" s="516"/>
      <c r="JSC136" s="516"/>
      <c r="JSD136" s="516"/>
      <c r="JSE136" s="516"/>
      <c r="JSF136" s="516"/>
      <c r="JSG136" s="516"/>
      <c r="JSH136" s="516"/>
      <c r="JSI136" s="516"/>
      <c r="JSJ136" s="516"/>
      <c r="JSK136" s="516"/>
      <c r="JSL136" s="516"/>
      <c r="JSM136" s="516"/>
      <c r="JSN136" s="516"/>
      <c r="JSO136" s="516"/>
      <c r="JSP136" s="516"/>
      <c r="JSQ136" s="516"/>
      <c r="JSR136" s="516"/>
      <c r="JSS136" s="516"/>
      <c r="JST136" s="516"/>
      <c r="JSU136" s="516"/>
      <c r="JSV136" s="516"/>
      <c r="JSW136" s="516"/>
      <c r="JSX136" s="516"/>
      <c r="JSY136" s="516"/>
      <c r="JSZ136" s="516"/>
      <c r="JTA136" s="516"/>
      <c r="JTB136" s="516"/>
      <c r="JTC136" s="516"/>
      <c r="JTD136" s="516"/>
      <c r="JTE136" s="516"/>
      <c r="JTF136" s="516"/>
      <c r="JTG136" s="516"/>
      <c r="JTH136" s="516"/>
      <c r="JTI136" s="516"/>
      <c r="JTJ136" s="516"/>
      <c r="JTK136" s="516"/>
      <c r="JTL136" s="516"/>
      <c r="JTM136" s="516"/>
      <c r="JTN136" s="516"/>
      <c r="JTO136" s="516"/>
      <c r="JTP136" s="516"/>
      <c r="JTQ136" s="516"/>
      <c r="JTR136" s="516"/>
      <c r="JTS136" s="516"/>
      <c r="JTT136" s="516"/>
      <c r="JTU136" s="516"/>
      <c r="JTV136" s="516"/>
      <c r="JTW136" s="516"/>
      <c r="JTX136" s="516"/>
      <c r="JTY136" s="516"/>
      <c r="JTZ136" s="516"/>
      <c r="JUA136" s="516"/>
      <c r="JUB136" s="516"/>
      <c r="JUC136" s="516"/>
      <c r="JUD136" s="516"/>
      <c r="JUE136" s="516"/>
      <c r="JUF136" s="516"/>
      <c r="JUG136" s="516"/>
      <c r="JUH136" s="516"/>
      <c r="JUI136" s="516"/>
      <c r="JUJ136" s="516"/>
      <c r="JUK136" s="516"/>
      <c r="JUL136" s="516"/>
      <c r="JUM136" s="516"/>
      <c r="JUN136" s="516"/>
      <c r="JUO136" s="516"/>
      <c r="JUP136" s="516"/>
      <c r="JUQ136" s="516"/>
      <c r="JUR136" s="516"/>
      <c r="JUS136" s="516"/>
      <c r="JUT136" s="516"/>
      <c r="JUU136" s="516"/>
      <c r="JUV136" s="516"/>
      <c r="JUW136" s="516"/>
      <c r="JUX136" s="516"/>
      <c r="JUY136" s="516"/>
      <c r="JUZ136" s="516"/>
      <c r="JVA136" s="516"/>
      <c r="JVB136" s="516"/>
      <c r="JVC136" s="516"/>
      <c r="JVD136" s="516"/>
      <c r="JVE136" s="516"/>
      <c r="JVF136" s="516"/>
      <c r="JVG136" s="516"/>
      <c r="JVH136" s="516"/>
      <c r="JVI136" s="516"/>
      <c r="JVJ136" s="516"/>
      <c r="JVK136" s="516"/>
      <c r="JVL136" s="516"/>
      <c r="JVM136" s="516"/>
      <c r="JVN136" s="516"/>
      <c r="JVO136" s="516"/>
      <c r="JVP136" s="516"/>
      <c r="JVQ136" s="516"/>
      <c r="JVR136" s="516"/>
      <c r="JVS136" s="516"/>
      <c r="JVT136" s="516"/>
      <c r="JVU136" s="516"/>
      <c r="JVV136" s="516"/>
      <c r="JVW136" s="516"/>
      <c r="JVX136" s="516"/>
      <c r="JVY136" s="516"/>
      <c r="JVZ136" s="516"/>
      <c r="JWA136" s="516"/>
      <c r="JWB136" s="516"/>
      <c r="JWC136" s="516"/>
      <c r="JWD136" s="516"/>
      <c r="JWE136" s="516"/>
      <c r="JWF136" s="516"/>
      <c r="JWG136" s="516"/>
      <c r="JWH136" s="516"/>
      <c r="JWI136" s="516"/>
      <c r="JWJ136" s="516"/>
      <c r="JWK136" s="516"/>
      <c r="JWL136" s="516"/>
      <c r="JWM136" s="516"/>
      <c r="JWN136" s="516"/>
      <c r="JWO136" s="516"/>
      <c r="JWP136" s="516"/>
      <c r="JWQ136" s="516"/>
      <c r="JWR136" s="516"/>
      <c r="JWS136" s="516"/>
      <c r="JWT136" s="516"/>
      <c r="JWU136" s="516"/>
      <c r="JWV136" s="516"/>
      <c r="JWW136" s="516"/>
      <c r="JWX136" s="516"/>
      <c r="JWY136" s="516"/>
      <c r="JWZ136" s="516"/>
      <c r="JXA136" s="516"/>
      <c r="JXB136" s="516"/>
      <c r="JXC136" s="516"/>
      <c r="JXD136" s="516"/>
      <c r="JXE136" s="516"/>
      <c r="JXF136" s="516"/>
      <c r="JXG136" s="516"/>
      <c r="JXH136" s="516"/>
      <c r="JXI136" s="516"/>
      <c r="JXJ136" s="516"/>
      <c r="JXK136" s="516"/>
      <c r="JXL136" s="516"/>
      <c r="JXM136" s="516"/>
      <c r="JXN136" s="516"/>
      <c r="JXO136" s="516"/>
      <c r="JXP136" s="516"/>
      <c r="JXQ136" s="516"/>
      <c r="JXR136" s="516"/>
      <c r="JXS136" s="516"/>
      <c r="JXT136" s="516"/>
      <c r="JXU136" s="516"/>
      <c r="JXV136" s="516"/>
      <c r="JXW136" s="516"/>
      <c r="JXX136" s="516"/>
      <c r="JXY136" s="516"/>
      <c r="JXZ136" s="516"/>
      <c r="JYA136" s="516"/>
      <c r="JYB136" s="516"/>
      <c r="JYC136" s="516"/>
      <c r="JYD136" s="516"/>
      <c r="JYE136" s="516"/>
      <c r="JYF136" s="516"/>
      <c r="JYG136" s="516"/>
      <c r="JYH136" s="516"/>
      <c r="JYI136" s="516"/>
      <c r="JYJ136" s="516"/>
      <c r="JYK136" s="516"/>
      <c r="JYL136" s="516"/>
      <c r="JYM136" s="516"/>
      <c r="JYN136" s="516"/>
      <c r="JYO136" s="516"/>
      <c r="JYP136" s="516"/>
      <c r="JYQ136" s="516"/>
      <c r="JYR136" s="516"/>
      <c r="JYS136" s="516"/>
      <c r="JYT136" s="516"/>
      <c r="JYU136" s="516"/>
      <c r="JYV136" s="516"/>
      <c r="JYW136" s="516"/>
      <c r="JYX136" s="516"/>
      <c r="JYY136" s="516"/>
      <c r="JYZ136" s="516"/>
      <c r="JZA136" s="516"/>
      <c r="JZB136" s="516"/>
      <c r="JZC136" s="516"/>
      <c r="JZD136" s="516"/>
      <c r="JZE136" s="516"/>
      <c r="JZF136" s="516"/>
      <c r="JZG136" s="516"/>
      <c r="JZH136" s="516"/>
      <c r="JZI136" s="516"/>
      <c r="JZJ136" s="516"/>
      <c r="JZK136" s="516"/>
      <c r="JZL136" s="516"/>
      <c r="JZM136" s="516"/>
      <c r="JZN136" s="516"/>
      <c r="JZO136" s="516"/>
      <c r="JZP136" s="516"/>
      <c r="JZQ136" s="516"/>
      <c r="JZR136" s="516"/>
      <c r="JZS136" s="516"/>
      <c r="JZT136" s="516"/>
      <c r="JZU136" s="516"/>
      <c r="JZV136" s="516"/>
      <c r="JZW136" s="516"/>
      <c r="JZX136" s="516"/>
      <c r="JZY136" s="516"/>
      <c r="JZZ136" s="516"/>
      <c r="KAA136" s="516"/>
      <c r="KAB136" s="516"/>
      <c r="KAC136" s="516"/>
      <c r="KAD136" s="516"/>
      <c r="KAE136" s="516"/>
      <c r="KAF136" s="516"/>
      <c r="KAG136" s="516"/>
      <c r="KAH136" s="516"/>
      <c r="KAI136" s="516"/>
      <c r="KAJ136" s="516"/>
      <c r="KAK136" s="516"/>
      <c r="KAL136" s="516"/>
      <c r="KAM136" s="516"/>
      <c r="KAN136" s="516"/>
      <c r="KAO136" s="516"/>
      <c r="KAP136" s="516"/>
      <c r="KAQ136" s="516"/>
      <c r="KAR136" s="516"/>
      <c r="KAS136" s="516"/>
      <c r="KAT136" s="516"/>
      <c r="KAU136" s="516"/>
      <c r="KAV136" s="516"/>
      <c r="KAW136" s="516"/>
      <c r="KAX136" s="516"/>
      <c r="KAY136" s="516"/>
      <c r="KAZ136" s="516"/>
      <c r="KBA136" s="516"/>
      <c r="KBB136" s="516"/>
      <c r="KBC136" s="516"/>
      <c r="KBD136" s="516"/>
      <c r="KBE136" s="516"/>
      <c r="KBF136" s="516"/>
      <c r="KBG136" s="516"/>
      <c r="KBH136" s="516"/>
      <c r="KBI136" s="516"/>
      <c r="KBJ136" s="516"/>
      <c r="KBK136" s="516"/>
      <c r="KBL136" s="516"/>
      <c r="KBM136" s="516"/>
      <c r="KBN136" s="516"/>
      <c r="KBO136" s="516"/>
      <c r="KBP136" s="516"/>
      <c r="KBQ136" s="516"/>
      <c r="KBR136" s="516"/>
      <c r="KBS136" s="516"/>
      <c r="KBT136" s="516"/>
      <c r="KBU136" s="516"/>
      <c r="KBV136" s="516"/>
      <c r="KBW136" s="516"/>
      <c r="KBX136" s="516"/>
      <c r="KBY136" s="516"/>
      <c r="KBZ136" s="516"/>
      <c r="KCA136" s="516"/>
      <c r="KCB136" s="516"/>
      <c r="KCC136" s="516"/>
      <c r="KCD136" s="516"/>
      <c r="KCE136" s="516"/>
      <c r="KCF136" s="516"/>
      <c r="KCG136" s="516"/>
      <c r="KCH136" s="516"/>
      <c r="KCI136" s="516"/>
      <c r="KCJ136" s="516"/>
      <c r="KCK136" s="516"/>
      <c r="KCL136" s="516"/>
      <c r="KCM136" s="516"/>
      <c r="KCN136" s="516"/>
      <c r="KCO136" s="516"/>
      <c r="KCP136" s="516"/>
      <c r="KCQ136" s="516"/>
      <c r="KCR136" s="516"/>
      <c r="KCS136" s="516"/>
      <c r="KCT136" s="516"/>
      <c r="KCU136" s="516"/>
      <c r="KCV136" s="516"/>
      <c r="KCW136" s="516"/>
      <c r="KCX136" s="516"/>
      <c r="KCY136" s="516"/>
      <c r="KCZ136" s="516"/>
      <c r="KDA136" s="516"/>
      <c r="KDB136" s="516"/>
      <c r="KDC136" s="516"/>
      <c r="KDD136" s="516"/>
      <c r="KDE136" s="516"/>
      <c r="KDF136" s="516"/>
      <c r="KDG136" s="516"/>
      <c r="KDH136" s="516"/>
      <c r="KDI136" s="516"/>
      <c r="KDJ136" s="516"/>
      <c r="KDK136" s="516"/>
      <c r="KDL136" s="516"/>
      <c r="KDM136" s="516"/>
      <c r="KDN136" s="516"/>
      <c r="KDO136" s="516"/>
      <c r="KDP136" s="516"/>
      <c r="KDQ136" s="516"/>
      <c r="KDR136" s="516"/>
      <c r="KDS136" s="516"/>
      <c r="KDT136" s="516"/>
      <c r="KDU136" s="516"/>
      <c r="KDV136" s="516"/>
      <c r="KDW136" s="516"/>
      <c r="KDX136" s="516"/>
      <c r="KDY136" s="516"/>
      <c r="KDZ136" s="516"/>
      <c r="KEA136" s="516"/>
      <c r="KEB136" s="516"/>
      <c r="KEC136" s="516"/>
      <c r="KED136" s="516"/>
      <c r="KEE136" s="516"/>
      <c r="KEF136" s="516"/>
      <c r="KEG136" s="516"/>
      <c r="KEH136" s="516"/>
      <c r="KEI136" s="516"/>
      <c r="KEJ136" s="516"/>
      <c r="KEK136" s="516"/>
      <c r="KEL136" s="516"/>
      <c r="KEM136" s="516"/>
      <c r="KEN136" s="516"/>
      <c r="KEO136" s="516"/>
      <c r="KEP136" s="516"/>
      <c r="KEQ136" s="516"/>
      <c r="KER136" s="516"/>
      <c r="KES136" s="516"/>
      <c r="KET136" s="516"/>
      <c r="KEU136" s="516"/>
      <c r="KEV136" s="516"/>
      <c r="KEW136" s="516"/>
      <c r="KEX136" s="516"/>
      <c r="KEY136" s="516"/>
      <c r="KEZ136" s="516"/>
      <c r="KFA136" s="516"/>
      <c r="KFB136" s="516"/>
      <c r="KFC136" s="516"/>
      <c r="KFD136" s="516"/>
      <c r="KFE136" s="516"/>
      <c r="KFF136" s="516"/>
      <c r="KFG136" s="516"/>
      <c r="KFH136" s="516"/>
      <c r="KFI136" s="516"/>
      <c r="KFJ136" s="516"/>
      <c r="KFK136" s="516"/>
      <c r="KFL136" s="516"/>
      <c r="KFM136" s="516"/>
      <c r="KFN136" s="516"/>
      <c r="KFO136" s="516"/>
      <c r="KFP136" s="516"/>
      <c r="KFQ136" s="516"/>
      <c r="KFR136" s="516"/>
      <c r="KFS136" s="516"/>
      <c r="KFT136" s="516"/>
      <c r="KFU136" s="516"/>
      <c r="KFV136" s="516"/>
      <c r="KFW136" s="516"/>
      <c r="KFX136" s="516"/>
      <c r="KFY136" s="516"/>
      <c r="KFZ136" s="516"/>
      <c r="KGA136" s="516"/>
      <c r="KGB136" s="516"/>
      <c r="KGC136" s="516"/>
      <c r="KGD136" s="516"/>
      <c r="KGE136" s="516"/>
      <c r="KGF136" s="516"/>
      <c r="KGG136" s="516"/>
      <c r="KGH136" s="516"/>
      <c r="KGI136" s="516"/>
      <c r="KGJ136" s="516"/>
      <c r="KGK136" s="516"/>
      <c r="KGL136" s="516"/>
      <c r="KGM136" s="516"/>
      <c r="KGN136" s="516"/>
      <c r="KGO136" s="516"/>
      <c r="KGP136" s="516"/>
      <c r="KGQ136" s="516"/>
      <c r="KGR136" s="516"/>
      <c r="KGS136" s="516"/>
      <c r="KGT136" s="516"/>
      <c r="KGU136" s="516"/>
      <c r="KGV136" s="516"/>
      <c r="KGW136" s="516"/>
      <c r="KGX136" s="516"/>
      <c r="KGY136" s="516"/>
      <c r="KGZ136" s="516"/>
      <c r="KHA136" s="516"/>
      <c r="KHB136" s="516"/>
      <c r="KHC136" s="516"/>
      <c r="KHD136" s="516"/>
      <c r="KHE136" s="516"/>
      <c r="KHF136" s="516"/>
      <c r="KHG136" s="516"/>
      <c r="KHH136" s="516"/>
      <c r="KHI136" s="516"/>
      <c r="KHJ136" s="516"/>
      <c r="KHK136" s="516"/>
      <c r="KHL136" s="516"/>
      <c r="KHM136" s="516"/>
      <c r="KHN136" s="516"/>
      <c r="KHO136" s="516"/>
      <c r="KHP136" s="516"/>
      <c r="KHQ136" s="516"/>
      <c r="KHR136" s="516"/>
      <c r="KHS136" s="516"/>
      <c r="KHT136" s="516"/>
      <c r="KHU136" s="516"/>
      <c r="KHV136" s="516"/>
      <c r="KHW136" s="516"/>
      <c r="KHX136" s="516"/>
      <c r="KHY136" s="516"/>
      <c r="KHZ136" s="516"/>
      <c r="KIA136" s="516"/>
      <c r="KIB136" s="516"/>
      <c r="KIC136" s="516"/>
      <c r="KID136" s="516"/>
      <c r="KIE136" s="516"/>
      <c r="KIF136" s="516"/>
      <c r="KIG136" s="516"/>
      <c r="KIH136" s="516"/>
      <c r="KII136" s="516"/>
      <c r="KIJ136" s="516"/>
      <c r="KIK136" s="516"/>
      <c r="KIL136" s="516"/>
      <c r="KIM136" s="516"/>
      <c r="KIN136" s="516"/>
      <c r="KIO136" s="516"/>
      <c r="KIP136" s="516"/>
      <c r="KIQ136" s="516"/>
      <c r="KIR136" s="516"/>
      <c r="KIS136" s="516"/>
      <c r="KIT136" s="516"/>
      <c r="KIU136" s="516"/>
      <c r="KIV136" s="516"/>
      <c r="KIW136" s="516"/>
      <c r="KIX136" s="516"/>
      <c r="KIY136" s="516"/>
      <c r="KIZ136" s="516"/>
      <c r="KJA136" s="516"/>
      <c r="KJB136" s="516"/>
      <c r="KJC136" s="516"/>
      <c r="KJD136" s="516"/>
      <c r="KJE136" s="516"/>
      <c r="KJF136" s="516"/>
      <c r="KJG136" s="516"/>
      <c r="KJH136" s="516"/>
      <c r="KJI136" s="516"/>
      <c r="KJJ136" s="516"/>
      <c r="KJK136" s="516"/>
      <c r="KJL136" s="516"/>
      <c r="KJM136" s="516"/>
      <c r="KJN136" s="516"/>
      <c r="KJO136" s="516"/>
      <c r="KJP136" s="516"/>
      <c r="KJQ136" s="516"/>
      <c r="KJR136" s="516"/>
      <c r="KJS136" s="516"/>
      <c r="KJT136" s="516"/>
      <c r="KJU136" s="516"/>
      <c r="KJV136" s="516"/>
      <c r="KJW136" s="516"/>
      <c r="KJX136" s="516"/>
      <c r="KJY136" s="516"/>
      <c r="KJZ136" s="516"/>
      <c r="KKA136" s="516"/>
      <c r="KKB136" s="516"/>
      <c r="KKC136" s="516"/>
      <c r="KKD136" s="516"/>
      <c r="KKE136" s="516"/>
      <c r="KKF136" s="516"/>
      <c r="KKG136" s="516"/>
      <c r="KKH136" s="516"/>
      <c r="KKI136" s="516"/>
      <c r="KKJ136" s="516"/>
      <c r="KKK136" s="516"/>
      <c r="KKL136" s="516"/>
      <c r="KKM136" s="516"/>
      <c r="KKN136" s="516"/>
      <c r="KKO136" s="516"/>
      <c r="KKP136" s="516"/>
      <c r="KKQ136" s="516"/>
      <c r="KKR136" s="516"/>
      <c r="KKS136" s="516"/>
      <c r="KKT136" s="516"/>
      <c r="KKU136" s="516"/>
      <c r="KKV136" s="516"/>
      <c r="KKW136" s="516"/>
      <c r="KKX136" s="516"/>
      <c r="KKY136" s="516"/>
      <c r="KKZ136" s="516"/>
      <c r="KLA136" s="516"/>
      <c r="KLB136" s="516"/>
      <c r="KLC136" s="516"/>
      <c r="KLD136" s="516"/>
      <c r="KLE136" s="516"/>
      <c r="KLF136" s="516"/>
      <c r="KLG136" s="516"/>
      <c r="KLH136" s="516"/>
      <c r="KLI136" s="516"/>
      <c r="KLJ136" s="516"/>
      <c r="KLK136" s="516"/>
      <c r="KLL136" s="516"/>
      <c r="KLM136" s="516"/>
      <c r="KLN136" s="516"/>
      <c r="KLO136" s="516"/>
      <c r="KLP136" s="516"/>
      <c r="KLQ136" s="516"/>
      <c r="KLR136" s="516"/>
      <c r="KLS136" s="516"/>
      <c r="KLT136" s="516"/>
      <c r="KLU136" s="516"/>
      <c r="KLV136" s="516"/>
      <c r="KLW136" s="516"/>
      <c r="KLX136" s="516"/>
      <c r="KLY136" s="516"/>
      <c r="KLZ136" s="516"/>
      <c r="KMA136" s="516"/>
      <c r="KMB136" s="516"/>
      <c r="KMC136" s="516"/>
      <c r="KMD136" s="516"/>
      <c r="KME136" s="516"/>
      <c r="KMF136" s="516"/>
      <c r="KMG136" s="516"/>
      <c r="KMH136" s="516"/>
      <c r="KMI136" s="516"/>
      <c r="KMJ136" s="516"/>
      <c r="KMK136" s="516"/>
      <c r="KML136" s="516"/>
      <c r="KMM136" s="516"/>
      <c r="KMN136" s="516"/>
      <c r="KMO136" s="516"/>
      <c r="KMP136" s="516"/>
      <c r="KMQ136" s="516"/>
      <c r="KMR136" s="516"/>
      <c r="KMS136" s="516"/>
      <c r="KMT136" s="516"/>
      <c r="KMU136" s="516"/>
      <c r="KMV136" s="516"/>
      <c r="KMW136" s="516"/>
      <c r="KMX136" s="516"/>
      <c r="KMY136" s="516"/>
      <c r="KMZ136" s="516"/>
      <c r="KNA136" s="516"/>
      <c r="KNB136" s="516"/>
      <c r="KNC136" s="516"/>
      <c r="KND136" s="516"/>
      <c r="KNE136" s="516"/>
      <c r="KNF136" s="516"/>
      <c r="KNG136" s="516"/>
      <c r="KNH136" s="516"/>
      <c r="KNI136" s="516"/>
      <c r="KNJ136" s="516"/>
      <c r="KNK136" s="516"/>
      <c r="KNL136" s="516"/>
      <c r="KNM136" s="516"/>
      <c r="KNN136" s="516"/>
      <c r="KNO136" s="516"/>
      <c r="KNP136" s="516"/>
      <c r="KNQ136" s="516"/>
      <c r="KNR136" s="516"/>
      <c r="KNS136" s="516"/>
      <c r="KNT136" s="516"/>
      <c r="KNU136" s="516"/>
      <c r="KNV136" s="516"/>
      <c r="KNW136" s="516"/>
      <c r="KNX136" s="516"/>
      <c r="KNY136" s="516"/>
      <c r="KNZ136" s="516"/>
      <c r="KOA136" s="516"/>
      <c r="KOB136" s="516"/>
      <c r="KOC136" s="516"/>
      <c r="KOD136" s="516"/>
      <c r="KOE136" s="516"/>
      <c r="KOF136" s="516"/>
      <c r="KOG136" s="516"/>
      <c r="KOH136" s="516"/>
      <c r="KOI136" s="516"/>
      <c r="KOJ136" s="516"/>
      <c r="KOK136" s="516"/>
      <c r="KOL136" s="516"/>
      <c r="KOM136" s="516"/>
      <c r="KON136" s="516"/>
      <c r="KOO136" s="516"/>
      <c r="KOP136" s="516"/>
      <c r="KOQ136" s="516"/>
      <c r="KOR136" s="516"/>
      <c r="KOS136" s="516"/>
      <c r="KOT136" s="516"/>
      <c r="KOU136" s="516"/>
      <c r="KOV136" s="516"/>
      <c r="KOW136" s="516"/>
      <c r="KOX136" s="516"/>
      <c r="KOY136" s="516"/>
      <c r="KOZ136" s="516"/>
      <c r="KPA136" s="516"/>
      <c r="KPB136" s="516"/>
      <c r="KPC136" s="516"/>
      <c r="KPD136" s="516"/>
      <c r="KPE136" s="516"/>
      <c r="KPF136" s="516"/>
      <c r="KPG136" s="516"/>
      <c r="KPH136" s="516"/>
      <c r="KPI136" s="516"/>
      <c r="KPJ136" s="516"/>
      <c r="KPK136" s="516"/>
      <c r="KPL136" s="516"/>
      <c r="KPM136" s="516"/>
      <c r="KPN136" s="516"/>
      <c r="KPO136" s="516"/>
      <c r="KPP136" s="516"/>
      <c r="KPQ136" s="516"/>
      <c r="KPR136" s="516"/>
      <c r="KPS136" s="516"/>
      <c r="KPT136" s="516"/>
      <c r="KPU136" s="516"/>
      <c r="KPV136" s="516"/>
      <c r="KPW136" s="516"/>
      <c r="KPX136" s="516"/>
      <c r="KPY136" s="516"/>
      <c r="KPZ136" s="516"/>
      <c r="KQA136" s="516"/>
      <c r="KQB136" s="516"/>
      <c r="KQC136" s="516"/>
      <c r="KQD136" s="516"/>
      <c r="KQE136" s="516"/>
      <c r="KQF136" s="516"/>
      <c r="KQG136" s="516"/>
      <c r="KQH136" s="516"/>
      <c r="KQI136" s="516"/>
      <c r="KQJ136" s="516"/>
      <c r="KQK136" s="516"/>
      <c r="KQL136" s="516"/>
      <c r="KQM136" s="516"/>
      <c r="KQN136" s="516"/>
      <c r="KQO136" s="516"/>
      <c r="KQP136" s="516"/>
      <c r="KQQ136" s="516"/>
      <c r="KQR136" s="516"/>
      <c r="KQS136" s="516"/>
      <c r="KQT136" s="516"/>
      <c r="KQU136" s="516"/>
      <c r="KQV136" s="516"/>
      <c r="KQW136" s="516"/>
      <c r="KQX136" s="516"/>
      <c r="KQY136" s="516"/>
      <c r="KQZ136" s="516"/>
      <c r="KRA136" s="516"/>
      <c r="KRB136" s="516"/>
      <c r="KRC136" s="516"/>
      <c r="KRD136" s="516"/>
      <c r="KRE136" s="516"/>
      <c r="KRF136" s="516"/>
      <c r="KRG136" s="516"/>
      <c r="KRH136" s="516"/>
      <c r="KRI136" s="516"/>
      <c r="KRJ136" s="516"/>
      <c r="KRK136" s="516"/>
      <c r="KRL136" s="516"/>
      <c r="KRM136" s="516"/>
      <c r="KRN136" s="516"/>
      <c r="KRO136" s="516"/>
      <c r="KRP136" s="516"/>
      <c r="KRQ136" s="516"/>
      <c r="KRR136" s="516"/>
      <c r="KRS136" s="516"/>
      <c r="KRT136" s="516"/>
      <c r="KRU136" s="516"/>
      <c r="KRV136" s="516"/>
      <c r="KRW136" s="516"/>
      <c r="KRX136" s="516"/>
      <c r="KRY136" s="516"/>
      <c r="KRZ136" s="516"/>
      <c r="KSA136" s="516"/>
      <c r="KSB136" s="516"/>
      <c r="KSC136" s="516"/>
      <c r="KSD136" s="516"/>
      <c r="KSE136" s="516"/>
      <c r="KSF136" s="516"/>
      <c r="KSG136" s="516"/>
      <c r="KSH136" s="516"/>
      <c r="KSI136" s="516"/>
      <c r="KSJ136" s="516"/>
      <c r="KSK136" s="516"/>
      <c r="KSL136" s="516"/>
      <c r="KSM136" s="516"/>
      <c r="KSN136" s="516"/>
      <c r="KSO136" s="516"/>
      <c r="KSP136" s="516"/>
      <c r="KSQ136" s="516"/>
      <c r="KSR136" s="516"/>
      <c r="KSS136" s="516"/>
      <c r="KST136" s="516"/>
      <c r="KSU136" s="516"/>
      <c r="KSV136" s="516"/>
      <c r="KSW136" s="516"/>
      <c r="KSX136" s="516"/>
      <c r="KSY136" s="516"/>
      <c r="KSZ136" s="516"/>
      <c r="KTA136" s="516"/>
      <c r="KTB136" s="516"/>
      <c r="KTC136" s="516"/>
      <c r="KTD136" s="516"/>
      <c r="KTE136" s="516"/>
      <c r="KTF136" s="516"/>
      <c r="KTG136" s="516"/>
      <c r="KTH136" s="516"/>
      <c r="KTI136" s="516"/>
      <c r="KTJ136" s="516"/>
      <c r="KTK136" s="516"/>
      <c r="KTL136" s="516"/>
      <c r="KTM136" s="516"/>
      <c r="KTN136" s="516"/>
      <c r="KTO136" s="516"/>
      <c r="KTP136" s="516"/>
      <c r="KTQ136" s="516"/>
      <c r="KTR136" s="516"/>
      <c r="KTS136" s="516"/>
      <c r="KTT136" s="516"/>
      <c r="KTU136" s="516"/>
      <c r="KTV136" s="516"/>
      <c r="KTW136" s="516"/>
      <c r="KTX136" s="516"/>
      <c r="KTY136" s="516"/>
      <c r="KTZ136" s="516"/>
      <c r="KUA136" s="516"/>
      <c r="KUB136" s="516"/>
      <c r="KUC136" s="516"/>
      <c r="KUD136" s="516"/>
      <c r="KUE136" s="516"/>
      <c r="KUF136" s="516"/>
      <c r="KUG136" s="516"/>
      <c r="KUH136" s="516"/>
      <c r="KUI136" s="516"/>
      <c r="KUJ136" s="516"/>
      <c r="KUK136" s="516"/>
      <c r="KUL136" s="516"/>
      <c r="KUM136" s="516"/>
      <c r="KUN136" s="516"/>
      <c r="KUO136" s="516"/>
      <c r="KUP136" s="516"/>
      <c r="KUQ136" s="516"/>
      <c r="KUR136" s="516"/>
      <c r="KUS136" s="516"/>
      <c r="KUT136" s="516"/>
      <c r="KUU136" s="516"/>
      <c r="KUV136" s="516"/>
      <c r="KUW136" s="516"/>
      <c r="KUX136" s="516"/>
      <c r="KUY136" s="516"/>
      <c r="KUZ136" s="516"/>
      <c r="KVA136" s="516"/>
      <c r="KVB136" s="516"/>
      <c r="KVC136" s="516"/>
      <c r="KVD136" s="516"/>
      <c r="KVE136" s="516"/>
      <c r="KVF136" s="516"/>
      <c r="KVG136" s="516"/>
      <c r="KVH136" s="516"/>
      <c r="KVI136" s="516"/>
      <c r="KVJ136" s="516"/>
      <c r="KVK136" s="516"/>
      <c r="KVL136" s="516"/>
      <c r="KVM136" s="516"/>
      <c r="KVN136" s="516"/>
      <c r="KVO136" s="516"/>
      <c r="KVP136" s="516"/>
      <c r="KVQ136" s="516"/>
      <c r="KVR136" s="516"/>
      <c r="KVS136" s="516"/>
      <c r="KVT136" s="516"/>
      <c r="KVU136" s="516"/>
      <c r="KVV136" s="516"/>
      <c r="KVW136" s="516"/>
      <c r="KVX136" s="516"/>
      <c r="KVY136" s="516"/>
      <c r="KVZ136" s="516"/>
      <c r="KWA136" s="516"/>
      <c r="KWB136" s="516"/>
      <c r="KWC136" s="516"/>
      <c r="KWD136" s="516"/>
      <c r="KWE136" s="516"/>
      <c r="KWF136" s="516"/>
      <c r="KWG136" s="516"/>
      <c r="KWH136" s="516"/>
      <c r="KWI136" s="516"/>
      <c r="KWJ136" s="516"/>
      <c r="KWK136" s="516"/>
      <c r="KWL136" s="516"/>
      <c r="KWM136" s="516"/>
      <c r="KWN136" s="516"/>
      <c r="KWO136" s="516"/>
      <c r="KWP136" s="516"/>
      <c r="KWQ136" s="516"/>
      <c r="KWR136" s="516"/>
      <c r="KWS136" s="516"/>
      <c r="KWT136" s="516"/>
      <c r="KWU136" s="516"/>
      <c r="KWV136" s="516"/>
      <c r="KWW136" s="516"/>
      <c r="KWX136" s="516"/>
      <c r="KWY136" s="516"/>
      <c r="KWZ136" s="516"/>
      <c r="KXA136" s="516"/>
      <c r="KXB136" s="516"/>
      <c r="KXC136" s="516"/>
      <c r="KXD136" s="516"/>
      <c r="KXE136" s="516"/>
      <c r="KXF136" s="516"/>
      <c r="KXG136" s="516"/>
      <c r="KXH136" s="516"/>
      <c r="KXI136" s="516"/>
      <c r="KXJ136" s="516"/>
      <c r="KXK136" s="516"/>
      <c r="KXL136" s="516"/>
      <c r="KXM136" s="516"/>
      <c r="KXN136" s="516"/>
      <c r="KXO136" s="516"/>
      <c r="KXP136" s="516"/>
      <c r="KXQ136" s="516"/>
      <c r="KXR136" s="516"/>
      <c r="KXS136" s="516"/>
      <c r="KXT136" s="516"/>
      <c r="KXU136" s="516"/>
      <c r="KXV136" s="516"/>
      <c r="KXW136" s="516"/>
      <c r="KXX136" s="516"/>
      <c r="KXY136" s="516"/>
      <c r="KXZ136" s="516"/>
      <c r="KYA136" s="516"/>
      <c r="KYB136" s="516"/>
      <c r="KYC136" s="516"/>
      <c r="KYD136" s="516"/>
      <c r="KYE136" s="516"/>
      <c r="KYF136" s="516"/>
      <c r="KYG136" s="516"/>
      <c r="KYH136" s="516"/>
      <c r="KYI136" s="516"/>
      <c r="KYJ136" s="516"/>
      <c r="KYK136" s="516"/>
      <c r="KYL136" s="516"/>
      <c r="KYM136" s="516"/>
      <c r="KYN136" s="516"/>
      <c r="KYO136" s="516"/>
      <c r="KYP136" s="516"/>
      <c r="KYQ136" s="516"/>
      <c r="KYR136" s="516"/>
      <c r="KYS136" s="516"/>
      <c r="KYT136" s="516"/>
      <c r="KYU136" s="516"/>
      <c r="KYV136" s="516"/>
      <c r="KYW136" s="516"/>
      <c r="KYX136" s="516"/>
      <c r="KYY136" s="516"/>
      <c r="KYZ136" s="516"/>
      <c r="KZA136" s="516"/>
      <c r="KZB136" s="516"/>
      <c r="KZC136" s="516"/>
      <c r="KZD136" s="516"/>
      <c r="KZE136" s="516"/>
      <c r="KZF136" s="516"/>
      <c r="KZG136" s="516"/>
      <c r="KZH136" s="516"/>
      <c r="KZI136" s="516"/>
      <c r="KZJ136" s="516"/>
      <c r="KZK136" s="516"/>
      <c r="KZL136" s="516"/>
      <c r="KZM136" s="516"/>
      <c r="KZN136" s="516"/>
      <c r="KZO136" s="516"/>
      <c r="KZP136" s="516"/>
      <c r="KZQ136" s="516"/>
      <c r="KZR136" s="516"/>
      <c r="KZS136" s="516"/>
      <c r="KZT136" s="516"/>
      <c r="KZU136" s="516"/>
      <c r="KZV136" s="516"/>
      <c r="KZW136" s="516"/>
      <c r="KZX136" s="516"/>
      <c r="KZY136" s="516"/>
      <c r="KZZ136" s="516"/>
      <c r="LAA136" s="516"/>
      <c r="LAB136" s="516"/>
      <c r="LAC136" s="516"/>
      <c r="LAD136" s="516"/>
      <c r="LAE136" s="516"/>
      <c r="LAF136" s="516"/>
      <c r="LAG136" s="516"/>
      <c r="LAH136" s="516"/>
      <c r="LAI136" s="516"/>
      <c r="LAJ136" s="516"/>
      <c r="LAK136" s="516"/>
      <c r="LAL136" s="516"/>
      <c r="LAM136" s="516"/>
      <c r="LAN136" s="516"/>
      <c r="LAO136" s="516"/>
      <c r="LAP136" s="516"/>
      <c r="LAQ136" s="516"/>
      <c r="LAR136" s="516"/>
      <c r="LAS136" s="516"/>
      <c r="LAT136" s="516"/>
      <c r="LAU136" s="516"/>
      <c r="LAV136" s="516"/>
      <c r="LAW136" s="516"/>
      <c r="LAX136" s="516"/>
      <c r="LAY136" s="516"/>
      <c r="LAZ136" s="516"/>
      <c r="LBA136" s="516"/>
      <c r="LBB136" s="516"/>
      <c r="LBC136" s="516"/>
      <c r="LBD136" s="516"/>
      <c r="LBE136" s="516"/>
      <c r="LBF136" s="516"/>
      <c r="LBG136" s="516"/>
      <c r="LBH136" s="516"/>
      <c r="LBI136" s="516"/>
      <c r="LBJ136" s="516"/>
      <c r="LBK136" s="516"/>
      <c r="LBL136" s="516"/>
      <c r="LBM136" s="516"/>
      <c r="LBN136" s="516"/>
      <c r="LBO136" s="516"/>
      <c r="LBP136" s="516"/>
      <c r="LBQ136" s="516"/>
      <c r="LBR136" s="516"/>
      <c r="LBS136" s="516"/>
      <c r="LBT136" s="516"/>
      <c r="LBU136" s="516"/>
      <c r="LBV136" s="516"/>
      <c r="LBW136" s="516"/>
      <c r="LBX136" s="516"/>
      <c r="LBY136" s="516"/>
      <c r="LBZ136" s="516"/>
      <c r="LCA136" s="516"/>
      <c r="LCB136" s="516"/>
      <c r="LCC136" s="516"/>
      <c r="LCD136" s="516"/>
      <c r="LCE136" s="516"/>
      <c r="LCF136" s="516"/>
      <c r="LCG136" s="516"/>
      <c r="LCH136" s="516"/>
      <c r="LCI136" s="516"/>
      <c r="LCJ136" s="516"/>
      <c r="LCK136" s="516"/>
      <c r="LCL136" s="516"/>
      <c r="LCM136" s="516"/>
      <c r="LCN136" s="516"/>
      <c r="LCO136" s="516"/>
      <c r="LCP136" s="516"/>
      <c r="LCQ136" s="516"/>
      <c r="LCR136" s="516"/>
      <c r="LCS136" s="516"/>
      <c r="LCT136" s="516"/>
      <c r="LCU136" s="516"/>
      <c r="LCV136" s="516"/>
      <c r="LCW136" s="516"/>
      <c r="LCX136" s="516"/>
      <c r="LCY136" s="516"/>
      <c r="LCZ136" s="516"/>
      <c r="LDA136" s="516"/>
      <c r="LDB136" s="516"/>
      <c r="LDC136" s="516"/>
      <c r="LDD136" s="516"/>
      <c r="LDE136" s="516"/>
      <c r="LDF136" s="516"/>
      <c r="LDG136" s="516"/>
      <c r="LDH136" s="516"/>
      <c r="LDI136" s="516"/>
      <c r="LDJ136" s="516"/>
      <c r="LDK136" s="516"/>
      <c r="LDL136" s="516"/>
      <c r="LDM136" s="516"/>
      <c r="LDN136" s="516"/>
      <c r="LDO136" s="516"/>
      <c r="LDP136" s="516"/>
      <c r="LDQ136" s="516"/>
      <c r="LDR136" s="516"/>
      <c r="LDS136" s="516"/>
      <c r="LDT136" s="516"/>
      <c r="LDU136" s="516"/>
      <c r="LDV136" s="516"/>
      <c r="LDW136" s="516"/>
      <c r="LDX136" s="516"/>
      <c r="LDY136" s="516"/>
      <c r="LDZ136" s="516"/>
      <c r="LEA136" s="516"/>
      <c r="LEB136" s="516"/>
      <c r="LEC136" s="516"/>
      <c r="LED136" s="516"/>
      <c r="LEE136" s="516"/>
      <c r="LEF136" s="516"/>
      <c r="LEG136" s="516"/>
      <c r="LEH136" s="516"/>
      <c r="LEI136" s="516"/>
      <c r="LEJ136" s="516"/>
      <c r="LEK136" s="516"/>
      <c r="LEL136" s="516"/>
      <c r="LEM136" s="516"/>
      <c r="LEN136" s="516"/>
      <c r="LEO136" s="516"/>
      <c r="LEP136" s="516"/>
      <c r="LEQ136" s="516"/>
      <c r="LER136" s="516"/>
      <c r="LES136" s="516"/>
      <c r="LET136" s="516"/>
      <c r="LEU136" s="516"/>
      <c r="LEV136" s="516"/>
      <c r="LEW136" s="516"/>
      <c r="LEX136" s="516"/>
      <c r="LEY136" s="516"/>
      <c r="LEZ136" s="516"/>
      <c r="LFA136" s="516"/>
      <c r="LFB136" s="516"/>
      <c r="LFC136" s="516"/>
      <c r="LFD136" s="516"/>
      <c r="LFE136" s="516"/>
      <c r="LFF136" s="516"/>
      <c r="LFG136" s="516"/>
      <c r="LFH136" s="516"/>
      <c r="LFI136" s="516"/>
      <c r="LFJ136" s="516"/>
      <c r="LFK136" s="516"/>
      <c r="LFL136" s="516"/>
      <c r="LFM136" s="516"/>
      <c r="LFN136" s="516"/>
      <c r="LFO136" s="516"/>
      <c r="LFP136" s="516"/>
      <c r="LFQ136" s="516"/>
      <c r="LFR136" s="516"/>
      <c r="LFS136" s="516"/>
      <c r="LFT136" s="516"/>
      <c r="LFU136" s="516"/>
      <c r="LFV136" s="516"/>
      <c r="LFW136" s="516"/>
      <c r="LFX136" s="516"/>
      <c r="LFY136" s="516"/>
      <c r="LFZ136" s="516"/>
      <c r="LGA136" s="516"/>
      <c r="LGB136" s="516"/>
      <c r="LGC136" s="516"/>
      <c r="LGD136" s="516"/>
      <c r="LGE136" s="516"/>
      <c r="LGF136" s="516"/>
      <c r="LGG136" s="516"/>
      <c r="LGH136" s="516"/>
      <c r="LGI136" s="516"/>
      <c r="LGJ136" s="516"/>
      <c r="LGK136" s="516"/>
      <c r="LGL136" s="516"/>
      <c r="LGM136" s="516"/>
      <c r="LGN136" s="516"/>
      <c r="LGO136" s="516"/>
      <c r="LGP136" s="516"/>
      <c r="LGQ136" s="516"/>
      <c r="LGR136" s="516"/>
      <c r="LGS136" s="516"/>
      <c r="LGT136" s="516"/>
      <c r="LGU136" s="516"/>
      <c r="LGV136" s="516"/>
      <c r="LGW136" s="516"/>
      <c r="LGX136" s="516"/>
      <c r="LGY136" s="516"/>
      <c r="LGZ136" s="516"/>
      <c r="LHA136" s="516"/>
      <c r="LHB136" s="516"/>
      <c r="LHC136" s="516"/>
      <c r="LHD136" s="516"/>
      <c r="LHE136" s="516"/>
      <c r="LHF136" s="516"/>
      <c r="LHG136" s="516"/>
      <c r="LHH136" s="516"/>
      <c r="LHI136" s="516"/>
      <c r="LHJ136" s="516"/>
      <c r="LHK136" s="516"/>
      <c r="LHL136" s="516"/>
      <c r="LHM136" s="516"/>
      <c r="LHN136" s="516"/>
      <c r="LHO136" s="516"/>
      <c r="LHP136" s="516"/>
      <c r="LHQ136" s="516"/>
      <c r="LHR136" s="516"/>
      <c r="LHS136" s="516"/>
      <c r="LHT136" s="516"/>
      <c r="LHU136" s="516"/>
      <c r="LHV136" s="516"/>
      <c r="LHW136" s="516"/>
      <c r="LHX136" s="516"/>
      <c r="LHY136" s="516"/>
      <c r="LHZ136" s="516"/>
      <c r="LIA136" s="516"/>
      <c r="LIB136" s="516"/>
      <c r="LIC136" s="516"/>
      <c r="LID136" s="516"/>
      <c r="LIE136" s="516"/>
      <c r="LIF136" s="516"/>
      <c r="LIG136" s="516"/>
      <c r="LIH136" s="516"/>
      <c r="LII136" s="516"/>
      <c r="LIJ136" s="516"/>
      <c r="LIK136" s="516"/>
      <c r="LIL136" s="516"/>
      <c r="LIM136" s="516"/>
      <c r="LIN136" s="516"/>
      <c r="LIO136" s="516"/>
      <c r="LIP136" s="516"/>
      <c r="LIQ136" s="516"/>
      <c r="LIR136" s="516"/>
      <c r="LIS136" s="516"/>
      <c r="LIT136" s="516"/>
      <c r="LIU136" s="516"/>
      <c r="LIV136" s="516"/>
      <c r="LIW136" s="516"/>
      <c r="LIX136" s="516"/>
      <c r="LIY136" s="516"/>
      <c r="LIZ136" s="516"/>
      <c r="LJA136" s="516"/>
      <c r="LJB136" s="516"/>
      <c r="LJC136" s="516"/>
      <c r="LJD136" s="516"/>
      <c r="LJE136" s="516"/>
      <c r="LJF136" s="516"/>
      <c r="LJG136" s="516"/>
      <c r="LJH136" s="516"/>
      <c r="LJI136" s="516"/>
      <c r="LJJ136" s="516"/>
      <c r="LJK136" s="516"/>
      <c r="LJL136" s="516"/>
      <c r="LJM136" s="516"/>
      <c r="LJN136" s="516"/>
      <c r="LJO136" s="516"/>
      <c r="LJP136" s="516"/>
      <c r="LJQ136" s="516"/>
      <c r="LJR136" s="516"/>
      <c r="LJS136" s="516"/>
      <c r="LJT136" s="516"/>
      <c r="LJU136" s="516"/>
      <c r="LJV136" s="516"/>
      <c r="LJW136" s="516"/>
      <c r="LJX136" s="516"/>
      <c r="LJY136" s="516"/>
      <c r="LJZ136" s="516"/>
      <c r="LKA136" s="516"/>
      <c r="LKB136" s="516"/>
      <c r="LKC136" s="516"/>
      <c r="LKD136" s="516"/>
      <c r="LKE136" s="516"/>
      <c r="LKF136" s="516"/>
      <c r="LKG136" s="516"/>
      <c r="LKH136" s="516"/>
      <c r="LKI136" s="516"/>
      <c r="LKJ136" s="516"/>
      <c r="LKK136" s="516"/>
      <c r="LKL136" s="516"/>
      <c r="LKM136" s="516"/>
      <c r="LKN136" s="516"/>
      <c r="LKO136" s="516"/>
      <c r="LKP136" s="516"/>
      <c r="LKQ136" s="516"/>
      <c r="LKR136" s="516"/>
      <c r="LKS136" s="516"/>
      <c r="LKT136" s="516"/>
      <c r="LKU136" s="516"/>
      <c r="LKV136" s="516"/>
      <c r="LKW136" s="516"/>
      <c r="LKX136" s="516"/>
      <c r="LKY136" s="516"/>
      <c r="LKZ136" s="516"/>
      <c r="LLA136" s="516"/>
      <c r="LLB136" s="516"/>
      <c r="LLC136" s="516"/>
      <c r="LLD136" s="516"/>
      <c r="LLE136" s="516"/>
      <c r="LLF136" s="516"/>
      <c r="LLG136" s="516"/>
      <c r="LLH136" s="516"/>
      <c r="LLI136" s="516"/>
      <c r="LLJ136" s="516"/>
      <c r="LLK136" s="516"/>
      <c r="LLL136" s="516"/>
      <c r="LLM136" s="516"/>
      <c r="LLN136" s="516"/>
      <c r="LLO136" s="516"/>
      <c r="LLP136" s="516"/>
      <c r="LLQ136" s="516"/>
      <c r="LLR136" s="516"/>
      <c r="LLS136" s="516"/>
      <c r="LLT136" s="516"/>
      <c r="LLU136" s="516"/>
      <c r="LLV136" s="516"/>
      <c r="LLW136" s="516"/>
      <c r="LLX136" s="516"/>
      <c r="LLY136" s="516"/>
      <c r="LLZ136" s="516"/>
      <c r="LMA136" s="516"/>
      <c r="LMB136" s="516"/>
      <c r="LMC136" s="516"/>
      <c r="LMD136" s="516"/>
      <c r="LME136" s="516"/>
      <c r="LMF136" s="516"/>
      <c r="LMG136" s="516"/>
      <c r="LMH136" s="516"/>
      <c r="LMI136" s="516"/>
      <c r="LMJ136" s="516"/>
      <c r="LMK136" s="516"/>
      <c r="LML136" s="516"/>
      <c r="LMM136" s="516"/>
      <c r="LMN136" s="516"/>
      <c r="LMO136" s="516"/>
      <c r="LMP136" s="516"/>
      <c r="LMQ136" s="516"/>
      <c r="LMR136" s="516"/>
      <c r="LMS136" s="516"/>
      <c r="LMT136" s="516"/>
      <c r="LMU136" s="516"/>
      <c r="LMV136" s="516"/>
      <c r="LMW136" s="516"/>
      <c r="LMX136" s="516"/>
      <c r="LMY136" s="516"/>
      <c r="LMZ136" s="516"/>
      <c r="LNA136" s="516"/>
      <c r="LNB136" s="516"/>
      <c r="LNC136" s="516"/>
      <c r="LND136" s="516"/>
      <c r="LNE136" s="516"/>
      <c r="LNF136" s="516"/>
      <c r="LNG136" s="516"/>
      <c r="LNH136" s="516"/>
      <c r="LNI136" s="516"/>
      <c r="LNJ136" s="516"/>
      <c r="LNK136" s="516"/>
      <c r="LNL136" s="516"/>
      <c r="LNM136" s="516"/>
      <c r="LNN136" s="516"/>
      <c r="LNO136" s="516"/>
      <c r="LNP136" s="516"/>
      <c r="LNQ136" s="516"/>
      <c r="LNR136" s="516"/>
      <c r="LNS136" s="516"/>
      <c r="LNT136" s="516"/>
      <c r="LNU136" s="516"/>
      <c r="LNV136" s="516"/>
      <c r="LNW136" s="516"/>
      <c r="LNX136" s="516"/>
      <c r="LNY136" s="516"/>
      <c r="LNZ136" s="516"/>
      <c r="LOA136" s="516"/>
      <c r="LOB136" s="516"/>
      <c r="LOC136" s="516"/>
      <c r="LOD136" s="516"/>
      <c r="LOE136" s="516"/>
      <c r="LOF136" s="516"/>
      <c r="LOG136" s="516"/>
      <c r="LOH136" s="516"/>
      <c r="LOI136" s="516"/>
      <c r="LOJ136" s="516"/>
      <c r="LOK136" s="516"/>
      <c r="LOL136" s="516"/>
      <c r="LOM136" s="516"/>
      <c r="LON136" s="516"/>
      <c r="LOO136" s="516"/>
      <c r="LOP136" s="516"/>
      <c r="LOQ136" s="516"/>
      <c r="LOR136" s="516"/>
      <c r="LOS136" s="516"/>
      <c r="LOT136" s="516"/>
      <c r="LOU136" s="516"/>
      <c r="LOV136" s="516"/>
      <c r="LOW136" s="516"/>
      <c r="LOX136" s="516"/>
      <c r="LOY136" s="516"/>
      <c r="LOZ136" s="516"/>
      <c r="LPA136" s="516"/>
      <c r="LPB136" s="516"/>
      <c r="LPC136" s="516"/>
      <c r="LPD136" s="516"/>
      <c r="LPE136" s="516"/>
      <c r="LPF136" s="516"/>
      <c r="LPG136" s="516"/>
      <c r="LPH136" s="516"/>
      <c r="LPI136" s="516"/>
      <c r="LPJ136" s="516"/>
      <c r="LPK136" s="516"/>
      <c r="LPL136" s="516"/>
      <c r="LPM136" s="516"/>
      <c r="LPN136" s="516"/>
      <c r="LPO136" s="516"/>
      <c r="LPP136" s="516"/>
      <c r="LPQ136" s="516"/>
      <c r="LPR136" s="516"/>
      <c r="LPS136" s="516"/>
      <c r="LPT136" s="516"/>
      <c r="LPU136" s="516"/>
      <c r="LPV136" s="516"/>
      <c r="LPW136" s="516"/>
      <c r="LPX136" s="516"/>
      <c r="LPY136" s="516"/>
      <c r="LPZ136" s="516"/>
      <c r="LQA136" s="516"/>
      <c r="LQB136" s="516"/>
      <c r="LQC136" s="516"/>
      <c r="LQD136" s="516"/>
      <c r="LQE136" s="516"/>
      <c r="LQF136" s="516"/>
      <c r="LQG136" s="516"/>
      <c r="LQH136" s="516"/>
      <c r="LQI136" s="516"/>
      <c r="LQJ136" s="516"/>
      <c r="LQK136" s="516"/>
      <c r="LQL136" s="516"/>
      <c r="LQM136" s="516"/>
      <c r="LQN136" s="516"/>
      <c r="LQO136" s="516"/>
      <c r="LQP136" s="516"/>
      <c r="LQQ136" s="516"/>
      <c r="LQR136" s="516"/>
      <c r="LQS136" s="516"/>
      <c r="LQT136" s="516"/>
      <c r="LQU136" s="516"/>
      <c r="LQV136" s="516"/>
      <c r="LQW136" s="516"/>
      <c r="LQX136" s="516"/>
      <c r="LQY136" s="516"/>
      <c r="LQZ136" s="516"/>
      <c r="LRA136" s="516"/>
      <c r="LRB136" s="516"/>
      <c r="LRC136" s="516"/>
      <c r="LRD136" s="516"/>
      <c r="LRE136" s="516"/>
      <c r="LRF136" s="516"/>
      <c r="LRG136" s="516"/>
      <c r="LRH136" s="516"/>
      <c r="LRI136" s="516"/>
      <c r="LRJ136" s="516"/>
      <c r="LRK136" s="516"/>
      <c r="LRL136" s="516"/>
      <c r="LRM136" s="516"/>
      <c r="LRN136" s="516"/>
      <c r="LRO136" s="516"/>
      <c r="LRP136" s="516"/>
      <c r="LRQ136" s="516"/>
      <c r="LRR136" s="516"/>
      <c r="LRS136" s="516"/>
      <c r="LRT136" s="516"/>
      <c r="LRU136" s="516"/>
      <c r="LRV136" s="516"/>
      <c r="LRW136" s="516"/>
      <c r="LRX136" s="516"/>
      <c r="LRY136" s="516"/>
      <c r="LRZ136" s="516"/>
      <c r="LSA136" s="516"/>
      <c r="LSB136" s="516"/>
      <c r="LSC136" s="516"/>
      <c r="LSD136" s="516"/>
      <c r="LSE136" s="516"/>
      <c r="LSF136" s="516"/>
      <c r="LSG136" s="516"/>
      <c r="LSH136" s="516"/>
      <c r="LSI136" s="516"/>
      <c r="LSJ136" s="516"/>
      <c r="LSK136" s="516"/>
      <c r="LSL136" s="516"/>
      <c r="LSM136" s="516"/>
      <c r="LSN136" s="516"/>
      <c r="LSO136" s="516"/>
      <c r="LSP136" s="516"/>
      <c r="LSQ136" s="516"/>
      <c r="LSR136" s="516"/>
      <c r="LSS136" s="516"/>
      <c r="LST136" s="516"/>
      <c r="LSU136" s="516"/>
      <c r="LSV136" s="516"/>
      <c r="LSW136" s="516"/>
      <c r="LSX136" s="516"/>
      <c r="LSY136" s="516"/>
      <c r="LSZ136" s="516"/>
      <c r="LTA136" s="516"/>
      <c r="LTB136" s="516"/>
      <c r="LTC136" s="516"/>
      <c r="LTD136" s="516"/>
      <c r="LTE136" s="516"/>
      <c r="LTF136" s="516"/>
      <c r="LTG136" s="516"/>
      <c r="LTH136" s="516"/>
      <c r="LTI136" s="516"/>
      <c r="LTJ136" s="516"/>
      <c r="LTK136" s="516"/>
      <c r="LTL136" s="516"/>
      <c r="LTM136" s="516"/>
      <c r="LTN136" s="516"/>
      <c r="LTO136" s="516"/>
      <c r="LTP136" s="516"/>
      <c r="LTQ136" s="516"/>
      <c r="LTR136" s="516"/>
      <c r="LTS136" s="516"/>
      <c r="LTT136" s="516"/>
      <c r="LTU136" s="516"/>
      <c r="LTV136" s="516"/>
      <c r="LTW136" s="516"/>
      <c r="LTX136" s="516"/>
      <c r="LTY136" s="516"/>
      <c r="LTZ136" s="516"/>
      <c r="LUA136" s="516"/>
      <c r="LUB136" s="516"/>
      <c r="LUC136" s="516"/>
      <c r="LUD136" s="516"/>
      <c r="LUE136" s="516"/>
      <c r="LUF136" s="516"/>
      <c r="LUG136" s="516"/>
      <c r="LUH136" s="516"/>
      <c r="LUI136" s="516"/>
      <c r="LUJ136" s="516"/>
      <c r="LUK136" s="516"/>
      <c r="LUL136" s="516"/>
      <c r="LUM136" s="516"/>
      <c r="LUN136" s="516"/>
      <c r="LUO136" s="516"/>
      <c r="LUP136" s="516"/>
      <c r="LUQ136" s="516"/>
      <c r="LUR136" s="516"/>
      <c r="LUS136" s="516"/>
      <c r="LUT136" s="516"/>
      <c r="LUU136" s="516"/>
      <c r="LUV136" s="516"/>
      <c r="LUW136" s="516"/>
      <c r="LUX136" s="516"/>
      <c r="LUY136" s="516"/>
      <c r="LUZ136" s="516"/>
      <c r="LVA136" s="516"/>
      <c r="LVB136" s="516"/>
      <c r="LVC136" s="516"/>
      <c r="LVD136" s="516"/>
      <c r="LVE136" s="516"/>
      <c r="LVF136" s="516"/>
      <c r="LVG136" s="516"/>
      <c r="LVH136" s="516"/>
      <c r="LVI136" s="516"/>
      <c r="LVJ136" s="516"/>
      <c r="LVK136" s="516"/>
      <c r="LVL136" s="516"/>
      <c r="LVM136" s="516"/>
      <c r="LVN136" s="516"/>
      <c r="LVO136" s="516"/>
      <c r="LVP136" s="516"/>
      <c r="LVQ136" s="516"/>
      <c r="LVR136" s="516"/>
      <c r="LVS136" s="516"/>
      <c r="LVT136" s="516"/>
      <c r="LVU136" s="516"/>
      <c r="LVV136" s="516"/>
      <c r="LVW136" s="516"/>
      <c r="LVX136" s="516"/>
      <c r="LVY136" s="516"/>
      <c r="LVZ136" s="516"/>
      <c r="LWA136" s="516"/>
      <c r="LWB136" s="516"/>
      <c r="LWC136" s="516"/>
      <c r="LWD136" s="516"/>
      <c r="LWE136" s="516"/>
      <c r="LWF136" s="516"/>
      <c r="LWG136" s="516"/>
      <c r="LWH136" s="516"/>
      <c r="LWI136" s="516"/>
      <c r="LWJ136" s="516"/>
      <c r="LWK136" s="516"/>
      <c r="LWL136" s="516"/>
      <c r="LWM136" s="516"/>
      <c r="LWN136" s="516"/>
      <c r="LWO136" s="516"/>
      <c r="LWP136" s="516"/>
      <c r="LWQ136" s="516"/>
      <c r="LWR136" s="516"/>
      <c r="LWS136" s="516"/>
      <c r="LWT136" s="516"/>
      <c r="LWU136" s="516"/>
      <c r="LWV136" s="516"/>
      <c r="LWW136" s="516"/>
      <c r="LWX136" s="516"/>
      <c r="LWY136" s="516"/>
      <c r="LWZ136" s="516"/>
      <c r="LXA136" s="516"/>
      <c r="LXB136" s="516"/>
      <c r="LXC136" s="516"/>
      <c r="LXD136" s="516"/>
      <c r="LXE136" s="516"/>
      <c r="LXF136" s="516"/>
      <c r="LXG136" s="516"/>
      <c r="LXH136" s="516"/>
      <c r="LXI136" s="516"/>
      <c r="LXJ136" s="516"/>
      <c r="LXK136" s="516"/>
      <c r="LXL136" s="516"/>
      <c r="LXM136" s="516"/>
      <c r="LXN136" s="516"/>
      <c r="LXO136" s="516"/>
      <c r="LXP136" s="516"/>
      <c r="LXQ136" s="516"/>
      <c r="LXR136" s="516"/>
      <c r="LXS136" s="516"/>
      <c r="LXT136" s="516"/>
      <c r="LXU136" s="516"/>
      <c r="LXV136" s="516"/>
      <c r="LXW136" s="516"/>
      <c r="LXX136" s="516"/>
      <c r="LXY136" s="516"/>
      <c r="LXZ136" s="516"/>
      <c r="LYA136" s="516"/>
      <c r="LYB136" s="516"/>
      <c r="LYC136" s="516"/>
      <c r="LYD136" s="516"/>
      <c r="LYE136" s="516"/>
      <c r="LYF136" s="516"/>
      <c r="LYG136" s="516"/>
      <c r="LYH136" s="516"/>
      <c r="LYI136" s="516"/>
      <c r="LYJ136" s="516"/>
      <c r="LYK136" s="516"/>
      <c r="LYL136" s="516"/>
      <c r="LYM136" s="516"/>
      <c r="LYN136" s="516"/>
      <c r="LYO136" s="516"/>
      <c r="LYP136" s="516"/>
      <c r="LYQ136" s="516"/>
      <c r="LYR136" s="516"/>
      <c r="LYS136" s="516"/>
      <c r="LYT136" s="516"/>
      <c r="LYU136" s="516"/>
      <c r="LYV136" s="516"/>
      <c r="LYW136" s="516"/>
      <c r="LYX136" s="516"/>
      <c r="LYY136" s="516"/>
      <c r="LYZ136" s="516"/>
      <c r="LZA136" s="516"/>
      <c r="LZB136" s="516"/>
      <c r="LZC136" s="516"/>
      <c r="LZD136" s="516"/>
      <c r="LZE136" s="516"/>
      <c r="LZF136" s="516"/>
      <c r="LZG136" s="516"/>
      <c r="LZH136" s="516"/>
      <c r="LZI136" s="516"/>
      <c r="LZJ136" s="516"/>
      <c r="LZK136" s="516"/>
      <c r="LZL136" s="516"/>
      <c r="LZM136" s="516"/>
      <c r="LZN136" s="516"/>
      <c r="LZO136" s="516"/>
      <c r="LZP136" s="516"/>
      <c r="LZQ136" s="516"/>
      <c r="LZR136" s="516"/>
      <c r="LZS136" s="516"/>
      <c r="LZT136" s="516"/>
      <c r="LZU136" s="516"/>
      <c r="LZV136" s="516"/>
      <c r="LZW136" s="516"/>
      <c r="LZX136" s="516"/>
      <c r="LZY136" s="516"/>
      <c r="LZZ136" s="516"/>
      <c r="MAA136" s="516"/>
      <c r="MAB136" s="516"/>
      <c r="MAC136" s="516"/>
      <c r="MAD136" s="516"/>
      <c r="MAE136" s="516"/>
      <c r="MAF136" s="516"/>
      <c r="MAG136" s="516"/>
      <c r="MAH136" s="516"/>
      <c r="MAI136" s="516"/>
      <c r="MAJ136" s="516"/>
      <c r="MAK136" s="516"/>
      <c r="MAL136" s="516"/>
      <c r="MAM136" s="516"/>
      <c r="MAN136" s="516"/>
      <c r="MAO136" s="516"/>
      <c r="MAP136" s="516"/>
      <c r="MAQ136" s="516"/>
      <c r="MAR136" s="516"/>
      <c r="MAS136" s="516"/>
      <c r="MAT136" s="516"/>
      <c r="MAU136" s="516"/>
      <c r="MAV136" s="516"/>
      <c r="MAW136" s="516"/>
      <c r="MAX136" s="516"/>
      <c r="MAY136" s="516"/>
      <c r="MAZ136" s="516"/>
      <c r="MBA136" s="516"/>
      <c r="MBB136" s="516"/>
      <c r="MBC136" s="516"/>
      <c r="MBD136" s="516"/>
      <c r="MBE136" s="516"/>
      <c r="MBF136" s="516"/>
      <c r="MBG136" s="516"/>
      <c r="MBH136" s="516"/>
      <c r="MBI136" s="516"/>
      <c r="MBJ136" s="516"/>
      <c r="MBK136" s="516"/>
      <c r="MBL136" s="516"/>
      <c r="MBM136" s="516"/>
      <c r="MBN136" s="516"/>
      <c r="MBO136" s="516"/>
      <c r="MBP136" s="516"/>
      <c r="MBQ136" s="516"/>
      <c r="MBR136" s="516"/>
      <c r="MBS136" s="516"/>
      <c r="MBT136" s="516"/>
      <c r="MBU136" s="516"/>
      <c r="MBV136" s="516"/>
      <c r="MBW136" s="516"/>
      <c r="MBX136" s="516"/>
      <c r="MBY136" s="516"/>
      <c r="MBZ136" s="516"/>
      <c r="MCA136" s="516"/>
      <c r="MCB136" s="516"/>
      <c r="MCC136" s="516"/>
      <c r="MCD136" s="516"/>
      <c r="MCE136" s="516"/>
      <c r="MCF136" s="516"/>
      <c r="MCG136" s="516"/>
      <c r="MCH136" s="516"/>
      <c r="MCI136" s="516"/>
      <c r="MCJ136" s="516"/>
      <c r="MCK136" s="516"/>
      <c r="MCL136" s="516"/>
      <c r="MCM136" s="516"/>
      <c r="MCN136" s="516"/>
      <c r="MCO136" s="516"/>
      <c r="MCP136" s="516"/>
      <c r="MCQ136" s="516"/>
      <c r="MCR136" s="516"/>
      <c r="MCS136" s="516"/>
      <c r="MCT136" s="516"/>
      <c r="MCU136" s="516"/>
      <c r="MCV136" s="516"/>
      <c r="MCW136" s="516"/>
      <c r="MCX136" s="516"/>
      <c r="MCY136" s="516"/>
      <c r="MCZ136" s="516"/>
      <c r="MDA136" s="516"/>
      <c r="MDB136" s="516"/>
      <c r="MDC136" s="516"/>
      <c r="MDD136" s="516"/>
      <c r="MDE136" s="516"/>
      <c r="MDF136" s="516"/>
      <c r="MDG136" s="516"/>
      <c r="MDH136" s="516"/>
      <c r="MDI136" s="516"/>
      <c r="MDJ136" s="516"/>
      <c r="MDK136" s="516"/>
      <c r="MDL136" s="516"/>
      <c r="MDM136" s="516"/>
      <c r="MDN136" s="516"/>
      <c r="MDO136" s="516"/>
      <c r="MDP136" s="516"/>
      <c r="MDQ136" s="516"/>
      <c r="MDR136" s="516"/>
      <c r="MDS136" s="516"/>
      <c r="MDT136" s="516"/>
      <c r="MDU136" s="516"/>
      <c r="MDV136" s="516"/>
      <c r="MDW136" s="516"/>
      <c r="MDX136" s="516"/>
      <c r="MDY136" s="516"/>
      <c r="MDZ136" s="516"/>
      <c r="MEA136" s="516"/>
      <c r="MEB136" s="516"/>
      <c r="MEC136" s="516"/>
      <c r="MED136" s="516"/>
      <c r="MEE136" s="516"/>
      <c r="MEF136" s="516"/>
      <c r="MEG136" s="516"/>
      <c r="MEH136" s="516"/>
      <c r="MEI136" s="516"/>
      <c r="MEJ136" s="516"/>
      <c r="MEK136" s="516"/>
      <c r="MEL136" s="516"/>
      <c r="MEM136" s="516"/>
      <c r="MEN136" s="516"/>
      <c r="MEO136" s="516"/>
      <c r="MEP136" s="516"/>
      <c r="MEQ136" s="516"/>
      <c r="MER136" s="516"/>
      <c r="MES136" s="516"/>
      <c r="MET136" s="516"/>
      <c r="MEU136" s="516"/>
      <c r="MEV136" s="516"/>
      <c r="MEW136" s="516"/>
      <c r="MEX136" s="516"/>
      <c r="MEY136" s="516"/>
      <c r="MEZ136" s="516"/>
      <c r="MFA136" s="516"/>
      <c r="MFB136" s="516"/>
      <c r="MFC136" s="516"/>
      <c r="MFD136" s="516"/>
      <c r="MFE136" s="516"/>
      <c r="MFF136" s="516"/>
      <c r="MFG136" s="516"/>
      <c r="MFH136" s="516"/>
      <c r="MFI136" s="516"/>
      <c r="MFJ136" s="516"/>
      <c r="MFK136" s="516"/>
      <c r="MFL136" s="516"/>
      <c r="MFM136" s="516"/>
      <c r="MFN136" s="516"/>
      <c r="MFO136" s="516"/>
      <c r="MFP136" s="516"/>
      <c r="MFQ136" s="516"/>
      <c r="MFR136" s="516"/>
      <c r="MFS136" s="516"/>
      <c r="MFT136" s="516"/>
      <c r="MFU136" s="516"/>
      <c r="MFV136" s="516"/>
      <c r="MFW136" s="516"/>
      <c r="MFX136" s="516"/>
      <c r="MFY136" s="516"/>
      <c r="MFZ136" s="516"/>
      <c r="MGA136" s="516"/>
      <c r="MGB136" s="516"/>
      <c r="MGC136" s="516"/>
      <c r="MGD136" s="516"/>
      <c r="MGE136" s="516"/>
      <c r="MGF136" s="516"/>
      <c r="MGG136" s="516"/>
      <c r="MGH136" s="516"/>
      <c r="MGI136" s="516"/>
      <c r="MGJ136" s="516"/>
      <c r="MGK136" s="516"/>
      <c r="MGL136" s="516"/>
      <c r="MGM136" s="516"/>
      <c r="MGN136" s="516"/>
      <c r="MGO136" s="516"/>
      <c r="MGP136" s="516"/>
      <c r="MGQ136" s="516"/>
      <c r="MGR136" s="516"/>
      <c r="MGS136" s="516"/>
      <c r="MGT136" s="516"/>
      <c r="MGU136" s="516"/>
      <c r="MGV136" s="516"/>
      <c r="MGW136" s="516"/>
      <c r="MGX136" s="516"/>
      <c r="MGY136" s="516"/>
      <c r="MGZ136" s="516"/>
      <c r="MHA136" s="516"/>
      <c r="MHB136" s="516"/>
      <c r="MHC136" s="516"/>
      <c r="MHD136" s="516"/>
      <c r="MHE136" s="516"/>
      <c r="MHF136" s="516"/>
      <c r="MHG136" s="516"/>
      <c r="MHH136" s="516"/>
      <c r="MHI136" s="516"/>
      <c r="MHJ136" s="516"/>
      <c r="MHK136" s="516"/>
      <c r="MHL136" s="516"/>
      <c r="MHM136" s="516"/>
      <c r="MHN136" s="516"/>
      <c r="MHO136" s="516"/>
      <c r="MHP136" s="516"/>
      <c r="MHQ136" s="516"/>
      <c r="MHR136" s="516"/>
      <c r="MHS136" s="516"/>
      <c r="MHT136" s="516"/>
      <c r="MHU136" s="516"/>
      <c r="MHV136" s="516"/>
      <c r="MHW136" s="516"/>
      <c r="MHX136" s="516"/>
      <c r="MHY136" s="516"/>
      <c r="MHZ136" s="516"/>
      <c r="MIA136" s="516"/>
      <c r="MIB136" s="516"/>
      <c r="MIC136" s="516"/>
      <c r="MID136" s="516"/>
      <c r="MIE136" s="516"/>
      <c r="MIF136" s="516"/>
      <c r="MIG136" s="516"/>
      <c r="MIH136" s="516"/>
      <c r="MII136" s="516"/>
      <c r="MIJ136" s="516"/>
      <c r="MIK136" s="516"/>
      <c r="MIL136" s="516"/>
      <c r="MIM136" s="516"/>
      <c r="MIN136" s="516"/>
      <c r="MIO136" s="516"/>
      <c r="MIP136" s="516"/>
      <c r="MIQ136" s="516"/>
      <c r="MIR136" s="516"/>
      <c r="MIS136" s="516"/>
      <c r="MIT136" s="516"/>
      <c r="MIU136" s="516"/>
      <c r="MIV136" s="516"/>
      <c r="MIW136" s="516"/>
      <c r="MIX136" s="516"/>
      <c r="MIY136" s="516"/>
      <c r="MIZ136" s="516"/>
      <c r="MJA136" s="516"/>
      <c r="MJB136" s="516"/>
      <c r="MJC136" s="516"/>
      <c r="MJD136" s="516"/>
      <c r="MJE136" s="516"/>
      <c r="MJF136" s="516"/>
      <c r="MJG136" s="516"/>
      <c r="MJH136" s="516"/>
      <c r="MJI136" s="516"/>
      <c r="MJJ136" s="516"/>
      <c r="MJK136" s="516"/>
      <c r="MJL136" s="516"/>
      <c r="MJM136" s="516"/>
      <c r="MJN136" s="516"/>
      <c r="MJO136" s="516"/>
      <c r="MJP136" s="516"/>
      <c r="MJQ136" s="516"/>
      <c r="MJR136" s="516"/>
      <c r="MJS136" s="516"/>
      <c r="MJT136" s="516"/>
      <c r="MJU136" s="516"/>
      <c r="MJV136" s="516"/>
      <c r="MJW136" s="516"/>
      <c r="MJX136" s="516"/>
      <c r="MJY136" s="516"/>
      <c r="MJZ136" s="516"/>
      <c r="MKA136" s="516"/>
      <c r="MKB136" s="516"/>
      <c r="MKC136" s="516"/>
      <c r="MKD136" s="516"/>
      <c r="MKE136" s="516"/>
      <c r="MKF136" s="516"/>
      <c r="MKG136" s="516"/>
      <c r="MKH136" s="516"/>
      <c r="MKI136" s="516"/>
      <c r="MKJ136" s="516"/>
      <c r="MKK136" s="516"/>
      <c r="MKL136" s="516"/>
      <c r="MKM136" s="516"/>
      <c r="MKN136" s="516"/>
      <c r="MKO136" s="516"/>
      <c r="MKP136" s="516"/>
      <c r="MKQ136" s="516"/>
      <c r="MKR136" s="516"/>
      <c r="MKS136" s="516"/>
      <c r="MKT136" s="516"/>
      <c r="MKU136" s="516"/>
      <c r="MKV136" s="516"/>
      <c r="MKW136" s="516"/>
      <c r="MKX136" s="516"/>
      <c r="MKY136" s="516"/>
      <c r="MKZ136" s="516"/>
      <c r="MLA136" s="516"/>
      <c r="MLB136" s="516"/>
      <c r="MLC136" s="516"/>
      <c r="MLD136" s="516"/>
      <c r="MLE136" s="516"/>
      <c r="MLF136" s="516"/>
      <c r="MLG136" s="516"/>
      <c r="MLH136" s="516"/>
      <c r="MLI136" s="516"/>
      <c r="MLJ136" s="516"/>
      <c r="MLK136" s="516"/>
      <c r="MLL136" s="516"/>
      <c r="MLM136" s="516"/>
      <c r="MLN136" s="516"/>
      <c r="MLO136" s="516"/>
      <c r="MLP136" s="516"/>
      <c r="MLQ136" s="516"/>
      <c r="MLR136" s="516"/>
      <c r="MLS136" s="516"/>
      <c r="MLT136" s="516"/>
      <c r="MLU136" s="516"/>
      <c r="MLV136" s="516"/>
      <c r="MLW136" s="516"/>
      <c r="MLX136" s="516"/>
      <c r="MLY136" s="516"/>
      <c r="MLZ136" s="516"/>
      <c r="MMA136" s="516"/>
      <c r="MMB136" s="516"/>
      <c r="MMC136" s="516"/>
      <c r="MMD136" s="516"/>
      <c r="MME136" s="516"/>
      <c r="MMF136" s="516"/>
      <c r="MMG136" s="516"/>
      <c r="MMH136" s="516"/>
      <c r="MMI136" s="516"/>
      <c r="MMJ136" s="516"/>
      <c r="MMK136" s="516"/>
      <c r="MML136" s="516"/>
      <c r="MMM136" s="516"/>
      <c r="MMN136" s="516"/>
      <c r="MMO136" s="516"/>
      <c r="MMP136" s="516"/>
      <c r="MMQ136" s="516"/>
      <c r="MMR136" s="516"/>
      <c r="MMS136" s="516"/>
      <c r="MMT136" s="516"/>
      <c r="MMU136" s="516"/>
      <c r="MMV136" s="516"/>
      <c r="MMW136" s="516"/>
      <c r="MMX136" s="516"/>
      <c r="MMY136" s="516"/>
      <c r="MMZ136" s="516"/>
      <c r="MNA136" s="516"/>
      <c r="MNB136" s="516"/>
      <c r="MNC136" s="516"/>
      <c r="MND136" s="516"/>
      <c r="MNE136" s="516"/>
      <c r="MNF136" s="516"/>
      <c r="MNG136" s="516"/>
      <c r="MNH136" s="516"/>
      <c r="MNI136" s="516"/>
      <c r="MNJ136" s="516"/>
      <c r="MNK136" s="516"/>
      <c r="MNL136" s="516"/>
      <c r="MNM136" s="516"/>
      <c r="MNN136" s="516"/>
      <c r="MNO136" s="516"/>
      <c r="MNP136" s="516"/>
      <c r="MNQ136" s="516"/>
      <c r="MNR136" s="516"/>
      <c r="MNS136" s="516"/>
      <c r="MNT136" s="516"/>
      <c r="MNU136" s="516"/>
      <c r="MNV136" s="516"/>
      <c r="MNW136" s="516"/>
      <c r="MNX136" s="516"/>
      <c r="MNY136" s="516"/>
      <c r="MNZ136" s="516"/>
      <c r="MOA136" s="516"/>
      <c r="MOB136" s="516"/>
      <c r="MOC136" s="516"/>
      <c r="MOD136" s="516"/>
      <c r="MOE136" s="516"/>
      <c r="MOF136" s="516"/>
      <c r="MOG136" s="516"/>
      <c r="MOH136" s="516"/>
      <c r="MOI136" s="516"/>
      <c r="MOJ136" s="516"/>
      <c r="MOK136" s="516"/>
      <c r="MOL136" s="516"/>
      <c r="MOM136" s="516"/>
      <c r="MON136" s="516"/>
      <c r="MOO136" s="516"/>
      <c r="MOP136" s="516"/>
      <c r="MOQ136" s="516"/>
      <c r="MOR136" s="516"/>
      <c r="MOS136" s="516"/>
      <c r="MOT136" s="516"/>
      <c r="MOU136" s="516"/>
      <c r="MOV136" s="516"/>
      <c r="MOW136" s="516"/>
      <c r="MOX136" s="516"/>
      <c r="MOY136" s="516"/>
      <c r="MOZ136" s="516"/>
      <c r="MPA136" s="516"/>
      <c r="MPB136" s="516"/>
      <c r="MPC136" s="516"/>
      <c r="MPD136" s="516"/>
      <c r="MPE136" s="516"/>
      <c r="MPF136" s="516"/>
      <c r="MPG136" s="516"/>
      <c r="MPH136" s="516"/>
      <c r="MPI136" s="516"/>
      <c r="MPJ136" s="516"/>
      <c r="MPK136" s="516"/>
      <c r="MPL136" s="516"/>
      <c r="MPM136" s="516"/>
      <c r="MPN136" s="516"/>
      <c r="MPO136" s="516"/>
      <c r="MPP136" s="516"/>
      <c r="MPQ136" s="516"/>
      <c r="MPR136" s="516"/>
      <c r="MPS136" s="516"/>
      <c r="MPT136" s="516"/>
      <c r="MPU136" s="516"/>
      <c r="MPV136" s="516"/>
      <c r="MPW136" s="516"/>
      <c r="MPX136" s="516"/>
      <c r="MPY136" s="516"/>
      <c r="MPZ136" s="516"/>
      <c r="MQA136" s="516"/>
      <c r="MQB136" s="516"/>
      <c r="MQC136" s="516"/>
      <c r="MQD136" s="516"/>
      <c r="MQE136" s="516"/>
      <c r="MQF136" s="516"/>
      <c r="MQG136" s="516"/>
      <c r="MQH136" s="516"/>
      <c r="MQI136" s="516"/>
      <c r="MQJ136" s="516"/>
      <c r="MQK136" s="516"/>
      <c r="MQL136" s="516"/>
      <c r="MQM136" s="516"/>
      <c r="MQN136" s="516"/>
      <c r="MQO136" s="516"/>
      <c r="MQP136" s="516"/>
      <c r="MQQ136" s="516"/>
      <c r="MQR136" s="516"/>
      <c r="MQS136" s="516"/>
      <c r="MQT136" s="516"/>
      <c r="MQU136" s="516"/>
      <c r="MQV136" s="516"/>
      <c r="MQW136" s="516"/>
      <c r="MQX136" s="516"/>
      <c r="MQY136" s="516"/>
      <c r="MQZ136" s="516"/>
      <c r="MRA136" s="516"/>
      <c r="MRB136" s="516"/>
      <c r="MRC136" s="516"/>
      <c r="MRD136" s="516"/>
      <c r="MRE136" s="516"/>
      <c r="MRF136" s="516"/>
      <c r="MRG136" s="516"/>
      <c r="MRH136" s="516"/>
      <c r="MRI136" s="516"/>
      <c r="MRJ136" s="516"/>
      <c r="MRK136" s="516"/>
      <c r="MRL136" s="516"/>
      <c r="MRM136" s="516"/>
      <c r="MRN136" s="516"/>
      <c r="MRO136" s="516"/>
      <c r="MRP136" s="516"/>
      <c r="MRQ136" s="516"/>
      <c r="MRR136" s="516"/>
      <c r="MRS136" s="516"/>
      <c r="MRT136" s="516"/>
      <c r="MRU136" s="516"/>
      <c r="MRV136" s="516"/>
      <c r="MRW136" s="516"/>
      <c r="MRX136" s="516"/>
      <c r="MRY136" s="516"/>
      <c r="MRZ136" s="516"/>
      <c r="MSA136" s="516"/>
      <c r="MSB136" s="516"/>
      <c r="MSC136" s="516"/>
      <c r="MSD136" s="516"/>
      <c r="MSE136" s="516"/>
      <c r="MSF136" s="516"/>
      <c r="MSG136" s="516"/>
      <c r="MSH136" s="516"/>
      <c r="MSI136" s="516"/>
      <c r="MSJ136" s="516"/>
      <c r="MSK136" s="516"/>
      <c r="MSL136" s="516"/>
      <c r="MSM136" s="516"/>
      <c r="MSN136" s="516"/>
      <c r="MSO136" s="516"/>
      <c r="MSP136" s="516"/>
      <c r="MSQ136" s="516"/>
      <c r="MSR136" s="516"/>
      <c r="MSS136" s="516"/>
      <c r="MST136" s="516"/>
      <c r="MSU136" s="516"/>
      <c r="MSV136" s="516"/>
      <c r="MSW136" s="516"/>
      <c r="MSX136" s="516"/>
      <c r="MSY136" s="516"/>
      <c r="MSZ136" s="516"/>
      <c r="MTA136" s="516"/>
      <c r="MTB136" s="516"/>
      <c r="MTC136" s="516"/>
      <c r="MTD136" s="516"/>
      <c r="MTE136" s="516"/>
      <c r="MTF136" s="516"/>
      <c r="MTG136" s="516"/>
      <c r="MTH136" s="516"/>
      <c r="MTI136" s="516"/>
      <c r="MTJ136" s="516"/>
      <c r="MTK136" s="516"/>
      <c r="MTL136" s="516"/>
      <c r="MTM136" s="516"/>
      <c r="MTN136" s="516"/>
      <c r="MTO136" s="516"/>
      <c r="MTP136" s="516"/>
      <c r="MTQ136" s="516"/>
      <c r="MTR136" s="516"/>
      <c r="MTS136" s="516"/>
      <c r="MTT136" s="516"/>
      <c r="MTU136" s="516"/>
      <c r="MTV136" s="516"/>
      <c r="MTW136" s="516"/>
      <c r="MTX136" s="516"/>
      <c r="MTY136" s="516"/>
      <c r="MTZ136" s="516"/>
      <c r="MUA136" s="516"/>
      <c r="MUB136" s="516"/>
      <c r="MUC136" s="516"/>
      <c r="MUD136" s="516"/>
      <c r="MUE136" s="516"/>
      <c r="MUF136" s="516"/>
      <c r="MUG136" s="516"/>
      <c r="MUH136" s="516"/>
      <c r="MUI136" s="516"/>
      <c r="MUJ136" s="516"/>
      <c r="MUK136" s="516"/>
      <c r="MUL136" s="516"/>
      <c r="MUM136" s="516"/>
      <c r="MUN136" s="516"/>
      <c r="MUO136" s="516"/>
      <c r="MUP136" s="516"/>
      <c r="MUQ136" s="516"/>
      <c r="MUR136" s="516"/>
      <c r="MUS136" s="516"/>
      <c r="MUT136" s="516"/>
      <c r="MUU136" s="516"/>
      <c r="MUV136" s="516"/>
      <c r="MUW136" s="516"/>
      <c r="MUX136" s="516"/>
      <c r="MUY136" s="516"/>
      <c r="MUZ136" s="516"/>
      <c r="MVA136" s="516"/>
      <c r="MVB136" s="516"/>
      <c r="MVC136" s="516"/>
      <c r="MVD136" s="516"/>
      <c r="MVE136" s="516"/>
      <c r="MVF136" s="516"/>
      <c r="MVG136" s="516"/>
      <c r="MVH136" s="516"/>
      <c r="MVI136" s="516"/>
      <c r="MVJ136" s="516"/>
      <c r="MVK136" s="516"/>
      <c r="MVL136" s="516"/>
      <c r="MVM136" s="516"/>
      <c r="MVN136" s="516"/>
      <c r="MVO136" s="516"/>
      <c r="MVP136" s="516"/>
      <c r="MVQ136" s="516"/>
      <c r="MVR136" s="516"/>
      <c r="MVS136" s="516"/>
      <c r="MVT136" s="516"/>
      <c r="MVU136" s="516"/>
      <c r="MVV136" s="516"/>
      <c r="MVW136" s="516"/>
      <c r="MVX136" s="516"/>
      <c r="MVY136" s="516"/>
      <c r="MVZ136" s="516"/>
      <c r="MWA136" s="516"/>
      <c r="MWB136" s="516"/>
      <c r="MWC136" s="516"/>
      <c r="MWD136" s="516"/>
      <c r="MWE136" s="516"/>
      <c r="MWF136" s="516"/>
      <c r="MWG136" s="516"/>
      <c r="MWH136" s="516"/>
      <c r="MWI136" s="516"/>
      <c r="MWJ136" s="516"/>
      <c r="MWK136" s="516"/>
      <c r="MWL136" s="516"/>
      <c r="MWM136" s="516"/>
      <c r="MWN136" s="516"/>
      <c r="MWO136" s="516"/>
      <c r="MWP136" s="516"/>
      <c r="MWQ136" s="516"/>
      <c r="MWR136" s="516"/>
      <c r="MWS136" s="516"/>
      <c r="MWT136" s="516"/>
      <c r="MWU136" s="516"/>
      <c r="MWV136" s="516"/>
      <c r="MWW136" s="516"/>
      <c r="MWX136" s="516"/>
      <c r="MWY136" s="516"/>
      <c r="MWZ136" s="516"/>
      <c r="MXA136" s="516"/>
      <c r="MXB136" s="516"/>
      <c r="MXC136" s="516"/>
      <c r="MXD136" s="516"/>
      <c r="MXE136" s="516"/>
      <c r="MXF136" s="516"/>
      <c r="MXG136" s="516"/>
      <c r="MXH136" s="516"/>
      <c r="MXI136" s="516"/>
      <c r="MXJ136" s="516"/>
      <c r="MXK136" s="516"/>
      <c r="MXL136" s="516"/>
      <c r="MXM136" s="516"/>
      <c r="MXN136" s="516"/>
      <c r="MXO136" s="516"/>
      <c r="MXP136" s="516"/>
      <c r="MXQ136" s="516"/>
      <c r="MXR136" s="516"/>
      <c r="MXS136" s="516"/>
      <c r="MXT136" s="516"/>
      <c r="MXU136" s="516"/>
      <c r="MXV136" s="516"/>
      <c r="MXW136" s="516"/>
      <c r="MXX136" s="516"/>
      <c r="MXY136" s="516"/>
      <c r="MXZ136" s="516"/>
      <c r="MYA136" s="516"/>
      <c r="MYB136" s="516"/>
      <c r="MYC136" s="516"/>
      <c r="MYD136" s="516"/>
      <c r="MYE136" s="516"/>
      <c r="MYF136" s="516"/>
      <c r="MYG136" s="516"/>
      <c r="MYH136" s="516"/>
      <c r="MYI136" s="516"/>
      <c r="MYJ136" s="516"/>
      <c r="MYK136" s="516"/>
      <c r="MYL136" s="516"/>
      <c r="MYM136" s="516"/>
      <c r="MYN136" s="516"/>
      <c r="MYO136" s="516"/>
      <c r="MYP136" s="516"/>
      <c r="MYQ136" s="516"/>
      <c r="MYR136" s="516"/>
      <c r="MYS136" s="516"/>
      <c r="MYT136" s="516"/>
      <c r="MYU136" s="516"/>
      <c r="MYV136" s="516"/>
      <c r="MYW136" s="516"/>
      <c r="MYX136" s="516"/>
      <c r="MYY136" s="516"/>
      <c r="MYZ136" s="516"/>
      <c r="MZA136" s="516"/>
      <c r="MZB136" s="516"/>
      <c r="MZC136" s="516"/>
      <c r="MZD136" s="516"/>
      <c r="MZE136" s="516"/>
      <c r="MZF136" s="516"/>
      <c r="MZG136" s="516"/>
      <c r="MZH136" s="516"/>
      <c r="MZI136" s="516"/>
      <c r="MZJ136" s="516"/>
      <c r="MZK136" s="516"/>
      <c r="MZL136" s="516"/>
      <c r="MZM136" s="516"/>
      <c r="MZN136" s="516"/>
      <c r="MZO136" s="516"/>
      <c r="MZP136" s="516"/>
      <c r="MZQ136" s="516"/>
      <c r="MZR136" s="516"/>
      <c r="MZS136" s="516"/>
      <c r="MZT136" s="516"/>
      <c r="MZU136" s="516"/>
      <c r="MZV136" s="516"/>
      <c r="MZW136" s="516"/>
      <c r="MZX136" s="516"/>
      <c r="MZY136" s="516"/>
      <c r="MZZ136" s="516"/>
      <c r="NAA136" s="516"/>
      <c r="NAB136" s="516"/>
      <c r="NAC136" s="516"/>
      <c r="NAD136" s="516"/>
      <c r="NAE136" s="516"/>
      <c r="NAF136" s="516"/>
      <c r="NAG136" s="516"/>
      <c r="NAH136" s="516"/>
      <c r="NAI136" s="516"/>
      <c r="NAJ136" s="516"/>
      <c r="NAK136" s="516"/>
      <c r="NAL136" s="516"/>
      <c r="NAM136" s="516"/>
      <c r="NAN136" s="516"/>
      <c r="NAO136" s="516"/>
      <c r="NAP136" s="516"/>
      <c r="NAQ136" s="516"/>
      <c r="NAR136" s="516"/>
      <c r="NAS136" s="516"/>
      <c r="NAT136" s="516"/>
      <c r="NAU136" s="516"/>
      <c r="NAV136" s="516"/>
      <c r="NAW136" s="516"/>
      <c r="NAX136" s="516"/>
      <c r="NAY136" s="516"/>
      <c r="NAZ136" s="516"/>
      <c r="NBA136" s="516"/>
      <c r="NBB136" s="516"/>
      <c r="NBC136" s="516"/>
      <c r="NBD136" s="516"/>
      <c r="NBE136" s="516"/>
      <c r="NBF136" s="516"/>
      <c r="NBG136" s="516"/>
      <c r="NBH136" s="516"/>
      <c r="NBI136" s="516"/>
      <c r="NBJ136" s="516"/>
      <c r="NBK136" s="516"/>
      <c r="NBL136" s="516"/>
      <c r="NBM136" s="516"/>
      <c r="NBN136" s="516"/>
      <c r="NBO136" s="516"/>
      <c r="NBP136" s="516"/>
      <c r="NBQ136" s="516"/>
      <c r="NBR136" s="516"/>
      <c r="NBS136" s="516"/>
      <c r="NBT136" s="516"/>
      <c r="NBU136" s="516"/>
      <c r="NBV136" s="516"/>
      <c r="NBW136" s="516"/>
      <c r="NBX136" s="516"/>
      <c r="NBY136" s="516"/>
      <c r="NBZ136" s="516"/>
      <c r="NCA136" s="516"/>
      <c r="NCB136" s="516"/>
      <c r="NCC136" s="516"/>
      <c r="NCD136" s="516"/>
      <c r="NCE136" s="516"/>
      <c r="NCF136" s="516"/>
      <c r="NCG136" s="516"/>
      <c r="NCH136" s="516"/>
      <c r="NCI136" s="516"/>
      <c r="NCJ136" s="516"/>
      <c r="NCK136" s="516"/>
      <c r="NCL136" s="516"/>
      <c r="NCM136" s="516"/>
      <c r="NCN136" s="516"/>
      <c r="NCO136" s="516"/>
      <c r="NCP136" s="516"/>
      <c r="NCQ136" s="516"/>
      <c r="NCR136" s="516"/>
      <c r="NCS136" s="516"/>
      <c r="NCT136" s="516"/>
      <c r="NCU136" s="516"/>
      <c r="NCV136" s="516"/>
      <c r="NCW136" s="516"/>
      <c r="NCX136" s="516"/>
      <c r="NCY136" s="516"/>
      <c r="NCZ136" s="516"/>
      <c r="NDA136" s="516"/>
      <c r="NDB136" s="516"/>
      <c r="NDC136" s="516"/>
      <c r="NDD136" s="516"/>
      <c r="NDE136" s="516"/>
      <c r="NDF136" s="516"/>
      <c r="NDG136" s="516"/>
      <c r="NDH136" s="516"/>
      <c r="NDI136" s="516"/>
      <c r="NDJ136" s="516"/>
      <c r="NDK136" s="516"/>
      <c r="NDL136" s="516"/>
      <c r="NDM136" s="516"/>
      <c r="NDN136" s="516"/>
      <c r="NDO136" s="516"/>
      <c r="NDP136" s="516"/>
      <c r="NDQ136" s="516"/>
      <c r="NDR136" s="516"/>
      <c r="NDS136" s="516"/>
      <c r="NDT136" s="516"/>
      <c r="NDU136" s="516"/>
      <c r="NDV136" s="516"/>
      <c r="NDW136" s="516"/>
      <c r="NDX136" s="516"/>
      <c r="NDY136" s="516"/>
      <c r="NDZ136" s="516"/>
      <c r="NEA136" s="516"/>
      <c r="NEB136" s="516"/>
      <c r="NEC136" s="516"/>
      <c r="NED136" s="516"/>
      <c r="NEE136" s="516"/>
      <c r="NEF136" s="516"/>
      <c r="NEG136" s="516"/>
      <c r="NEH136" s="516"/>
      <c r="NEI136" s="516"/>
      <c r="NEJ136" s="516"/>
      <c r="NEK136" s="516"/>
      <c r="NEL136" s="516"/>
      <c r="NEM136" s="516"/>
      <c r="NEN136" s="516"/>
      <c r="NEO136" s="516"/>
      <c r="NEP136" s="516"/>
      <c r="NEQ136" s="516"/>
      <c r="NER136" s="516"/>
      <c r="NES136" s="516"/>
      <c r="NET136" s="516"/>
      <c r="NEU136" s="516"/>
      <c r="NEV136" s="516"/>
      <c r="NEW136" s="516"/>
      <c r="NEX136" s="516"/>
      <c r="NEY136" s="516"/>
      <c r="NEZ136" s="516"/>
      <c r="NFA136" s="516"/>
      <c r="NFB136" s="516"/>
      <c r="NFC136" s="516"/>
      <c r="NFD136" s="516"/>
      <c r="NFE136" s="516"/>
      <c r="NFF136" s="516"/>
      <c r="NFG136" s="516"/>
      <c r="NFH136" s="516"/>
      <c r="NFI136" s="516"/>
      <c r="NFJ136" s="516"/>
      <c r="NFK136" s="516"/>
      <c r="NFL136" s="516"/>
      <c r="NFM136" s="516"/>
      <c r="NFN136" s="516"/>
      <c r="NFO136" s="516"/>
      <c r="NFP136" s="516"/>
      <c r="NFQ136" s="516"/>
      <c r="NFR136" s="516"/>
      <c r="NFS136" s="516"/>
      <c r="NFT136" s="516"/>
      <c r="NFU136" s="516"/>
      <c r="NFV136" s="516"/>
      <c r="NFW136" s="516"/>
      <c r="NFX136" s="516"/>
      <c r="NFY136" s="516"/>
      <c r="NFZ136" s="516"/>
      <c r="NGA136" s="516"/>
      <c r="NGB136" s="516"/>
      <c r="NGC136" s="516"/>
      <c r="NGD136" s="516"/>
      <c r="NGE136" s="516"/>
      <c r="NGF136" s="516"/>
      <c r="NGG136" s="516"/>
      <c r="NGH136" s="516"/>
      <c r="NGI136" s="516"/>
      <c r="NGJ136" s="516"/>
      <c r="NGK136" s="516"/>
      <c r="NGL136" s="516"/>
      <c r="NGM136" s="516"/>
      <c r="NGN136" s="516"/>
      <c r="NGO136" s="516"/>
      <c r="NGP136" s="516"/>
      <c r="NGQ136" s="516"/>
      <c r="NGR136" s="516"/>
      <c r="NGS136" s="516"/>
      <c r="NGT136" s="516"/>
      <c r="NGU136" s="516"/>
      <c r="NGV136" s="516"/>
      <c r="NGW136" s="516"/>
      <c r="NGX136" s="516"/>
      <c r="NGY136" s="516"/>
      <c r="NGZ136" s="516"/>
      <c r="NHA136" s="516"/>
      <c r="NHB136" s="516"/>
      <c r="NHC136" s="516"/>
      <c r="NHD136" s="516"/>
      <c r="NHE136" s="516"/>
      <c r="NHF136" s="516"/>
      <c r="NHG136" s="516"/>
      <c r="NHH136" s="516"/>
      <c r="NHI136" s="516"/>
      <c r="NHJ136" s="516"/>
      <c r="NHK136" s="516"/>
      <c r="NHL136" s="516"/>
      <c r="NHM136" s="516"/>
      <c r="NHN136" s="516"/>
      <c r="NHO136" s="516"/>
      <c r="NHP136" s="516"/>
      <c r="NHQ136" s="516"/>
      <c r="NHR136" s="516"/>
      <c r="NHS136" s="516"/>
      <c r="NHT136" s="516"/>
      <c r="NHU136" s="516"/>
      <c r="NHV136" s="516"/>
      <c r="NHW136" s="516"/>
      <c r="NHX136" s="516"/>
      <c r="NHY136" s="516"/>
      <c r="NHZ136" s="516"/>
      <c r="NIA136" s="516"/>
      <c r="NIB136" s="516"/>
      <c r="NIC136" s="516"/>
      <c r="NID136" s="516"/>
      <c r="NIE136" s="516"/>
      <c r="NIF136" s="516"/>
      <c r="NIG136" s="516"/>
      <c r="NIH136" s="516"/>
      <c r="NII136" s="516"/>
      <c r="NIJ136" s="516"/>
      <c r="NIK136" s="516"/>
      <c r="NIL136" s="516"/>
      <c r="NIM136" s="516"/>
      <c r="NIN136" s="516"/>
      <c r="NIO136" s="516"/>
      <c r="NIP136" s="516"/>
      <c r="NIQ136" s="516"/>
      <c r="NIR136" s="516"/>
      <c r="NIS136" s="516"/>
      <c r="NIT136" s="516"/>
      <c r="NIU136" s="516"/>
      <c r="NIV136" s="516"/>
      <c r="NIW136" s="516"/>
      <c r="NIX136" s="516"/>
      <c r="NIY136" s="516"/>
      <c r="NIZ136" s="516"/>
      <c r="NJA136" s="516"/>
      <c r="NJB136" s="516"/>
      <c r="NJC136" s="516"/>
      <c r="NJD136" s="516"/>
      <c r="NJE136" s="516"/>
      <c r="NJF136" s="516"/>
      <c r="NJG136" s="516"/>
      <c r="NJH136" s="516"/>
      <c r="NJI136" s="516"/>
      <c r="NJJ136" s="516"/>
      <c r="NJK136" s="516"/>
      <c r="NJL136" s="516"/>
      <c r="NJM136" s="516"/>
      <c r="NJN136" s="516"/>
      <c r="NJO136" s="516"/>
      <c r="NJP136" s="516"/>
      <c r="NJQ136" s="516"/>
      <c r="NJR136" s="516"/>
      <c r="NJS136" s="516"/>
      <c r="NJT136" s="516"/>
      <c r="NJU136" s="516"/>
      <c r="NJV136" s="516"/>
      <c r="NJW136" s="516"/>
      <c r="NJX136" s="516"/>
      <c r="NJY136" s="516"/>
      <c r="NJZ136" s="516"/>
      <c r="NKA136" s="516"/>
      <c r="NKB136" s="516"/>
      <c r="NKC136" s="516"/>
      <c r="NKD136" s="516"/>
      <c r="NKE136" s="516"/>
      <c r="NKF136" s="516"/>
      <c r="NKG136" s="516"/>
      <c r="NKH136" s="516"/>
      <c r="NKI136" s="516"/>
      <c r="NKJ136" s="516"/>
      <c r="NKK136" s="516"/>
      <c r="NKL136" s="516"/>
      <c r="NKM136" s="516"/>
      <c r="NKN136" s="516"/>
      <c r="NKO136" s="516"/>
      <c r="NKP136" s="516"/>
      <c r="NKQ136" s="516"/>
      <c r="NKR136" s="516"/>
      <c r="NKS136" s="516"/>
      <c r="NKT136" s="516"/>
      <c r="NKU136" s="516"/>
      <c r="NKV136" s="516"/>
      <c r="NKW136" s="516"/>
      <c r="NKX136" s="516"/>
      <c r="NKY136" s="516"/>
      <c r="NKZ136" s="516"/>
      <c r="NLA136" s="516"/>
      <c r="NLB136" s="516"/>
      <c r="NLC136" s="516"/>
      <c r="NLD136" s="516"/>
      <c r="NLE136" s="516"/>
      <c r="NLF136" s="516"/>
      <c r="NLG136" s="516"/>
      <c r="NLH136" s="516"/>
      <c r="NLI136" s="516"/>
      <c r="NLJ136" s="516"/>
      <c r="NLK136" s="516"/>
      <c r="NLL136" s="516"/>
      <c r="NLM136" s="516"/>
      <c r="NLN136" s="516"/>
      <c r="NLO136" s="516"/>
      <c r="NLP136" s="516"/>
      <c r="NLQ136" s="516"/>
      <c r="NLR136" s="516"/>
      <c r="NLS136" s="516"/>
      <c r="NLT136" s="516"/>
      <c r="NLU136" s="516"/>
      <c r="NLV136" s="516"/>
      <c r="NLW136" s="516"/>
      <c r="NLX136" s="516"/>
      <c r="NLY136" s="516"/>
      <c r="NLZ136" s="516"/>
      <c r="NMA136" s="516"/>
      <c r="NMB136" s="516"/>
      <c r="NMC136" s="516"/>
      <c r="NMD136" s="516"/>
      <c r="NME136" s="516"/>
      <c r="NMF136" s="516"/>
      <c r="NMG136" s="516"/>
      <c r="NMH136" s="516"/>
      <c r="NMI136" s="516"/>
      <c r="NMJ136" s="516"/>
      <c r="NMK136" s="516"/>
      <c r="NML136" s="516"/>
      <c r="NMM136" s="516"/>
      <c r="NMN136" s="516"/>
      <c r="NMO136" s="516"/>
      <c r="NMP136" s="516"/>
      <c r="NMQ136" s="516"/>
      <c r="NMR136" s="516"/>
      <c r="NMS136" s="516"/>
      <c r="NMT136" s="516"/>
      <c r="NMU136" s="516"/>
      <c r="NMV136" s="516"/>
      <c r="NMW136" s="516"/>
      <c r="NMX136" s="516"/>
      <c r="NMY136" s="516"/>
      <c r="NMZ136" s="516"/>
      <c r="NNA136" s="516"/>
      <c r="NNB136" s="516"/>
      <c r="NNC136" s="516"/>
      <c r="NND136" s="516"/>
      <c r="NNE136" s="516"/>
      <c r="NNF136" s="516"/>
      <c r="NNG136" s="516"/>
      <c r="NNH136" s="516"/>
      <c r="NNI136" s="516"/>
      <c r="NNJ136" s="516"/>
      <c r="NNK136" s="516"/>
      <c r="NNL136" s="516"/>
      <c r="NNM136" s="516"/>
      <c r="NNN136" s="516"/>
      <c r="NNO136" s="516"/>
      <c r="NNP136" s="516"/>
      <c r="NNQ136" s="516"/>
      <c r="NNR136" s="516"/>
      <c r="NNS136" s="516"/>
      <c r="NNT136" s="516"/>
      <c r="NNU136" s="516"/>
      <c r="NNV136" s="516"/>
      <c r="NNW136" s="516"/>
      <c r="NNX136" s="516"/>
      <c r="NNY136" s="516"/>
      <c r="NNZ136" s="516"/>
      <c r="NOA136" s="516"/>
      <c r="NOB136" s="516"/>
      <c r="NOC136" s="516"/>
      <c r="NOD136" s="516"/>
      <c r="NOE136" s="516"/>
      <c r="NOF136" s="516"/>
      <c r="NOG136" s="516"/>
      <c r="NOH136" s="516"/>
      <c r="NOI136" s="516"/>
      <c r="NOJ136" s="516"/>
      <c r="NOK136" s="516"/>
      <c r="NOL136" s="516"/>
      <c r="NOM136" s="516"/>
      <c r="NON136" s="516"/>
      <c r="NOO136" s="516"/>
      <c r="NOP136" s="516"/>
      <c r="NOQ136" s="516"/>
      <c r="NOR136" s="516"/>
      <c r="NOS136" s="516"/>
      <c r="NOT136" s="516"/>
      <c r="NOU136" s="516"/>
      <c r="NOV136" s="516"/>
      <c r="NOW136" s="516"/>
      <c r="NOX136" s="516"/>
      <c r="NOY136" s="516"/>
      <c r="NOZ136" s="516"/>
      <c r="NPA136" s="516"/>
      <c r="NPB136" s="516"/>
      <c r="NPC136" s="516"/>
      <c r="NPD136" s="516"/>
      <c r="NPE136" s="516"/>
      <c r="NPF136" s="516"/>
      <c r="NPG136" s="516"/>
      <c r="NPH136" s="516"/>
      <c r="NPI136" s="516"/>
      <c r="NPJ136" s="516"/>
      <c r="NPK136" s="516"/>
      <c r="NPL136" s="516"/>
      <c r="NPM136" s="516"/>
      <c r="NPN136" s="516"/>
      <c r="NPO136" s="516"/>
      <c r="NPP136" s="516"/>
      <c r="NPQ136" s="516"/>
      <c r="NPR136" s="516"/>
      <c r="NPS136" s="516"/>
      <c r="NPT136" s="516"/>
      <c r="NPU136" s="516"/>
      <c r="NPV136" s="516"/>
      <c r="NPW136" s="516"/>
      <c r="NPX136" s="516"/>
      <c r="NPY136" s="516"/>
      <c r="NPZ136" s="516"/>
      <c r="NQA136" s="516"/>
      <c r="NQB136" s="516"/>
      <c r="NQC136" s="516"/>
      <c r="NQD136" s="516"/>
      <c r="NQE136" s="516"/>
      <c r="NQF136" s="516"/>
      <c r="NQG136" s="516"/>
      <c r="NQH136" s="516"/>
      <c r="NQI136" s="516"/>
      <c r="NQJ136" s="516"/>
      <c r="NQK136" s="516"/>
      <c r="NQL136" s="516"/>
      <c r="NQM136" s="516"/>
      <c r="NQN136" s="516"/>
      <c r="NQO136" s="516"/>
      <c r="NQP136" s="516"/>
      <c r="NQQ136" s="516"/>
      <c r="NQR136" s="516"/>
      <c r="NQS136" s="516"/>
      <c r="NQT136" s="516"/>
      <c r="NQU136" s="516"/>
      <c r="NQV136" s="516"/>
      <c r="NQW136" s="516"/>
      <c r="NQX136" s="516"/>
      <c r="NQY136" s="516"/>
      <c r="NQZ136" s="516"/>
      <c r="NRA136" s="516"/>
      <c r="NRB136" s="516"/>
      <c r="NRC136" s="516"/>
      <c r="NRD136" s="516"/>
      <c r="NRE136" s="516"/>
      <c r="NRF136" s="516"/>
      <c r="NRG136" s="516"/>
      <c r="NRH136" s="516"/>
      <c r="NRI136" s="516"/>
      <c r="NRJ136" s="516"/>
      <c r="NRK136" s="516"/>
      <c r="NRL136" s="516"/>
      <c r="NRM136" s="516"/>
      <c r="NRN136" s="516"/>
      <c r="NRO136" s="516"/>
      <c r="NRP136" s="516"/>
      <c r="NRQ136" s="516"/>
      <c r="NRR136" s="516"/>
      <c r="NRS136" s="516"/>
      <c r="NRT136" s="516"/>
      <c r="NRU136" s="516"/>
      <c r="NRV136" s="516"/>
      <c r="NRW136" s="516"/>
      <c r="NRX136" s="516"/>
      <c r="NRY136" s="516"/>
      <c r="NRZ136" s="516"/>
      <c r="NSA136" s="516"/>
      <c r="NSB136" s="516"/>
      <c r="NSC136" s="516"/>
      <c r="NSD136" s="516"/>
      <c r="NSE136" s="516"/>
      <c r="NSF136" s="516"/>
      <c r="NSG136" s="516"/>
      <c r="NSH136" s="516"/>
      <c r="NSI136" s="516"/>
      <c r="NSJ136" s="516"/>
      <c r="NSK136" s="516"/>
      <c r="NSL136" s="516"/>
      <c r="NSM136" s="516"/>
      <c r="NSN136" s="516"/>
      <c r="NSO136" s="516"/>
      <c r="NSP136" s="516"/>
      <c r="NSQ136" s="516"/>
      <c r="NSR136" s="516"/>
      <c r="NSS136" s="516"/>
      <c r="NST136" s="516"/>
      <c r="NSU136" s="516"/>
      <c r="NSV136" s="516"/>
      <c r="NSW136" s="516"/>
      <c r="NSX136" s="516"/>
      <c r="NSY136" s="516"/>
      <c r="NSZ136" s="516"/>
      <c r="NTA136" s="516"/>
      <c r="NTB136" s="516"/>
      <c r="NTC136" s="516"/>
      <c r="NTD136" s="516"/>
      <c r="NTE136" s="516"/>
      <c r="NTF136" s="516"/>
      <c r="NTG136" s="516"/>
      <c r="NTH136" s="516"/>
      <c r="NTI136" s="516"/>
      <c r="NTJ136" s="516"/>
      <c r="NTK136" s="516"/>
      <c r="NTL136" s="516"/>
      <c r="NTM136" s="516"/>
      <c r="NTN136" s="516"/>
      <c r="NTO136" s="516"/>
      <c r="NTP136" s="516"/>
      <c r="NTQ136" s="516"/>
      <c r="NTR136" s="516"/>
      <c r="NTS136" s="516"/>
      <c r="NTT136" s="516"/>
      <c r="NTU136" s="516"/>
      <c r="NTV136" s="516"/>
      <c r="NTW136" s="516"/>
      <c r="NTX136" s="516"/>
      <c r="NTY136" s="516"/>
      <c r="NTZ136" s="516"/>
      <c r="NUA136" s="516"/>
      <c r="NUB136" s="516"/>
      <c r="NUC136" s="516"/>
      <c r="NUD136" s="516"/>
      <c r="NUE136" s="516"/>
      <c r="NUF136" s="516"/>
      <c r="NUG136" s="516"/>
      <c r="NUH136" s="516"/>
      <c r="NUI136" s="516"/>
      <c r="NUJ136" s="516"/>
      <c r="NUK136" s="516"/>
      <c r="NUL136" s="516"/>
      <c r="NUM136" s="516"/>
      <c r="NUN136" s="516"/>
      <c r="NUO136" s="516"/>
      <c r="NUP136" s="516"/>
      <c r="NUQ136" s="516"/>
      <c r="NUR136" s="516"/>
      <c r="NUS136" s="516"/>
      <c r="NUT136" s="516"/>
      <c r="NUU136" s="516"/>
      <c r="NUV136" s="516"/>
      <c r="NUW136" s="516"/>
      <c r="NUX136" s="516"/>
      <c r="NUY136" s="516"/>
      <c r="NUZ136" s="516"/>
      <c r="NVA136" s="516"/>
      <c r="NVB136" s="516"/>
      <c r="NVC136" s="516"/>
      <c r="NVD136" s="516"/>
      <c r="NVE136" s="516"/>
      <c r="NVF136" s="516"/>
      <c r="NVG136" s="516"/>
      <c r="NVH136" s="516"/>
      <c r="NVI136" s="516"/>
      <c r="NVJ136" s="516"/>
      <c r="NVK136" s="516"/>
      <c r="NVL136" s="516"/>
      <c r="NVM136" s="516"/>
      <c r="NVN136" s="516"/>
      <c r="NVO136" s="516"/>
      <c r="NVP136" s="516"/>
      <c r="NVQ136" s="516"/>
      <c r="NVR136" s="516"/>
      <c r="NVS136" s="516"/>
      <c r="NVT136" s="516"/>
      <c r="NVU136" s="516"/>
      <c r="NVV136" s="516"/>
      <c r="NVW136" s="516"/>
      <c r="NVX136" s="516"/>
      <c r="NVY136" s="516"/>
      <c r="NVZ136" s="516"/>
      <c r="NWA136" s="516"/>
      <c r="NWB136" s="516"/>
      <c r="NWC136" s="516"/>
      <c r="NWD136" s="516"/>
      <c r="NWE136" s="516"/>
      <c r="NWF136" s="516"/>
      <c r="NWG136" s="516"/>
      <c r="NWH136" s="516"/>
      <c r="NWI136" s="516"/>
      <c r="NWJ136" s="516"/>
      <c r="NWK136" s="516"/>
      <c r="NWL136" s="516"/>
      <c r="NWM136" s="516"/>
      <c r="NWN136" s="516"/>
      <c r="NWO136" s="516"/>
      <c r="NWP136" s="516"/>
      <c r="NWQ136" s="516"/>
      <c r="NWR136" s="516"/>
      <c r="NWS136" s="516"/>
      <c r="NWT136" s="516"/>
      <c r="NWU136" s="516"/>
      <c r="NWV136" s="516"/>
      <c r="NWW136" s="516"/>
      <c r="NWX136" s="516"/>
      <c r="NWY136" s="516"/>
      <c r="NWZ136" s="516"/>
      <c r="NXA136" s="516"/>
      <c r="NXB136" s="516"/>
      <c r="NXC136" s="516"/>
      <c r="NXD136" s="516"/>
      <c r="NXE136" s="516"/>
      <c r="NXF136" s="516"/>
      <c r="NXG136" s="516"/>
      <c r="NXH136" s="516"/>
      <c r="NXI136" s="516"/>
      <c r="NXJ136" s="516"/>
      <c r="NXK136" s="516"/>
      <c r="NXL136" s="516"/>
      <c r="NXM136" s="516"/>
      <c r="NXN136" s="516"/>
      <c r="NXO136" s="516"/>
      <c r="NXP136" s="516"/>
      <c r="NXQ136" s="516"/>
      <c r="NXR136" s="516"/>
      <c r="NXS136" s="516"/>
      <c r="NXT136" s="516"/>
      <c r="NXU136" s="516"/>
      <c r="NXV136" s="516"/>
      <c r="NXW136" s="516"/>
      <c r="NXX136" s="516"/>
      <c r="NXY136" s="516"/>
      <c r="NXZ136" s="516"/>
      <c r="NYA136" s="516"/>
      <c r="NYB136" s="516"/>
      <c r="NYC136" s="516"/>
      <c r="NYD136" s="516"/>
      <c r="NYE136" s="516"/>
      <c r="NYF136" s="516"/>
      <c r="NYG136" s="516"/>
      <c r="NYH136" s="516"/>
      <c r="NYI136" s="516"/>
      <c r="NYJ136" s="516"/>
      <c r="NYK136" s="516"/>
      <c r="NYL136" s="516"/>
      <c r="NYM136" s="516"/>
      <c r="NYN136" s="516"/>
      <c r="NYO136" s="516"/>
      <c r="NYP136" s="516"/>
      <c r="NYQ136" s="516"/>
      <c r="NYR136" s="516"/>
      <c r="NYS136" s="516"/>
      <c r="NYT136" s="516"/>
      <c r="NYU136" s="516"/>
      <c r="NYV136" s="516"/>
      <c r="NYW136" s="516"/>
      <c r="NYX136" s="516"/>
      <c r="NYY136" s="516"/>
      <c r="NYZ136" s="516"/>
      <c r="NZA136" s="516"/>
      <c r="NZB136" s="516"/>
      <c r="NZC136" s="516"/>
      <c r="NZD136" s="516"/>
      <c r="NZE136" s="516"/>
      <c r="NZF136" s="516"/>
      <c r="NZG136" s="516"/>
      <c r="NZH136" s="516"/>
      <c r="NZI136" s="516"/>
      <c r="NZJ136" s="516"/>
      <c r="NZK136" s="516"/>
      <c r="NZL136" s="516"/>
      <c r="NZM136" s="516"/>
      <c r="NZN136" s="516"/>
      <c r="NZO136" s="516"/>
      <c r="NZP136" s="516"/>
      <c r="NZQ136" s="516"/>
      <c r="NZR136" s="516"/>
      <c r="NZS136" s="516"/>
      <c r="NZT136" s="516"/>
      <c r="NZU136" s="516"/>
      <c r="NZV136" s="516"/>
      <c r="NZW136" s="516"/>
      <c r="NZX136" s="516"/>
      <c r="NZY136" s="516"/>
      <c r="NZZ136" s="516"/>
      <c r="OAA136" s="516"/>
      <c r="OAB136" s="516"/>
      <c r="OAC136" s="516"/>
      <c r="OAD136" s="516"/>
      <c r="OAE136" s="516"/>
      <c r="OAF136" s="516"/>
      <c r="OAG136" s="516"/>
      <c r="OAH136" s="516"/>
      <c r="OAI136" s="516"/>
      <c r="OAJ136" s="516"/>
      <c r="OAK136" s="516"/>
      <c r="OAL136" s="516"/>
      <c r="OAM136" s="516"/>
      <c r="OAN136" s="516"/>
      <c r="OAO136" s="516"/>
      <c r="OAP136" s="516"/>
      <c r="OAQ136" s="516"/>
      <c r="OAR136" s="516"/>
      <c r="OAS136" s="516"/>
      <c r="OAT136" s="516"/>
      <c r="OAU136" s="516"/>
      <c r="OAV136" s="516"/>
      <c r="OAW136" s="516"/>
      <c r="OAX136" s="516"/>
      <c r="OAY136" s="516"/>
      <c r="OAZ136" s="516"/>
      <c r="OBA136" s="516"/>
      <c r="OBB136" s="516"/>
      <c r="OBC136" s="516"/>
      <c r="OBD136" s="516"/>
      <c r="OBE136" s="516"/>
      <c r="OBF136" s="516"/>
      <c r="OBG136" s="516"/>
      <c r="OBH136" s="516"/>
      <c r="OBI136" s="516"/>
      <c r="OBJ136" s="516"/>
      <c r="OBK136" s="516"/>
      <c r="OBL136" s="516"/>
      <c r="OBM136" s="516"/>
      <c r="OBN136" s="516"/>
      <c r="OBO136" s="516"/>
      <c r="OBP136" s="516"/>
      <c r="OBQ136" s="516"/>
      <c r="OBR136" s="516"/>
      <c r="OBS136" s="516"/>
      <c r="OBT136" s="516"/>
      <c r="OBU136" s="516"/>
      <c r="OBV136" s="516"/>
      <c r="OBW136" s="516"/>
      <c r="OBX136" s="516"/>
      <c r="OBY136" s="516"/>
      <c r="OBZ136" s="516"/>
      <c r="OCA136" s="516"/>
      <c r="OCB136" s="516"/>
      <c r="OCC136" s="516"/>
      <c r="OCD136" s="516"/>
      <c r="OCE136" s="516"/>
      <c r="OCF136" s="516"/>
      <c r="OCG136" s="516"/>
      <c r="OCH136" s="516"/>
      <c r="OCI136" s="516"/>
      <c r="OCJ136" s="516"/>
      <c r="OCK136" s="516"/>
      <c r="OCL136" s="516"/>
      <c r="OCM136" s="516"/>
      <c r="OCN136" s="516"/>
      <c r="OCO136" s="516"/>
      <c r="OCP136" s="516"/>
      <c r="OCQ136" s="516"/>
      <c r="OCR136" s="516"/>
      <c r="OCS136" s="516"/>
      <c r="OCT136" s="516"/>
      <c r="OCU136" s="516"/>
      <c r="OCV136" s="516"/>
      <c r="OCW136" s="516"/>
      <c r="OCX136" s="516"/>
      <c r="OCY136" s="516"/>
      <c r="OCZ136" s="516"/>
      <c r="ODA136" s="516"/>
      <c r="ODB136" s="516"/>
      <c r="ODC136" s="516"/>
      <c r="ODD136" s="516"/>
      <c r="ODE136" s="516"/>
      <c r="ODF136" s="516"/>
      <c r="ODG136" s="516"/>
      <c r="ODH136" s="516"/>
      <c r="ODI136" s="516"/>
      <c r="ODJ136" s="516"/>
      <c r="ODK136" s="516"/>
      <c r="ODL136" s="516"/>
      <c r="ODM136" s="516"/>
      <c r="ODN136" s="516"/>
      <c r="ODO136" s="516"/>
      <c r="ODP136" s="516"/>
      <c r="ODQ136" s="516"/>
      <c r="ODR136" s="516"/>
      <c r="ODS136" s="516"/>
      <c r="ODT136" s="516"/>
      <c r="ODU136" s="516"/>
      <c r="ODV136" s="516"/>
      <c r="ODW136" s="516"/>
      <c r="ODX136" s="516"/>
      <c r="ODY136" s="516"/>
      <c r="ODZ136" s="516"/>
      <c r="OEA136" s="516"/>
      <c r="OEB136" s="516"/>
      <c r="OEC136" s="516"/>
      <c r="OED136" s="516"/>
      <c r="OEE136" s="516"/>
      <c r="OEF136" s="516"/>
      <c r="OEG136" s="516"/>
      <c r="OEH136" s="516"/>
      <c r="OEI136" s="516"/>
      <c r="OEJ136" s="516"/>
      <c r="OEK136" s="516"/>
      <c r="OEL136" s="516"/>
      <c r="OEM136" s="516"/>
      <c r="OEN136" s="516"/>
      <c r="OEO136" s="516"/>
      <c r="OEP136" s="516"/>
      <c r="OEQ136" s="516"/>
      <c r="OER136" s="516"/>
      <c r="OES136" s="516"/>
      <c r="OET136" s="516"/>
      <c r="OEU136" s="516"/>
      <c r="OEV136" s="516"/>
      <c r="OEW136" s="516"/>
      <c r="OEX136" s="516"/>
      <c r="OEY136" s="516"/>
      <c r="OEZ136" s="516"/>
      <c r="OFA136" s="516"/>
      <c r="OFB136" s="516"/>
      <c r="OFC136" s="516"/>
      <c r="OFD136" s="516"/>
      <c r="OFE136" s="516"/>
      <c r="OFF136" s="516"/>
      <c r="OFG136" s="516"/>
      <c r="OFH136" s="516"/>
      <c r="OFI136" s="516"/>
      <c r="OFJ136" s="516"/>
      <c r="OFK136" s="516"/>
      <c r="OFL136" s="516"/>
      <c r="OFM136" s="516"/>
      <c r="OFN136" s="516"/>
      <c r="OFO136" s="516"/>
      <c r="OFP136" s="516"/>
      <c r="OFQ136" s="516"/>
      <c r="OFR136" s="516"/>
      <c r="OFS136" s="516"/>
      <c r="OFT136" s="516"/>
      <c r="OFU136" s="516"/>
      <c r="OFV136" s="516"/>
      <c r="OFW136" s="516"/>
      <c r="OFX136" s="516"/>
      <c r="OFY136" s="516"/>
      <c r="OFZ136" s="516"/>
      <c r="OGA136" s="516"/>
      <c r="OGB136" s="516"/>
      <c r="OGC136" s="516"/>
      <c r="OGD136" s="516"/>
      <c r="OGE136" s="516"/>
      <c r="OGF136" s="516"/>
      <c r="OGG136" s="516"/>
      <c r="OGH136" s="516"/>
      <c r="OGI136" s="516"/>
      <c r="OGJ136" s="516"/>
      <c r="OGK136" s="516"/>
      <c r="OGL136" s="516"/>
      <c r="OGM136" s="516"/>
      <c r="OGN136" s="516"/>
      <c r="OGO136" s="516"/>
      <c r="OGP136" s="516"/>
      <c r="OGQ136" s="516"/>
      <c r="OGR136" s="516"/>
      <c r="OGS136" s="516"/>
      <c r="OGT136" s="516"/>
      <c r="OGU136" s="516"/>
      <c r="OGV136" s="516"/>
      <c r="OGW136" s="516"/>
      <c r="OGX136" s="516"/>
      <c r="OGY136" s="516"/>
      <c r="OGZ136" s="516"/>
      <c r="OHA136" s="516"/>
      <c r="OHB136" s="516"/>
      <c r="OHC136" s="516"/>
      <c r="OHD136" s="516"/>
      <c r="OHE136" s="516"/>
      <c r="OHF136" s="516"/>
      <c r="OHG136" s="516"/>
      <c r="OHH136" s="516"/>
      <c r="OHI136" s="516"/>
      <c r="OHJ136" s="516"/>
      <c r="OHK136" s="516"/>
      <c r="OHL136" s="516"/>
      <c r="OHM136" s="516"/>
      <c r="OHN136" s="516"/>
      <c r="OHO136" s="516"/>
      <c r="OHP136" s="516"/>
      <c r="OHQ136" s="516"/>
      <c r="OHR136" s="516"/>
      <c r="OHS136" s="516"/>
      <c r="OHT136" s="516"/>
      <c r="OHU136" s="516"/>
      <c r="OHV136" s="516"/>
      <c r="OHW136" s="516"/>
      <c r="OHX136" s="516"/>
      <c r="OHY136" s="516"/>
      <c r="OHZ136" s="516"/>
      <c r="OIA136" s="516"/>
      <c r="OIB136" s="516"/>
      <c r="OIC136" s="516"/>
      <c r="OID136" s="516"/>
      <c r="OIE136" s="516"/>
      <c r="OIF136" s="516"/>
      <c r="OIG136" s="516"/>
      <c r="OIH136" s="516"/>
      <c r="OII136" s="516"/>
      <c r="OIJ136" s="516"/>
      <c r="OIK136" s="516"/>
      <c r="OIL136" s="516"/>
      <c r="OIM136" s="516"/>
      <c r="OIN136" s="516"/>
      <c r="OIO136" s="516"/>
      <c r="OIP136" s="516"/>
      <c r="OIQ136" s="516"/>
      <c r="OIR136" s="516"/>
      <c r="OIS136" s="516"/>
      <c r="OIT136" s="516"/>
      <c r="OIU136" s="516"/>
      <c r="OIV136" s="516"/>
      <c r="OIW136" s="516"/>
      <c r="OIX136" s="516"/>
      <c r="OIY136" s="516"/>
      <c r="OIZ136" s="516"/>
      <c r="OJA136" s="516"/>
      <c r="OJB136" s="516"/>
      <c r="OJC136" s="516"/>
      <c r="OJD136" s="516"/>
      <c r="OJE136" s="516"/>
      <c r="OJF136" s="516"/>
      <c r="OJG136" s="516"/>
      <c r="OJH136" s="516"/>
      <c r="OJI136" s="516"/>
      <c r="OJJ136" s="516"/>
      <c r="OJK136" s="516"/>
      <c r="OJL136" s="516"/>
      <c r="OJM136" s="516"/>
      <c r="OJN136" s="516"/>
      <c r="OJO136" s="516"/>
      <c r="OJP136" s="516"/>
      <c r="OJQ136" s="516"/>
      <c r="OJR136" s="516"/>
      <c r="OJS136" s="516"/>
      <c r="OJT136" s="516"/>
      <c r="OJU136" s="516"/>
      <c r="OJV136" s="516"/>
      <c r="OJW136" s="516"/>
      <c r="OJX136" s="516"/>
      <c r="OJY136" s="516"/>
      <c r="OJZ136" s="516"/>
      <c r="OKA136" s="516"/>
      <c r="OKB136" s="516"/>
      <c r="OKC136" s="516"/>
      <c r="OKD136" s="516"/>
      <c r="OKE136" s="516"/>
      <c r="OKF136" s="516"/>
      <c r="OKG136" s="516"/>
      <c r="OKH136" s="516"/>
      <c r="OKI136" s="516"/>
      <c r="OKJ136" s="516"/>
      <c r="OKK136" s="516"/>
      <c r="OKL136" s="516"/>
      <c r="OKM136" s="516"/>
      <c r="OKN136" s="516"/>
      <c r="OKO136" s="516"/>
      <c r="OKP136" s="516"/>
      <c r="OKQ136" s="516"/>
      <c r="OKR136" s="516"/>
      <c r="OKS136" s="516"/>
      <c r="OKT136" s="516"/>
      <c r="OKU136" s="516"/>
      <c r="OKV136" s="516"/>
      <c r="OKW136" s="516"/>
      <c r="OKX136" s="516"/>
      <c r="OKY136" s="516"/>
      <c r="OKZ136" s="516"/>
      <c r="OLA136" s="516"/>
      <c r="OLB136" s="516"/>
      <c r="OLC136" s="516"/>
      <c r="OLD136" s="516"/>
      <c r="OLE136" s="516"/>
      <c r="OLF136" s="516"/>
      <c r="OLG136" s="516"/>
      <c r="OLH136" s="516"/>
      <c r="OLI136" s="516"/>
      <c r="OLJ136" s="516"/>
      <c r="OLK136" s="516"/>
      <c r="OLL136" s="516"/>
      <c r="OLM136" s="516"/>
      <c r="OLN136" s="516"/>
      <c r="OLO136" s="516"/>
      <c r="OLP136" s="516"/>
      <c r="OLQ136" s="516"/>
      <c r="OLR136" s="516"/>
      <c r="OLS136" s="516"/>
      <c r="OLT136" s="516"/>
      <c r="OLU136" s="516"/>
      <c r="OLV136" s="516"/>
      <c r="OLW136" s="516"/>
      <c r="OLX136" s="516"/>
      <c r="OLY136" s="516"/>
      <c r="OLZ136" s="516"/>
      <c r="OMA136" s="516"/>
      <c r="OMB136" s="516"/>
      <c r="OMC136" s="516"/>
      <c r="OMD136" s="516"/>
      <c r="OME136" s="516"/>
      <c r="OMF136" s="516"/>
      <c r="OMG136" s="516"/>
      <c r="OMH136" s="516"/>
      <c r="OMI136" s="516"/>
      <c r="OMJ136" s="516"/>
      <c r="OMK136" s="516"/>
      <c r="OML136" s="516"/>
      <c r="OMM136" s="516"/>
      <c r="OMN136" s="516"/>
      <c r="OMO136" s="516"/>
      <c r="OMP136" s="516"/>
      <c r="OMQ136" s="516"/>
      <c r="OMR136" s="516"/>
      <c r="OMS136" s="516"/>
      <c r="OMT136" s="516"/>
      <c r="OMU136" s="516"/>
      <c r="OMV136" s="516"/>
      <c r="OMW136" s="516"/>
      <c r="OMX136" s="516"/>
      <c r="OMY136" s="516"/>
      <c r="OMZ136" s="516"/>
      <c r="ONA136" s="516"/>
      <c r="ONB136" s="516"/>
      <c r="ONC136" s="516"/>
      <c r="OND136" s="516"/>
      <c r="ONE136" s="516"/>
      <c r="ONF136" s="516"/>
      <c r="ONG136" s="516"/>
      <c r="ONH136" s="516"/>
      <c r="ONI136" s="516"/>
      <c r="ONJ136" s="516"/>
      <c r="ONK136" s="516"/>
      <c r="ONL136" s="516"/>
      <c r="ONM136" s="516"/>
      <c r="ONN136" s="516"/>
      <c r="ONO136" s="516"/>
      <c r="ONP136" s="516"/>
      <c r="ONQ136" s="516"/>
      <c r="ONR136" s="516"/>
      <c r="ONS136" s="516"/>
      <c r="ONT136" s="516"/>
      <c r="ONU136" s="516"/>
      <c r="ONV136" s="516"/>
      <c r="ONW136" s="516"/>
      <c r="ONX136" s="516"/>
      <c r="ONY136" s="516"/>
      <c r="ONZ136" s="516"/>
      <c r="OOA136" s="516"/>
      <c r="OOB136" s="516"/>
      <c r="OOC136" s="516"/>
      <c r="OOD136" s="516"/>
      <c r="OOE136" s="516"/>
      <c r="OOF136" s="516"/>
      <c r="OOG136" s="516"/>
      <c r="OOH136" s="516"/>
      <c r="OOI136" s="516"/>
      <c r="OOJ136" s="516"/>
      <c r="OOK136" s="516"/>
      <c r="OOL136" s="516"/>
      <c r="OOM136" s="516"/>
      <c r="OON136" s="516"/>
      <c r="OOO136" s="516"/>
      <c r="OOP136" s="516"/>
      <c r="OOQ136" s="516"/>
      <c r="OOR136" s="516"/>
      <c r="OOS136" s="516"/>
      <c r="OOT136" s="516"/>
      <c r="OOU136" s="516"/>
      <c r="OOV136" s="516"/>
      <c r="OOW136" s="516"/>
      <c r="OOX136" s="516"/>
      <c r="OOY136" s="516"/>
      <c r="OOZ136" s="516"/>
      <c r="OPA136" s="516"/>
      <c r="OPB136" s="516"/>
      <c r="OPC136" s="516"/>
      <c r="OPD136" s="516"/>
      <c r="OPE136" s="516"/>
      <c r="OPF136" s="516"/>
      <c r="OPG136" s="516"/>
      <c r="OPH136" s="516"/>
      <c r="OPI136" s="516"/>
      <c r="OPJ136" s="516"/>
      <c r="OPK136" s="516"/>
      <c r="OPL136" s="516"/>
      <c r="OPM136" s="516"/>
      <c r="OPN136" s="516"/>
      <c r="OPO136" s="516"/>
      <c r="OPP136" s="516"/>
      <c r="OPQ136" s="516"/>
      <c r="OPR136" s="516"/>
      <c r="OPS136" s="516"/>
      <c r="OPT136" s="516"/>
      <c r="OPU136" s="516"/>
      <c r="OPV136" s="516"/>
      <c r="OPW136" s="516"/>
      <c r="OPX136" s="516"/>
      <c r="OPY136" s="516"/>
      <c r="OPZ136" s="516"/>
      <c r="OQA136" s="516"/>
      <c r="OQB136" s="516"/>
      <c r="OQC136" s="516"/>
      <c r="OQD136" s="516"/>
      <c r="OQE136" s="516"/>
      <c r="OQF136" s="516"/>
      <c r="OQG136" s="516"/>
      <c r="OQH136" s="516"/>
      <c r="OQI136" s="516"/>
      <c r="OQJ136" s="516"/>
      <c r="OQK136" s="516"/>
      <c r="OQL136" s="516"/>
      <c r="OQM136" s="516"/>
      <c r="OQN136" s="516"/>
      <c r="OQO136" s="516"/>
      <c r="OQP136" s="516"/>
      <c r="OQQ136" s="516"/>
      <c r="OQR136" s="516"/>
      <c r="OQS136" s="516"/>
      <c r="OQT136" s="516"/>
      <c r="OQU136" s="516"/>
      <c r="OQV136" s="516"/>
      <c r="OQW136" s="516"/>
      <c r="OQX136" s="516"/>
      <c r="OQY136" s="516"/>
      <c r="OQZ136" s="516"/>
      <c r="ORA136" s="516"/>
      <c r="ORB136" s="516"/>
      <c r="ORC136" s="516"/>
      <c r="ORD136" s="516"/>
      <c r="ORE136" s="516"/>
      <c r="ORF136" s="516"/>
      <c r="ORG136" s="516"/>
      <c r="ORH136" s="516"/>
      <c r="ORI136" s="516"/>
      <c r="ORJ136" s="516"/>
      <c r="ORK136" s="516"/>
      <c r="ORL136" s="516"/>
      <c r="ORM136" s="516"/>
      <c r="ORN136" s="516"/>
      <c r="ORO136" s="516"/>
      <c r="ORP136" s="516"/>
      <c r="ORQ136" s="516"/>
      <c r="ORR136" s="516"/>
      <c r="ORS136" s="516"/>
      <c r="ORT136" s="516"/>
      <c r="ORU136" s="516"/>
      <c r="ORV136" s="516"/>
      <c r="ORW136" s="516"/>
      <c r="ORX136" s="516"/>
      <c r="ORY136" s="516"/>
      <c r="ORZ136" s="516"/>
      <c r="OSA136" s="516"/>
      <c r="OSB136" s="516"/>
      <c r="OSC136" s="516"/>
      <c r="OSD136" s="516"/>
      <c r="OSE136" s="516"/>
      <c r="OSF136" s="516"/>
      <c r="OSG136" s="516"/>
      <c r="OSH136" s="516"/>
      <c r="OSI136" s="516"/>
      <c r="OSJ136" s="516"/>
      <c r="OSK136" s="516"/>
      <c r="OSL136" s="516"/>
      <c r="OSM136" s="516"/>
      <c r="OSN136" s="516"/>
      <c r="OSO136" s="516"/>
      <c r="OSP136" s="516"/>
      <c r="OSQ136" s="516"/>
      <c r="OSR136" s="516"/>
      <c r="OSS136" s="516"/>
      <c r="OST136" s="516"/>
      <c r="OSU136" s="516"/>
      <c r="OSV136" s="516"/>
      <c r="OSW136" s="516"/>
      <c r="OSX136" s="516"/>
      <c r="OSY136" s="516"/>
      <c r="OSZ136" s="516"/>
      <c r="OTA136" s="516"/>
      <c r="OTB136" s="516"/>
      <c r="OTC136" s="516"/>
      <c r="OTD136" s="516"/>
      <c r="OTE136" s="516"/>
      <c r="OTF136" s="516"/>
      <c r="OTG136" s="516"/>
      <c r="OTH136" s="516"/>
      <c r="OTI136" s="516"/>
      <c r="OTJ136" s="516"/>
      <c r="OTK136" s="516"/>
      <c r="OTL136" s="516"/>
      <c r="OTM136" s="516"/>
      <c r="OTN136" s="516"/>
      <c r="OTO136" s="516"/>
      <c r="OTP136" s="516"/>
      <c r="OTQ136" s="516"/>
      <c r="OTR136" s="516"/>
      <c r="OTS136" s="516"/>
      <c r="OTT136" s="516"/>
      <c r="OTU136" s="516"/>
      <c r="OTV136" s="516"/>
      <c r="OTW136" s="516"/>
      <c r="OTX136" s="516"/>
      <c r="OTY136" s="516"/>
      <c r="OTZ136" s="516"/>
      <c r="OUA136" s="516"/>
      <c r="OUB136" s="516"/>
      <c r="OUC136" s="516"/>
      <c r="OUD136" s="516"/>
      <c r="OUE136" s="516"/>
      <c r="OUF136" s="516"/>
      <c r="OUG136" s="516"/>
      <c r="OUH136" s="516"/>
      <c r="OUI136" s="516"/>
      <c r="OUJ136" s="516"/>
      <c r="OUK136" s="516"/>
      <c r="OUL136" s="516"/>
      <c r="OUM136" s="516"/>
      <c r="OUN136" s="516"/>
      <c r="OUO136" s="516"/>
      <c r="OUP136" s="516"/>
      <c r="OUQ136" s="516"/>
      <c r="OUR136" s="516"/>
      <c r="OUS136" s="516"/>
      <c r="OUT136" s="516"/>
      <c r="OUU136" s="516"/>
      <c r="OUV136" s="516"/>
      <c r="OUW136" s="516"/>
      <c r="OUX136" s="516"/>
      <c r="OUY136" s="516"/>
      <c r="OUZ136" s="516"/>
      <c r="OVA136" s="516"/>
      <c r="OVB136" s="516"/>
      <c r="OVC136" s="516"/>
      <c r="OVD136" s="516"/>
      <c r="OVE136" s="516"/>
      <c r="OVF136" s="516"/>
      <c r="OVG136" s="516"/>
      <c r="OVH136" s="516"/>
      <c r="OVI136" s="516"/>
      <c r="OVJ136" s="516"/>
      <c r="OVK136" s="516"/>
      <c r="OVL136" s="516"/>
      <c r="OVM136" s="516"/>
      <c r="OVN136" s="516"/>
      <c r="OVO136" s="516"/>
      <c r="OVP136" s="516"/>
      <c r="OVQ136" s="516"/>
      <c r="OVR136" s="516"/>
      <c r="OVS136" s="516"/>
      <c r="OVT136" s="516"/>
      <c r="OVU136" s="516"/>
      <c r="OVV136" s="516"/>
      <c r="OVW136" s="516"/>
      <c r="OVX136" s="516"/>
      <c r="OVY136" s="516"/>
      <c r="OVZ136" s="516"/>
      <c r="OWA136" s="516"/>
      <c r="OWB136" s="516"/>
      <c r="OWC136" s="516"/>
      <c r="OWD136" s="516"/>
      <c r="OWE136" s="516"/>
      <c r="OWF136" s="516"/>
      <c r="OWG136" s="516"/>
      <c r="OWH136" s="516"/>
      <c r="OWI136" s="516"/>
      <c r="OWJ136" s="516"/>
      <c r="OWK136" s="516"/>
      <c r="OWL136" s="516"/>
      <c r="OWM136" s="516"/>
      <c r="OWN136" s="516"/>
      <c r="OWO136" s="516"/>
      <c r="OWP136" s="516"/>
      <c r="OWQ136" s="516"/>
      <c r="OWR136" s="516"/>
      <c r="OWS136" s="516"/>
      <c r="OWT136" s="516"/>
      <c r="OWU136" s="516"/>
      <c r="OWV136" s="516"/>
      <c r="OWW136" s="516"/>
      <c r="OWX136" s="516"/>
      <c r="OWY136" s="516"/>
      <c r="OWZ136" s="516"/>
      <c r="OXA136" s="516"/>
      <c r="OXB136" s="516"/>
      <c r="OXC136" s="516"/>
      <c r="OXD136" s="516"/>
      <c r="OXE136" s="516"/>
      <c r="OXF136" s="516"/>
      <c r="OXG136" s="516"/>
      <c r="OXH136" s="516"/>
      <c r="OXI136" s="516"/>
      <c r="OXJ136" s="516"/>
      <c r="OXK136" s="516"/>
      <c r="OXL136" s="516"/>
      <c r="OXM136" s="516"/>
      <c r="OXN136" s="516"/>
      <c r="OXO136" s="516"/>
      <c r="OXP136" s="516"/>
      <c r="OXQ136" s="516"/>
      <c r="OXR136" s="516"/>
      <c r="OXS136" s="516"/>
      <c r="OXT136" s="516"/>
      <c r="OXU136" s="516"/>
      <c r="OXV136" s="516"/>
      <c r="OXW136" s="516"/>
      <c r="OXX136" s="516"/>
      <c r="OXY136" s="516"/>
      <c r="OXZ136" s="516"/>
      <c r="OYA136" s="516"/>
      <c r="OYB136" s="516"/>
      <c r="OYC136" s="516"/>
      <c r="OYD136" s="516"/>
      <c r="OYE136" s="516"/>
      <c r="OYF136" s="516"/>
      <c r="OYG136" s="516"/>
      <c r="OYH136" s="516"/>
      <c r="OYI136" s="516"/>
      <c r="OYJ136" s="516"/>
      <c r="OYK136" s="516"/>
      <c r="OYL136" s="516"/>
      <c r="OYM136" s="516"/>
      <c r="OYN136" s="516"/>
      <c r="OYO136" s="516"/>
      <c r="OYP136" s="516"/>
      <c r="OYQ136" s="516"/>
      <c r="OYR136" s="516"/>
      <c r="OYS136" s="516"/>
      <c r="OYT136" s="516"/>
      <c r="OYU136" s="516"/>
      <c r="OYV136" s="516"/>
      <c r="OYW136" s="516"/>
      <c r="OYX136" s="516"/>
      <c r="OYY136" s="516"/>
      <c r="OYZ136" s="516"/>
      <c r="OZA136" s="516"/>
      <c r="OZB136" s="516"/>
      <c r="OZC136" s="516"/>
      <c r="OZD136" s="516"/>
      <c r="OZE136" s="516"/>
      <c r="OZF136" s="516"/>
      <c r="OZG136" s="516"/>
      <c r="OZH136" s="516"/>
      <c r="OZI136" s="516"/>
      <c r="OZJ136" s="516"/>
      <c r="OZK136" s="516"/>
      <c r="OZL136" s="516"/>
      <c r="OZM136" s="516"/>
      <c r="OZN136" s="516"/>
      <c r="OZO136" s="516"/>
      <c r="OZP136" s="516"/>
      <c r="OZQ136" s="516"/>
      <c r="OZR136" s="516"/>
      <c r="OZS136" s="516"/>
      <c r="OZT136" s="516"/>
      <c r="OZU136" s="516"/>
      <c r="OZV136" s="516"/>
      <c r="OZW136" s="516"/>
      <c r="OZX136" s="516"/>
      <c r="OZY136" s="516"/>
      <c r="OZZ136" s="516"/>
      <c r="PAA136" s="516"/>
      <c r="PAB136" s="516"/>
      <c r="PAC136" s="516"/>
      <c r="PAD136" s="516"/>
      <c r="PAE136" s="516"/>
      <c r="PAF136" s="516"/>
      <c r="PAG136" s="516"/>
      <c r="PAH136" s="516"/>
      <c r="PAI136" s="516"/>
      <c r="PAJ136" s="516"/>
      <c r="PAK136" s="516"/>
      <c r="PAL136" s="516"/>
      <c r="PAM136" s="516"/>
      <c r="PAN136" s="516"/>
      <c r="PAO136" s="516"/>
      <c r="PAP136" s="516"/>
      <c r="PAQ136" s="516"/>
      <c r="PAR136" s="516"/>
      <c r="PAS136" s="516"/>
      <c r="PAT136" s="516"/>
      <c r="PAU136" s="516"/>
      <c r="PAV136" s="516"/>
      <c r="PAW136" s="516"/>
      <c r="PAX136" s="516"/>
      <c r="PAY136" s="516"/>
      <c r="PAZ136" s="516"/>
      <c r="PBA136" s="516"/>
      <c r="PBB136" s="516"/>
      <c r="PBC136" s="516"/>
      <c r="PBD136" s="516"/>
      <c r="PBE136" s="516"/>
      <c r="PBF136" s="516"/>
      <c r="PBG136" s="516"/>
      <c r="PBH136" s="516"/>
      <c r="PBI136" s="516"/>
      <c r="PBJ136" s="516"/>
      <c r="PBK136" s="516"/>
      <c r="PBL136" s="516"/>
      <c r="PBM136" s="516"/>
      <c r="PBN136" s="516"/>
      <c r="PBO136" s="516"/>
      <c r="PBP136" s="516"/>
      <c r="PBQ136" s="516"/>
      <c r="PBR136" s="516"/>
      <c r="PBS136" s="516"/>
      <c r="PBT136" s="516"/>
      <c r="PBU136" s="516"/>
      <c r="PBV136" s="516"/>
      <c r="PBW136" s="516"/>
      <c r="PBX136" s="516"/>
      <c r="PBY136" s="516"/>
      <c r="PBZ136" s="516"/>
      <c r="PCA136" s="516"/>
      <c r="PCB136" s="516"/>
      <c r="PCC136" s="516"/>
      <c r="PCD136" s="516"/>
      <c r="PCE136" s="516"/>
      <c r="PCF136" s="516"/>
      <c r="PCG136" s="516"/>
      <c r="PCH136" s="516"/>
      <c r="PCI136" s="516"/>
      <c r="PCJ136" s="516"/>
      <c r="PCK136" s="516"/>
      <c r="PCL136" s="516"/>
      <c r="PCM136" s="516"/>
      <c r="PCN136" s="516"/>
      <c r="PCO136" s="516"/>
      <c r="PCP136" s="516"/>
      <c r="PCQ136" s="516"/>
      <c r="PCR136" s="516"/>
      <c r="PCS136" s="516"/>
      <c r="PCT136" s="516"/>
      <c r="PCU136" s="516"/>
      <c r="PCV136" s="516"/>
      <c r="PCW136" s="516"/>
      <c r="PCX136" s="516"/>
      <c r="PCY136" s="516"/>
      <c r="PCZ136" s="516"/>
      <c r="PDA136" s="516"/>
      <c r="PDB136" s="516"/>
      <c r="PDC136" s="516"/>
      <c r="PDD136" s="516"/>
      <c r="PDE136" s="516"/>
      <c r="PDF136" s="516"/>
      <c r="PDG136" s="516"/>
      <c r="PDH136" s="516"/>
      <c r="PDI136" s="516"/>
      <c r="PDJ136" s="516"/>
      <c r="PDK136" s="516"/>
      <c r="PDL136" s="516"/>
      <c r="PDM136" s="516"/>
      <c r="PDN136" s="516"/>
      <c r="PDO136" s="516"/>
      <c r="PDP136" s="516"/>
      <c r="PDQ136" s="516"/>
      <c r="PDR136" s="516"/>
      <c r="PDS136" s="516"/>
      <c r="PDT136" s="516"/>
      <c r="PDU136" s="516"/>
      <c r="PDV136" s="516"/>
      <c r="PDW136" s="516"/>
      <c r="PDX136" s="516"/>
      <c r="PDY136" s="516"/>
      <c r="PDZ136" s="516"/>
      <c r="PEA136" s="516"/>
      <c r="PEB136" s="516"/>
      <c r="PEC136" s="516"/>
      <c r="PED136" s="516"/>
      <c r="PEE136" s="516"/>
      <c r="PEF136" s="516"/>
      <c r="PEG136" s="516"/>
      <c r="PEH136" s="516"/>
      <c r="PEI136" s="516"/>
      <c r="PEJ136" s="516"/>
      <c r="PEK136" s="516"/>
      <c r="PEL136" s="516"/>
      <c r="PEM136" s="516"/>
      <c r="PEN136" s="516"/>
      <c r="PEO136" s="516"/>
      <c r="PEP136" s="516"/>
      <c r="PEQ136" s="516"/>
      <c r="PER136" s="516"/>
      <c r="PES136" s="516"/>
      <c r="PET136" s="516"/>
      <c r="PEU136" s="516"/>
      <c r="PEV136" s="516"/>
      <c r="PEW136" s="516"/>
      <c r="PEX136" s="516"/>
      <c r="PEY136" s="516"/>
      <c r="PEZ136" s="516"/>
      <c r="PFA136" s="516"/>
      <c r="PFB136" s="516"/>
      <c r="PFC136" s="516"/>
      <c r="PFD136" s="516"/>
      <c r="PFE136" s="516"/>
      <c r="PFF136" s="516"/>
      <c r="PFG136" s="516"/>
      <c r="PFH136" s="516"/>
      <c r="PFI136" s="516"/>
      <c r="PFJ136" s="516"/>
      <c r="PFK136" s="516"/>
      <c r="PFL136" s="516"/>
      <c r="PFM136" s="516"/>
      <c r="PFN136" s="516"/>
      <c r="PFO136" s="516"/>
      <c r="PFP136" s="516"/>
      <c r="PFQ136" s="516"/>
      <c r="PFR136" s="516"/>
      <c r="PFS136" s="516"/>
      <c r="PFT136" s="516"/>
      <c r="PFU136" s="516"/>
      <c r="PFV136" s="516"/>
      <c r="PFW136" s="516"/>
      <c r="PFX136" s="516"/>
      <c r="PFY136" s="516"/>
      <c r="PFZ136" s="516"/>
      <c r="PGA136" s="516"/>
      <c r="PGB136" s="516"/>
      <c r="PGC136" s="516"/>
      <c r="PGD136" s="516"/>
      <c r="PGE136" s="516"/>
      <c r="PGF136" s="516"/>
      <c r="PGG136" s="516"/>
      <c r="PGH136" s="516"/>
      <c r="PGI136" s="516"/>
      <c r="PGJ136" s="516"/>
      <c r="PGK136" s="516"/>
      <c r="PGL136" s="516"/>
      <c r="PGM136" s="516"/>
      <c r="PGN136" s="516"/>
      <c r="PGO136" s="516"/>
      <c r="PGP136" s="516"/>
      <c r="PGQ136" s="516"/>
      <c r="PGR136" s="516"/>
      <c r="PGS136" s="516"/>
      <c r="PGT136" s="516"/>
      <c r="PGU136" s="516"/>
      <c r="PGV136" s="516"/>
      <c r="PGW136" s="516"/>
      <c r="PGX136" s="516"/>
      <c r="PGY136" s="516"/>
      <c r="PGZ136" s="516"/>
      <c r="PHA136" s="516"/>
      <c r="PHB136" s="516"/>
      <c r="PHC136" s="516"/>
      <c r="PHD136" s="516"/>
      <c r="PHE136" s="516"/>
      <c r="PHF136" s="516"/>
      <c r="PHG136" s="516"/>
      <c r="PHH136" s="516"/>
      <c r="PHI136" s="516"/>
      <c r="PHJ136" s="516"/>
      <c r="PHK136" s="516"/>
      <c r="PHL136" s="516"/>
      <c r="PHM136" s="516"/>
      <c r="PHN136" s="516"/>
      <c r="PHO136" s="516"/>
      <c r="PHP136" s="516"/>
      <c r="PHQ136" s="516"/>
      <c r="PHR136" s="516"/>
      <c r="PHS136" s="516"/>
      <c r="PHT136" s="516"/>
      <c r="PHU136" s="516"/>
      <c r="PHV136" s="516"/>
      <c r="PHW136" s="516"/>
      <c r="PHX136" s="516"/>
      <c r="PHY136" s="516"/>
      <c r="PHZ136" s="516"/>
      <c r="PIA136" s="516"/>
      <c r="PIB136" s="516"/>
      <c r="PIC136" s="516"/>
      <c r="PID136" s="516"/>
      <c r="PIE136" s="516"/>
      <c r="PIF136" s="516"/>
      <c r="PIG136" s="516"/>
      <c r="PIH136" s="516"/>
      <c r="PII136" s="516"/>
      <c r="PIJ136" s="516"/>
      <c r="PIK136" s="516"/>
      <c r="PIL136" s="516"/>
      <c r="PIM136" s="516"/>
      <c r="PIN136" s="516"/>
      <c r="PIO136" s="516"/>
      <c r="PIP136" s="516"/>
      <c r="PIQ136" s="516"/>
      <c r="PIR136" s="516"/>
      <c r="PIS136" s="516"/>
      <c r="PIT136" s="516"/>
      <c r="PIU136" s="516"/>
      <c r="PIV136" s="516"/>
      <c r="PIW136" s="516"/>
      <c r="PIX136" s="516"/>
      <c r="PIY136" s="516"/>
      <c r="PIZ136" s="516"/>
      <c r="PJA136" s="516"/>
      <c r="PJB136" s="516"/>
      <c r="PJC136" s="516"/>
      <c r="PJD136" s="516"/>
      <c r="PJE136" s="516"/>
      <c r="PJF136" s="516"/>
      <c r="PJG136" s="516"/>
      <c r="PJH136" s="516"/>
      <c r="PJI136" s="516"/>
      <c r="PJJ136" s="516"/>
      <c r="PJK136" s="516"/>
      <c r="PJL136" s="516"/>
      <c r="PJM136" s="516"/>
      <c r="PJN136" s="516"/>
      <c r="PJO136" s="516"/>
      <c r="PJP136" s="516"/>
      <c r="PJQ136" s="516"/>
      <c r="PJR136" s="516"/>
      <c r="PJS136" s="516"/>
      <c r="PJT136" s="516"/>
      <c r="PJU136" s="516"/>
      <c r="PJV136" s="516"/>
      <c r="PJW136" s="516"/>
      <c r="PJX136" s="516"/>
      <c r="PJY136" s="516"/>
      <c r="PJZ136" s="516"/>
      <c r="PKA136" s="516"/>
      <c r="PKB136" s="516"/>
      <c r="PKC136" s="516"/>
      <c r="PKD136" s="516"/>
      <c r="PKE136" s="516"/>
      <c r="PKF136" s="516"/>
      <c r="PKG136" s="516"/>
      <c r="PKH136" s="516"/>
      <c r="PKI136" s="516"/>
      <c r="PKJ136" s="516"/>
      <c r="PKK136" s="516"/>
      <c r="PKL136" s="516"/>
      <c r="PKM136" s="516"/>
      <c r="PKN136" s="516"/>
      <c r="PKO136" s="516"/>
      <c r="PKP136" s="516"/>
      <c r="PKQ136" s="516"/>
      <c r="PKR136" s="516"/>
      <c r="PKS136" s="516"/>
      <c r="PKT136" s="516"/>
      <c r="PKU136" s="516"/>
      <c r="PKV136" s="516"/>
      <c r="PKW136" s="516"/>
      <c r="PKX136" s="516"/>
      <c r="PKY136" s="516"/>
      <c r="PKZ136" s="516"/>
      <c r="PLA136" s="516"/>
      <c r="PLB136" s="516"/>
      <c r="PLC136" s="516"/>
      <c r="PLD136" s="516"/>
      <c r="PLE136" s="516"/>
      <c r="PLF136" s="516"/>
      <c r="PLG136" s="516"/>
      <c r="PLH136" s="516"/>
      <c r="PLI136" s="516"/>
      <c r="PLJ136" s="516"/>
      <c r="PLK136" s="516"/>
      <c r="PLL136" s="516"/>
      <c r="PLM136" s="516"/>
      <c r="PLN136" s="516"/>
      <c r="PLO136" s="516"/>
      <c r="PLP136" s="516"/>
      <c r="PLQ136" s="516"/>
      <c r="PLR136" s="516"/>
      <c r="PLS136" s="516"/>
      <c r="PLT136" s="516"/>
      <c r="PLU136" s="516"/>
      <c r="PLV136" s="516"/>
      <c r="PLW136" s="516"/>
      <c r="PLX136" s="516"/>
      <c r="PLY136" s="516"/>
      <c r="PLZ136" s="516"/>
      <c r="PMA136" s="516"/>
      <c r="PMB136" s="516"/>
      <c r="PMC136" s="516"/>
      <c r="PMD136" s="516"/>
      <c r="PME136" s="516"/>
      <c r="PMF136" s="516"/>
      <c r="PMG136" s="516"/>
      <c r="PMH136" s="516"/>
      <c r="PMI136" s="516"/>
      <c r="PMJ136" s="516"/>
      <c r="PMK136" s="516"/>
      <c r="PML136" s="516"/>
      <c r="PMM136" s="516"/>
      <c r="PMN136" s="516"/>
      <c r="PMO136" s="516"/>
      <c r="PMP136" s="516"/>
      <c r="PMQ136" s="516"/>
      <c r="PMR136" s="516"/>
      <c r="PMS136" s="516"/>
      <c r="PMT136" s="516"/>
      <c r="PMU136" s="516"/>
      <c r="PMV136" s="516"/>
      <c r="PMW136" s="516"/>
      <c r="PMX136" s="516"/>
      <c r="PMY136" s="516"/>
      <c r="PMZ136" s="516"/>
      <c r="PNA136" s="516"/>
      <c r="PNB136" s="516"/>
      <c r="PNC136" s="516"/>
      <c r="PND136" s="516"/>
      <c r="PNE136" s="516"/>
      <c r="PNF136" s="516"/>
      <c r="PNG136" s="516"/>
      <c r="PNH136" s="516"/>
      <c r="PNI136" s="516"/>
      <c r="PNJ136" s="516"/>
      <c r="PNK136" s="516"/>
      <c r="PNL136" s="516"/>
      <c r="PNM136" s="516"/>
      <c r="PNN136" s="516"/>
      <c r="PNO136" s="516"/>
      <c r="PNP136" s="516"/>
      <c r="PNQ136" s="516"/>
      <c r="PNR136" s="516"/>
      <c r="PNS136" s="516"/>
      <c r="PNT136" s="516"/>
      <c r="PNU136" s="516"/>
      <c r="PNV136" s="516"/>
      <c r="PNW136" s="516"/>
      <c r="PNX136" s="516"/>
      <c r="PNY136" s="516"/>
      <c r="PNZ136" s="516"/>
      <c r="POA136" s="516"/>
      <c r="POB136" s="516"/>
      <c r="POC136" s="516"/>
      <c r="POD136" s="516"/>
      <c r="POE136" s="516"/>
      <c r="POF136" s="516"/>
      <c r="POG136" s="516"/>
      <c r="POH136" s="516"/>
      <c r="POI136" s="516"/>
      <c r="POJ136" s="516"/>
      <c r="POK136" s="516"/>
      <c r="POL136" s="516"/>
      <c r="POM136" s="516"/>
      <c r="PON136" s="516"/>
      <c r="POO136" s="516"/>
      <c r="POP136" s="516"/>
      <c r="POQ136" s="516"/>
      <c r="POR136" s="516"/>
      <c r="POS136" s="516"/>
      <c r="POT136" s="516"/>
      <c r="POU136" s="516"/>
      <c r="POV136" s="516"/>
      <c r="POW136" s="516"/>
      <c r="POX136" s="516"/>
      <c r="POY136" s="516"/>
      <c r="POZ136" s="516"/>
      <c r="PPA136" s="516"/>
      <c r="PPB136" s="516"/>
      <c r="PPC136" s="516"/>
      <c r="PPD136" s="516"/>
      <c r="PPE136" s="516"/>
      <c r="PPF136" s="516"/>
      <c r="PPG136" s="516"/>
      <c r="PPH136" s="516"/>
      <c r="PPI136" s="516"/>
      <c r="PPJ136" s="516"/>
      <c r="PPK136" s="516"/>
      <c r="PPL136" s="516"/>
      <c r="PPM136" s="516"/>
      <c r="PPN136" s="516"/>
      <c r="PPO136" s="516"/>
      <c r="PPP136" s="516"/>
      <c r="PPQ136" s="516"/>
      <c r="PPR136" s="516"/>
      <c r="PPS136" s="516"/>
      <c r="PPT136" s="516"/>
      <c r="PPU136" s="516"/>
      <c r="PPV136" s="516"/>
      <c r="PPW136" s="516"/>
      <c r="PPX136" s="516"/>
      <c r="PPY136" s="516"/>
      <c r="PPZ136" s="516"/>
      <c r="PQA136" s="516"/>
      <c r="PQB136" s="516"/>
      <c r="PQC136" s="516"/>
      <c r="PQD136" s="516"/>
      <c r="PQE136" s="516"/>
      <c r="PQF136" s="516"/>
      <c r="PQG136" s="516"/>
      <c r="PQH136" s="516"/>
      <c r="PQI136" s="516"/>
      <c r="PQJ136" s="516"/>
      <c r="PQK136" s="516"/>
      <c r="PQL136" s="516"/>
      <c r="PQM136" s="516"/>
      <c r="PQN136" s="516"/>
      <c r="PQO136" s="516"/>
      <c r="PQP136" s="516"/>
      <c r="PQQ136" s="516"/>
      <c r="PQR136" s="516"/>
      <c r="PQS136" s="516"/>
      <c r="PQT136" s="516"/>
      <c r="PQU136" s="516"/>
      <c r="PQV136" s="516"/>
      <c r="PQW136" s="516"/>
      <c r="PQX136" s="516"/>
      <c r="PQY136" s="516"/>
      <c r="PQZ136" s="516"/>
      <c r="PRA136" s="516"/>
      <c r="PRB136" s="516"/>
      <c r="PRC136" s="516"/>
      <c r="PRD136" s="516"/>
      <c r="PRE136" s="516"/>
      <c r="PRF136" s="516"/>
      <c r="PRG136" s="516"/>
      <c r="PRH136" s="516"/>
      <c r="PRI136" s="516"/>
      <c r="PRJ136" s="516"/>
      <c r="PRK136" s="516"/>
      <c r="PRL136" s="516"/>
      <c r="PRM136" s="516"/>
      <c r="PRN136" s="516"/>
      <c r="PRO136" s="516"/>
      <c r="PRP136" s="516"/>
      <c r="PRQ136" s="516"/>
      <c r="PRR136" s="516"/>
      <c r="PRS136" s="516"/>
      <c r="PRT136" s="516"/>
      <c r="PRU136" s="516"/>
      <c r="PRV136" s="516"/>
      <c r="PRW136" s="516"/>
      <c r="PRX136" s="516"/>
      <c r="PRY136" s="516"/>
      <c r="PRZ136" s="516"/>
      <c r="PSA136" s="516"/>
      <c r="PSB136" s="516"/>
      <c r="PSC136" s="516"/>
      <c r="PSD136" s="516"/>
      <c r="PSE136" s="516"/>
      <c r="PSF136" s="516"/>
      <c r="PSG136" s="516"/>
      <c r="PSH136" s="516"/>
      <c r="PSI136" s="516"/>
      <c r="PSJ136" s="516"/>
      <c r="PSK136" s="516"/>
      <c r="PSL136" s="516"/>
      <c r="PSM136" s="516"/>
      <c r="PSN136" s="516"/>
      <c r="PSO136" s="516"/>
      <c r="PSP136" s="516"/>
      <c r="PSQ136" s="516"/>
      <c r="PSR136" s="516"/>
      <c r="PSS136" s="516"/>
      <c r="PST136" s="516"/>
      <c r="PSU136" s="516"/>
      <c r="PSV136" s="516"/>
      <c r="PSW136" s="516"/>
      <c r="PSX136" s="516"/>
      <c r="PSY136" s="516"/>
      <c r="PSZ136" s="516"/>
      <c r="PTA136" s="516"/>
      <c r="PTB136" s="516"/>
      <c r="PTC136" s="516"/>
      <c r="PTD136" s="516"/>
      <c r="PTE136" s="516"/>
      <c r="PTF136" s="516"/>
      <c r="PTG136" s="516"/>
      <c r="PTH136" s="516"/>
      <c r="PTI136" s="516"/>
      <c r="PTJ136" s="516"/>
      <c r="PTK136" s="516"/>
      <c r="PTL136" s="516"/>
      <c r="PTM136" s="516"/>
      <c r="PTN136" s="516"/>
      <c r="PTO136" s="516"/>
      <c r="PTP136" s="516"/>
      <c r="PTQ136" s="516"/>
      <c r="PTR136" s="516"/>
      <c r="PTS136" s="516"/>
      <c r="PTT136" s="516"/>
      <c r="PTU136" s="516"/>
      <c r="PTV136" s="516"/>
      <c r="PTW136" s="516"/>
      <c r="PTX136" s="516"/>
      <c r="PTY136" s="516"/>
      <c r="PTZ136" s="516"/>
      <c r="PUA136" s="516"/>
      <c r="PUB136" s="516"/>
      <c r="PUC136" s="516"/>
      <c r="PUD136" s="516"/>
      <c r="PUE136" s="516"/>
      <c r="PUF136" s="516"/>
      <c r="PUG136" s="516"/>
      <c r="PUH136" s="516"/>
      <c r="PUI136" s="516"/>
      <c r="PUJ136" s="516"/>
      <c r="PUK136" s="516"/>
      <c r="PUL136" s="516"/>
      <c r="PUM136" s="516"/>
      <c r="PUN136" s="516"/>
      <c r="PUO136" s="516"/>
      <c r="PUP136" s="516"/>
      <c r="PUQ136" s="516"/>
      <c r="PUR136" s="516"/>
      <c r="PUS136" s="516"/>
      <c r="PUT136" s="516"/>
      <c r="PUU136" s="516"/>
      <c r="PUV136" s="516"/>
      <c r="PUW136" s="516"/>
      <c r="PUX136" s="516"/>
      <c r="PUY136" s="516"/>
      <c r="PUZ136" s="516"/>
      <c r="PVA136" s="516"/>
      <c r="PVB136" s="516"/>
      <c r="PVC136" s="516"/>
      <c r="PVD136" s="516"/>
      <c r="PVE136" s="516"/>
      <c r="PVF136" s="516"/>
      <c r="PVG136" s="516"/>
      <c r="PVH136" s="516"/>
      <c r="PVI136" s="516"/>
      <c r="PVJ136" s="516"/>
      <c r="PVK136" s="516"/>
      <c r="PVL136" s="516"/>
      <c r="PVM136" s="516"/>
      <c r="PVN136" s="516"/>
      <c r="PVO136" s="516"/>
      <c r="PVP136" s="516"/>
      <c r="PVQ136" s="516"/>
      <c r="PVR136" s="516"/>
      <c r="PVS136" s="516"/>
      <c r="PVT136" s="516"/>
      <c r="PVU136" s="516"/>
      <c r="PVV136" s="516"/>
      <c r="PVW136" s="516"/>
      <c r="PVX136" s="516"/>
      <c r="PVY136" s="516"/>
      <c r="PVZ136" s="516"/>
      <c r="PWA136" s="516"/>
      <c r="PWB136" s="516"/>
      <c r="PWC136" s="516"/>
      <c r="PWD136" s="516"/>
      <c r="PWE136" s="516"/>
      <c r="PWF136" s="516"/>
      <c r="PWG136" s="516"/>
      <c r="PWH136" s="516"/>
      <c r="PWI136" s="516"/>
      <c r="PWJ136" s="516"/>
      <c r="PWK136" s="516"/>
      <c r="PWL136" s="516"/>
      <c r="PWM136" s="516"/>
      <c r="PWN136" s="516"/>
      <c r="PWO136" s="516"/>
      <c r="PWP136" s="516"/>
      <c r="PWQ136" s="516"/>
      <c r="PWR136" s="516"/>
      <c r="PWS136" s="516"/>
      <c r="PWT136" s="516"/>
      <c r="PWU136" s="516"/>
      <c r="PWV136" s="516"/>
      <c r="PWW136" s="516"/>
      <c r="PWX136" s="516"/>
      <c r="PWY136" s="516"/>
      <c r="PWZ136" s="516"/>
      <c r="PXA136" s="516"/>
      <c r="PXB136" s="516"/>
      <c r="PXC136" s="516"/>
      <c r="PXD136" s="516"/>
      <c r="PXE136" s="516"/>
      <c r="PXF136" s="516"/>
      <c r="PXG136" s="516"/>
      <c r="PXH136" s="516"/>
      <c r="PXI136" s="516"/>
      <c r="PXJ136" s="516"/>
      <c r="PXK136" s="516"/>
      <c r="PXL136" s="516"/>
      <c r="PXM136" s="516"/>
      <c r="PXN136" s="516"/>
      <c r="PXO136" s="516"/>
      <c r="PXP136" s="516"/>
      <c r="PXQ136" s="516"/>
      <c r="PXR136" s="516"/>
      <c r="PXS136" s="516"/>
      <c r="PXT136" s="516"/>
      <c r="PXU136" s="516"/>
      <c r="PXV136" s="516"/>
      <c r="PXW136" s="516"/>
      <c r="PXX136" s="516"/>
      <c r="PXY136" s="516"/>
      <c r="PXZ136" s="516"/>
      <c r="PYA136" s="516"/>
      <c r="PYB136" s="516"/>
      <c r="PYC136" s="516"/>
      <c r="PYD136" s="516"/>
      <c r="PYE136" s="516"/>
      <c r="PYF136" s="516"/>
      <c r="PYG136" s="516"/>
      <c r="PYH136" s="516"/>
      <c r="PYI136" s="516"/>
      <c r="PYJ136" s="516"/>
      <c r="PYK136" s="516"/>
      <c r="PYL136" s="516"/>
      <c r="PYM136" s="516"/>
      <c r="PYN136" s="516"/>
      <c r="PYO136" s="516"/>
      <c r="PYP136" s="516"/>
      <c r="PYQ136" s="516"/>
      <c r="PYR136" s="516"/>
      <c r="PYS136" s="516"/>
      <c r="PYT136" s="516"/>
      <c r="PYU136" s="516"/>
      <c r="PYV136" s="516"/>
      <c r="PYW136" s="516"/>
      <c r="PYX136" s="516"/>
      <c r="PYY136" s="516"/>
      <c r="PYZ136" s="516"/>
      <c r="PZA136" s="516"/>
      <c r="PZB136" s="516"/>
      <c r="PZC136" s="516"/>
      <c r="PZD136" s="516"/>
      <c r="PZE136" s="516"/>
      <c r="PZF136" s="516"/>
      <c r="PZG136" s="516"/>
      <c r="PZH136" s="516"/>
      <c r="PZI136" s="516"/>
      <c r="PZJ136" s="516"/>
      <c r="PZK136" s="516"/>
      <c r="PZL136" s="516"/>
      <c r="PZM136" s="516"/>
      <c r="PZN136" s="516"/>
      <c r="PZO136" s="516"/>
      <c r="PZP136" s="516"/>
      <c r="PZQ136" s="516"/>
      <c r="PZR136" s="516"/>
      <c r="PZS136" s="516"/>
      <c r="PZT136" s="516"/>
      <c r="PZU136" s="516"/>
      <c r="PZV136" s="516"/>
      <c r="PZW136" s="516"/>
      <c r="PZX136" s="516"/>
      <c r="PZY136" s="516"/>
      <c r="PZZ136" s="516"/>
      <c r="QAA136" s="516"/>
      <c r="QAB136" s="516"/>
      <c r="QAC136" s="516"/>
      <c r="QAD136" s="516"/>
      <c r="QAE136" s="516"/>
      <c r="QAF136" s="516"/>
      <c r="QAG136" s="516"/>
      <c r="QAH136" s="516"/>
      <c r="QAI136" s="516"/>
      <c r="QAJ136" s="516"/>
      <c r="QAK136" s="516"/>
      <c r="QAL136" s="516"/>
      <c r="QAM136" s="516"/>
      <c r="QAN136" s="516"/>
      <c r="QAO136" s="516"/>
      <c r="QAP136" s="516"/>
      <c r="QAQ136" s="516"/>
      <c r="QAR136" s="516"/>
      <c r="QAS136" s="516"/>
      <c r="QAT136" s="516"/>
      <c r="QAU136" s="516"/>
      <c r="QAV136" s="516"/>
      <c r="QAW136" s="516"/>
      <c r="QAX136" s="516"/>
      <c r="QAY136" s="516"/>
      <c r="QAZ136" s="516"/>
      <c r="QBA136" s="516"/>
      <c r="QBB136" s="516"/>
      <c r="QBC136" s="516"/>
      <c r="QBD136" s="516"/>
      <c r="QBE136" s="516"/>
      <c r="QBF136" s="516"/>
      <c r="QBG136" s="516"/>
      <c r="QBH136" s="516"/>
      <c r="QBI136" s="516"/>
      <c r="QBJ136" s="516"/>
      <c r="QBK136" s="516"/>
      <c r="QBL136" s="516"/>
      <c r="QBM136" s="516"/>
      <c r="QBN136" s="516"/>
      <c r="QBO136" s="516"/>
      <c r="QBP136" s="516"/>
      <c r="QBQ136" s="516"/>
      <c r="QBR136" s="516"/>
      <c r="QBS136" s="516"/>
      <c r="QBT136" s="516"/>
      <c r="QBU136" s="516"/>
      <c r="QBV136" s="516"/>
      <c r="QBW136" s="516"/>
      <c r="QBX136" s="516"/>
      <c r="QBY136" s="516"/>
      <c r="QBZ136" s="516"/>
      <c r="QCA136" s="516"/>
      <c r="QCB136" s="516"/>
      <c r="QCC136" s="516"/>
      <c r="QCD136" s="516"/>
      <c r="QCE136" s="516"/>
      <c r="QCF136" s="516"/>
      <c r="QCG136" s="516"/>
      <c r="QCH136" s="516"/>
      <c r="QCI136" s="516"/>
      <c r="QCJ136" s="516"/>
      <c r="QCK136" s="516"/>
      <c r="QCL136" s="516"/>
      <c r="QCM136" s="516"/>
      <c r="QCN136" s="516"/>
      <c r="QCO136" s="516"/>
      <c r="QCP136" s="516"/>
      <c r="QCQ136" s="516"/>
      <c r="QCR136" s="516"/>
      <c r="QCS136" s="516"/>
      <c r="QCT136" s="516"/>
      <c r="QCU136" s="516"/>
      <c r="QCV136" s="516"/>
      <c r="QCW136" s="516"/>
      <c r="QCX136" s="516"/>
      <c r="QCY136" s="516"/>
      <c r="QCZ136" s="516"/>
      <c r="QDA136" s="516"/>
      <c r="QDB136" s="516"/>
      <c r="QDC136" s="516"/>
      <c r="QDD136" s="516"/>
      <c r="QDE136" s="516"/>
      <c r="QDF136" s="516"/>
      <c r="QDG136" s="516"/>
      <c r="QDH136" s="516"/>
      <c r="QDI136" s="516"/>
      <c r="QDJ136" s="516"/>
      <c r="QDK136" s="516"/>
      <c r="QDL136" s="516"/>
      <c r="QDM136" s="516"/>
      <c r="QDN136" s="516"/>
      <c r="QDO136" s="516"/>
      <c r="QDP136" s="516"/>
      <c r="QDQ136" s="516"/>
      <c r="QDR136" s="516"/>
      <c r="QDS136" s="516"/>
      <c r="QDT136" s="516"/>
      <c r="QDU136" s="516"/>
      <c r="QDV136" s="516"/>
      <c r="QDW136" s="516"/>
      <c r="QDX136" s="516"/>
      <c r="QDY136" s="516"/>
      <c r="QDZ136" s="516"/>
      <c r="QEA136" s="516"/>
      <c r="QEB136" s="516"/>
      <c r="QEC136" s="516"/>
      <c r="QED136" s="516"/>
      <c r="QEE136" s="516"/>
      <c r="QEF136" s="516"/>
      <c r="QEG136" s="516"/>
      <c r="QEH136" s="516"/>
      <c r="QEI136" s="516"/>
      <c r="QEJ136" s="516"/>
      <c r="QEK136" s="516"/>
      <c r="QEL136" s="516"/>
      <c r="QEM136" s="516"/>
      <c r="QEN136" s="516"/>
      <c r="QEO136" s="516"/>
      <c r="QEP136" s="516"/>
      <c r="QEQ136" s="516"/>
      <c r="QER136" s="516"/>
      <c r="QES136" s="516"/>
      <c r="QET136" s="516"/>
      <c r="QEU136" s="516"/>
      <c r="QEV136" s="516"/>
      <c r="QEW136" s="516"/>
      <c r="QEX136" s="516"/>
      <c r="QEY136" s="516"/>
      <c r="QEZ136" s="516"/>
      <c r="QFA136" s="516"/>
      <c r="QFB136" s="516"/>
      <c r="QFC136" s="516"/>
      <c r="QFD136" s="516"/>
      <c r="QFE136" s="516"/>
      <c r="QFF136" s="516"/>
      <c r="QFG136" s="516"/>
      <c r="QFH136" s="516"/>
      <c r="QFI136" s="516"/>
      <c r="QFJ136" s="516"/>
      <c r="QFK136" s="516"/>
      <c r="QFL136" s="516"/>
      <c r="QFM136" s="516"/>
      <c r="QFN136" s="516"/>
      <c r="QFO136" s="516"/>
      <c r="QFP136" s="516"/>
      <c r="QFQ136" s="516"/>
      <c r="QFR136" s="516"/>
      <c r="QFS136" s="516"/>
      <c r="QFT136" s="516"/>
      <c r="QFU136" s="516"/>
      <c r="QFV136" s="516"/>
      <c r="QFW136" s="516"/>
      <c r="QFX136" s="516"/>
      <c r="QFY136" s="516"/>
      <c r="QFZ136" s="516"/>
      <c r="QGA136" s="516"/>
      <c r="QGB136" s="516"/>
      <c r="QGC136" s="516"/>
      <c r="QGD136" s="516"/>
      <c r="QGE136" s="516"/>
      <c r="QGF136" s="516"/>
      <c r="QGG136" s="516"/>
      <c r="QGH136" s="516"/>
      <c r="QGI136" s="516"/>
      <c r="QGJ136" s="516"/>
      <c r="QGK136" s="516"/>
      <c r="QGL136" s="516"/>
      <c r="QGM136" s="516"/>
      <c r="QGN136" s="516"/>
      <c r="QGO136" s="516"/>
      <c r="QGP136" s="516"/>
      <c r="QGQ136" s="516"/>
      <c r="QGR136" s="516"/>
      <c r="QGS136" s="516"/>
      <c r="QGT136" s="516"/>
      <c r="QGU136" s="516"/>
      <c r="QGV136" s="516"/>
      <c r="QGW136" s="516"/>
      <c r="QGX136" s="516"/>
      <c r="QGY136" s="516"/>
      <c r="QGZ136" s="516"/>
      <c r="QHA136" s="516"/>
      <c r="QHB136" s="516"/>
      <c r="QHC136" s="516"/>
      <c r="QHD136" s="516"/>
      <c r="QHE136" s="516"/>
      <c r="QHF136" s="516"/>
      <c r="QHG136" s="516"/>
      <c r="QHH136" s="516"/>
      <c r="QHI136" s="516"/>
      <c r="QHJ136" s="516"/>
      <c r="QHK136" s="516"/>
      <c r="QHL136" s="516"/>
      <c r="QHM136" s="516"/>
      <c r="QHN136" s="516"/>
      <c r="QHO136" s="516"/>
      <c r="QHP136" s="516"/>
      <c r="QHQ136" s="516"/>
      <c r="QHR136" s="516"/>
      <c r="QHS136" s="516"/>
      <c r="QHT136" s="516"/>
      <c r="QHU136" s="516"/>
      <c r="QHV136" s="516"/>
      <c r="QHW136" s="516"/>
      <c r="QHX136" s="516"/>
      <c r="QHY136" s="516"/>
      <c r="QHZ136" s="516"/>
      <c r="QIA136" s="516"/>
      <c r="QIB136" s="516"/>
      <c r="QIC136" s="516"/>
      <c r="QID136" s="516"/>
      <c r="QIE136" s="516"/>
      <c r="QIF136" s="516"/>
      <c r="QIG136" s="516"/>
      <c r="QIH136" s="516"/>
      <c r="QII136" s="516"/>
      <c r="QIJ136" s="516"/>
      <c r="QIK136" s="516"/>
      <c r="QIL136" s="516"/>
      <c r="QIM136" s="516"/>
      <c r="QIN136" s="516"/>
      <c r="QIO136" s="516"/>
      <c r="QIP136" s="516"/>
      <c r="QIQ136" s="516"/>
      <c r="QIR136" s="516"/>
      <c r="QIS136" s="516"/>
      <c r="QIT136" s="516"/>
      <c r="QIU136" s="516"/>
      <c r="QIV136" s="516"/>
      <c r="QIW136" s="516"/>
      <c r="QIX136" s="516"/>
      <c r="QIY136" s="516"/>
      <c r="QIZ136" s="516"/>
      <c r="QJA136" s="516"/>
      <c r="QJB136" s="516"/>
      <c r="QJC136" s="516"/>
      <c r="QJD136" s="516"/>
      <c r="QJE136" s="516"/>
      <c r="QJF136" s="516"/>
      <c r="QJG136" s="516"/>
      <c r="QJH136" s="516"/>
      <c r="QJI136" s="516"/>
      <c r="QJJ136" s="516"/>
      <c r="QJK136" s="516"/>
      <c r="QJL136" s="516"/>
      <c r="QJM136" s="516"/>
      <c r="QJN136" s="516"/>
      <c r="QJO136" s="516"/>
      <c r="QJP136" s="516"/>
      <c r="QJQ136" s="516"/>
      <c r="QJR136" s="516"/>
      <c r="QJS136" s="516"/>
      <c r="QJT136" s="516"/>
      <c r="QJU136" s="516"/>
      <c r="QJV136" s="516"/>
      <c r="QJW136" s="516"/>
      <c r="QJX136" s="516"/>
      <c r="QJY136" s="516"/>
      <c r="QJZ136" s="516"/>
      <c r="QKA136" s="516"/>
      <c r="QKB136" s="516"/>
      <c r="QKC136" s="516"/>
      <c r="QKD136" s="516"/>
      <c r="QKE136" s="516"/>
      <c r="QKF136" s="516"/>
      <c r="QKG136" s="516"/>
      <c r="QKH136" s="516"/>
      <c r="QKI136" s="516"/>
      <c r="QKJ136" s="516"/>
      <c r="QKK136" s="516"/>
      <c r="QKL136" s="516"/>
      <c r="QKM136" s="516"/>
      <c r="QKN136" s="516"/>
      <c r="QKO136" s="516"/>
      <c r="QKP136" s="516"/>
      <c r="QKQ136" s="516"/>
      <c r="QKR136" s="516"/>
      <c r="QKS136" s="516"/>
      <c r="QKT136" s="516"/>
      <c r="QKU136" s="516"/>
      <c r="QKV136" s="516"/>
      <c r="QKW136" s="516"/>
      <c r="QKX136" s="516"/>
      <c r="QKY136" s="516"/>
      <c r="QKZ136" s="516"/>
      <c r="QLA136" s="516"/>
      <c r="QLB136" s="516"/>
      <c r="QLC136" s="516"/>
      <c r="QLD136" s="516"/>
      <c r="QLE136" s="516"/>
      <c r="QLF136" s="516"/>
      <c r="QLG136" s="516"/>
      <c r="QLH136" s="516"/>
      <c r="QLI136" s="516"/>
      <c r="QLJ136" s="516"/>
      <c r="QLK136" s="516"/>
      <c r="QLL136" s="516"/>
      <c r="QLM136" s="516"/>
      <c r="QLN136" s="516"/>
      <c r="QLO136" s="516"/>
      <c r="QLP136" s="516"/>
      <c r="QLQ136" s="516"/>
      <c r="QLR136" s="516"/>
      <c r="QLS136" s="516"/>
      <c r="QLT136" s="516"/>
      <c r="QLU136" s="516"/>
      <c r="QLV136" s="516"/>
      <c r="QLW136" s="516"/>
      <c r="QLX136" s="516"/>
      <c r="QLY136" s="516"/>
      <c r="QLZ136" s="516"/>
      <c r="QMA136" s="516"/>
      <c r="QMB136" s="516"/>
      <c r="QMC136" s="516"/>
      <c r="QMD136" s="516"/>
      <c r="QME136" s="516"/>
      <c r="QMF136" s="516"/>
      <c r="QMG136" s="516"/>
      <c r="QMH136" s="516"/>
      <c r="QMI136" s="516"/>
      <c r="QMJ136" s="516"/>
      <c r="QMK136" s="516"/>
      <c r="QML136" s="516"/>
      <c r="QMM136" s="516"/>
      <c r="QMN136" s="516"/>
      <c r="QMO136" s="516"/>
      <c r="QMP136" s="516"/>
      <c r="QMQ136" s="516"/>
      <c r="QMR136" s="516"/>
      <c r="QMS136" s="516"/>
      <c r="QMT136" s="516"/>
      <c r="QMU136" s="516"/>
      <c r="QMV136" s="516"/>
      <c r="QMW136" s="516"/>
      <c r="QMX136" s="516"/>
      <c r="QMY136" s="516"/>
      <c r="QMZ136" s="516"/>
      <c r="QNA136" s="516"/>
      <c r="QNB136" s="516"/>
      <c r="QNC136" s="516"/>
      <c r="QND136" s="516"/>
      <c r="QNE136" s="516"/>
      <c r="QNF136" s="516"/>
      <c r="QNG136" s="516"/>
      <c r="QNH136" s="516"/>
      <c r="QNI136" s="516"/>
      <c r="QNJ136" s="516"/>
      <c r="QNK136" s="516"/>
      <c r="QNL136" s="516"/>
      <c r="QNM136" s="516"/>
      <c r="QNN136" s="516"/>
      <c r="QNO136" s="516"/>
      <c r="QNP136" s="516"/>
      <c r="QNQ136" s="516"/>
      <c r="QNR136" s="516"/>
      <c r="QNS136" s="516"/>
      <c r="QNT136" s="516"/>
      <c r="QNU136" s="516"/>
      <c r="QNV136" s="516"/>
      <c r="QNW136" s="516"/>
      <c r="QNX136" s="516"/>
      <c r="QNY136" s="516"/>
      <c r="QNZ136" s="516"/>
      <c r="QOA136" s="516"/>
      <c r="QOB136" s="516"/>
      <c r="QOC136" s="516"/>
      <c r="QOD136" s="516"/>
      <c r="QOE136" s="516"/>
      <c r="QOF136" s="516"/>
      <c r="QOG136" s="516"/>
      <c r="QOH136" s="516"/>
      <c r="QOI136" s="516"/>
      <c r="QOJ136" s="516"/>
      <c r="QOK136" s="516"/>
      <c r="QOL136" s="516"/>
      <c r="QOM136" s="516"/>
      <c r="QON136" s="516"/>
      <c r="QOO136" s="516"/>
      <c r="QOP136" s="516"/>
      <c r="QOQ136" s="516"/>
      <c r="QOR136" s="516"/>
      <c r="QOS136" s="516"/>
      <c r="QOT136" s="516"/>
      <c r="QOU136" s="516"/>
      <c r="QOV136" s="516"/>
      <c r="QOW136" s="516"/>
      <c r="QOX136" s="516"/>
      <c r="QOY136" s="516"/>
      <c r="QOZ136" s="516"/>
      <c r="QPA136" s="516"/>
      <c r="QPB136" s="516"/>
      <c r="QPC136" s="516"/>
      <c r="QPD136" s="516"/>
      <c r="QPE136" s="516"/>
      <c r="QPF136" s="516"/>
      <c r="QPG136" s="516"/>
      <c r="QPH136" s="516"/>
      <c r="QPI136" s="516"/>
      <c r="QPJ136" s="516"/>
      <c r="QPK136" s="516"/>
      <c r="QPL136" s="516"/>
      <c r="QPM136" s="516"/>
      <c r="QPN136" s="516"/>
      <c r="QPO136" s="516"/>
      <c r="QPP136" s="516"/>
      <c r="QPQ136" s="516"/>
      <c r="QPR136" s="516"/>
      <c r="QPS136" s="516"/>
      <c r="QPT136" s="516"/>
      <c r="QPU136" s="516"/>
      <c r="QPV136" s="516"/>
      <c r="QPW136" s="516"/>
      <c r="QPX136" s="516"/>
      <c r="QPY136" s="516"/>
      <c r="QPZ136" s="516"/>
      <c r="QQA136" s="516"/>
      <c r="QQB136" s="516"/>
      <c r="QQC136" s="516"/>
      <c r="QQD136" s="516"/>
      <c r="QQE136" s="516"/>
      <c r="QQF136" s="516"/>
      <c r="QQG136" s="516"/>
      <c r="QQH136" s="516"/>
      <c r="QQI136" s="516"/>
      <c r="QQJ136" s="516"/>
      <c r="QQK136" s="516"/>
      <c r="QQL136" s="516"/>
      <c r="QQM136" s="516"/>
      <c r="QQN136" s="516"/>
      <c r="QQO136" s="516"/>
      <c r="QQP136" s="516"/>
      <c r="QQQ136" s="516"/>
      <c r="QQR136" s="516"/>
      <c r="QQS136" s="516"/>
      <c r="QQT136" s="516"/>
      <c r="QQU136" s="516"/>
      <c r="QQV136" s="516"/>
      <c r="QQW136" s="516"/>
      <c r="QQX136" s="516"/>
      <c r="QQY136" s="516"/>
      <c r="QQZ136" s="516"/>
      <c r="QRA136" s="516"/>
      <c r="QRB136" s="516"/>
      <c r="QRC136" s="516"/>
      <c r="QRD136" s="516"/>
      <c r="QRE136" s="516"/>
      <c r="QRF136" s="516"/>
      <c r="QRG136" s="516"/>
      <c r="QRH136" s="516"/>
      <c r="QRI136" s="516"/>
      <c r="QRJ136" s="516"/>
      <c r="QRK136" s="516"/>
      <c r="QRL136" s="516"/>
      <c r="QRM136" s="516"/>
      <c r="QRN136" s="516"/>
      <c r="QRO136" s="516"/>
      <c r="QRP136" s="516"/>
      <c r="QRQ136" s="516"/>
      <c r="QRR136" s="516"/>
      <c r="QRS136" s="516"/>
      <c r="QRT136" s="516"/>
      <c r="QRU136" s="516"/>
      <c r="QRV136" s="516"/>
      <c r="QRW136" s="516"/>
      <c r="QRX136" s="516"/>
      <c r="QRY136" s="516"/>
      <c r="QRZ136" s="516"/>
      <c r="QSA136" s="516"/>
      <c r="QSB136" s="516"/>
      <c r="QSC136" s="516"/>
      <c r="QSD136" s="516"/>
      <c r="QSE136" s="516"/>
      <c r="QSF136" s="516"/>
      <c r="QSG136" s="516"/>
      <c r="QSH136" s="516"/>
      <c r="QSI136" s="516"/>
      <c r="QSJ136" s="516"/>
      <c r="QSK136" s="516"/>
      <c r="QSL136" s="516"/>
      <c r="QSM136" s="516"/>
      <c r="QSN136" s="516"/>
      <c r="QSO136" s="516"/>
      <c r="QSP136" s="516"/>
      <c r="QSQ136" s="516"/>
      <c r="QSR136" s="516"/>
      <c r="QSS136" s="516"/>
      <c r="QST136" s="516"/>
      <c r="QSU136" s="516"/>
      <c r="QSV136" s="516"/>
      <c r="QSW136" s="516"/>
      <c r="QSX136" s="516"/>
      <c r="QSY136" s="516"/>
      <c r="QSZ136" s="516"/>
      <c r="QTA136" s="516"/>
      <c r="QTB136" s="516"/>
      <c r="QTC136" s="516"/>
      <c r="QTD136" s="516"/>
      <c r="QTE136" s="516"/>
      <c r="QTF136" s="516"/>
      <c r="QTG136" s="516"/>
      <c r="QTH136" s="516"/>
      <c r="QTI136" s="516"/>
      <c r="QTJ136" s="516"/>
      <c r="QTK136" s="516"/>
      <c r="QTL136" s="516"/>
      <c r="QTM136" s="516"/>
      <c r="QTN136" s="516"/>
      <c r="QTO136" s="516"/>
      <c r="QTP136" s="516"/>
      <c r="QTQ136" s="516"/>
      <c r="QTR136" s="516"/>
      <c r="QTS136" s="516"/>
      <c r="QTT136" s="516"/>
      <c r="QTU136" s="516"/>
      <c r="QTV136" s="516"/>
      <c r="QTW136" s="516"/>
      <c r="QTX136" s="516"/>
      <c r="QTY136" s="516"/>
      <c r="QTZ136" s="516"/>
      <c r="QUA136" s="516"/>
      <c r="QUB136" s="516"/>
      <c r="QUC136" s="516"/>
      <c r="QUD136" s="516"/>
      <c r="QUE136" s="516"/>
      <c r="QUF136" s="516"/>
      <c r="QUG136" s="516"/>
      <c r="QUH136" s="516"/>
      <c r="QUI136" s="516"/>
      <c r="QUJ136" s="516"/>
      <c r="QUK136" s="516"/>
      <c r="QUL136" s="516"/>
      <c r="QUM136" s="516"/>
      <c r="QUN136" s="516"/>
      <c r="QUO136" s="516"/>
      <c r="QUP136" s="516"/>
      <c r="QUQ136" s="516"/>
      <c r="QUR136" s="516"/>
      <c r="QUS136" s="516"/>
      <c r="QUT136" s="516"/>
      <c r="QUU136" s="516"/>
      <c r="QUV136" s="516"/>
      <c r="QUW136" s="516"/>
      <c r="QUX136" s="516"/>
      <c r="QUY136" s="516"/>
      <c r="QUZ136" s="516"/>
      <c r="QVA136" s="516"/>
      <c r="QVB136" s="516"/>
      <c r="QVC136" s="516"/>
      <c r="QVD136" s="516"/>
      <c r="QVE136" s="516"/>
      <c r="QVF136" s="516"/>
      <c r="QVG136" s="516"/>
      <c r="QVH136" s="516"/>
      <c r="QVI136" s="516"/>
      <c r="QVJ136" s="516"/>
      <c r="QVK136" s="516"/>
      <c r="QVL136" s="516"/>
      <c r="QVM136" s="516"/>
      <c r="QVN136" s="516"/>
      <c r="QVO136" s="516"/>
      <c r="QVP136" s="516"/>
      <c r="QVQ136" s="516"/>
      <c r="QVR136" s="516"/>
      <c r="QVS136" s="516"/>
      <c r="QVT136" s="516"/>
      <c r="QVU136" s="516"/>
      <c r="QVV136" s="516"/>
      <c r="QVW136" s="516"/>
      <c r="QVX136" s="516"/>
      <c r="QVY136" s="516"/>
      <c r="QVZ136" s="516"/>
      <c r="QWA136" s="516"/>
      <c r="QWB136" s="516"/>
      <c r="QWC136" s="516"/>
      <c r="QWD136" s="516"/>
      <c r="QWE136" s="516"/>
      <c r="QWF136" s="516"/>
      <c r="QWG136" s="516"/>
      <c r="QWH136" s="516"/>
      <c r="QWI136" s="516"/>
      <c r="QWJ136" s="516"/>
      <c r="QWK136" s="516"/>
      <c r="QWL136" s="516"/>
      <c r="QWM136" s="516"/>
      <c r="QWN136" s="516"/>
      <c r="QWO136" s="516"/>
      <c r="QWP136" s="516"/>
      <c r="QWQ136" s="516"/>
      <c r="QWR136" s="516"/>
      <c r="QWS136" s="516"/>
      <c r="QWT136" s="516"/>
      <c r="QWU136" s="516"/>
      <c r="QWV136" s="516"/>
      <c r="QWW136" s="516"/>
      <c r="QWX136" s="516"/>
      <c r="QWY136" s="516"/>
      <c r="QWZ136" s="516"/>
      <c r="QXA136" s="516"/>
      <c r="QXB136" s="516"/>
      <c r="QXC136" s="516"/>
      <c r="QXD136" s="516"/>
      <c r="QXE136" s="516"/>
      <c r="QXF136" s="516"/>
      <c r="QXG136" s="516"/>
      <c r="QXH136" s="516"/>
      <c r="QXI136" s="516"/>
      <c r="QXJ136" s="516"/>
      <c r="QXK136" s="516"/>
      <c r="QXL136" s="516"/>
      <c r="QXM136" s="516"/>
      <c r="QXN136" s="516"/>
      <c r="QXO136" s="516"/>
      <c r="QXP136" s="516"/>
      <c r="QXQ136" s="516"/>
      <c r="QXR136" s="516"/>
      <c r="QXS136" s="516"/>
      <c r="QXT136" s="516"/>
      <c r="QXU136" s="516"/>
      <c r="QXV136" s="516"/>
      <c r="QXW136" s="516"/>
      <c r="QXX136" s="516"/>
      <c r="QXY136" s="516"/>
      <c r="QXZ136" s="516"/>
      <c r="QYA136" s="516"/>
      <c r="QYB136" s="516"/>
      <c r="QYC136" s="516"/>
      <c r="QYD136" s="516"/>
      <c r="QYE136" s="516"/>
      <c r="QYF136" s="516"/>
      <c r="QYG136" s="516"/>
      <c r="QYH136" s="516"/>
      <c r="QYI136" s="516"/>
      <c r="QYJ136" s="516"/>
      <c r="QYK136" s="516"/>
      <c r="QYL136" s="516"/>
      <c r="QYM136" s="516"/>
      <c r="QYN136" s="516"/>
      <c r="QYO136" s="516"/>
      <c r="QYP136" s="516"/>
      <c r="QYQ136" s="516"/>
      <c r="QYR136" s="516"/>
      <c r="QYS136" s="516"/>
      <c r="QYT136" s="516"/>
      <c r="QYU136" s="516"/>
      <c r="QYV136" s="516"/>
      <c r="QYW136" s="516"/>
      <c r="QYX136" s="516"/>
      <c r="QYY136" s="516"/>
      <c r="QYZ136" s="516"/>
      <c r="QZA136" s="516"/>
      <c r="QZB136" s="516"/>
      <c r="QZC136" s="516"/>
      <c r="QZD136" s="516"/>
      <c r="QZE136" s="516"/>
      <c r="QZF136" s="516"/>
      <c r="QZG136" s="516"/>
      <c r="QZH136" s="516"/>
      <c r="QZI136" s="516"/>
      <c r="QZJ136" s="516"/>
      <c r="QZK136" s="516"/>
      <c r="QZL136" s="516"/>
      <c r="QZM136" s="516"/>
      <c r="QZN136" s="516"/>
      <c r="QZO136" s="516"/>
      <c r="QZP136" s="516"/>
      <c r="QZQ136" s="516"/>
      <c r="QZR136" s="516"/>
      <c r="QZS136" s="516"/>
      <c r="QZT136" s="516"/>
      <c r="QZU136" s="516"/>
      <c r="QZV136" s="516"/>
      <c r="QZW136" s="516"/>
      <c r="QZX136" s="516"/>
      <c r="QZY136" s="516"/>
      <c r="QZZ136" s="516"/>
      <c r="RAA136" s="516"/>
      <c r="RAB136" s="516"/>
      <c r="RAC136" s="516"/>
      <c r="RAD136" s="516"/>
      <c r="RAE136" s="516"/>
      <c r="RAF136" s="516"/>
      <c r="RAG136" s="516"/>
      <c r="RAH136" s="516"/>
      <c r="RAI136" s="516"/>
      <c r="RAJ136" s="516"/>
      <c r="RAK136" s="516"/>
      <c r="RAL136" s="516"/>
      <c r="RAM136" s="516"/>
      <c r="RAN136" s="516"/>
      <c r="RAO136" s="516"/>
      <c r="RAP136" s="516"/>
      <c r="RAQ136" s="516"/>
      <c r="RAR136" s="516"/>
      <c r="RAS136" s="516"/>
      <c r="RAT136" s="516"/>
      <c r="RAU136" s="516"/>
      <c r="RAV136" s="516"/>
      <c r="RAW136" s="516"/>
      <c r="RAX136" s="516"/>
      <c r="RAY136" s="516"/>
      <c r="RAZ136" s="516"/>
      <c r="RBA136" s="516"/>
      <c r="RBB136" s="516"/>
      <c r="RBC136" s="516"/>
      <c r="RBD136" s="516"/>
      <c r="RBE136" s="516"/>
      <c r="RBF136" s="516"/>
      <c r="RBG136" s="516"/>
      <c r="RBH136" s="516"/>
      <c r="RBI136" s="516"/>
      <c r="RBJ136" s="516"/>
      <c r="RBK136" s="516"/>
      <c r="RBL136" s="516"/>
      <c r="RBM136" s="516"/>
      <c r="RBN136" s="516"/>
      <c r="RBO136" s="516"/>
      <c r="RBP136" s="516"/>
      <c r="RBQ136" s="516"/>
      <c r="RBR136" s="516"/>
      <c r="RBS136" s="516"/>
      <c r="RBT136" s="516"/>
      <c r="RBU136" s="516"/>
      <c r="RBV136" s="516"/>
      <c r="RBW136" s="516"/>
      <c r="RBX136" s="516"/>
      <c r="RBY136" s="516"/>
      <c r="RBZ136" s="516"/>
      <c r="RCA136" s="516"/>
      <c r="RCB136" s="516"/>
      <c r="RCC136" s="516"/>
      <c r="RCD136" s="516"/>
      <c r="RCE136" s="516"/>
      <c r="RCF136" s="516"/>
      <c r="RCG136" s="516"/>
      <c r="RCH136" s="516"/>
      <c r="RCI136" s="516"/>
      <c r="RCJ136" s="516"/>
      <c r="RCK136" s="516"/>
      <c r="RCL136" s="516"/>
      <c r="RCM136" s="516"/>
      <c r="RCN136" s="516"/>
      <c r="RCO136" s="516"/>
      <c r="RCP136" s="516"/>
      <c r="RCQ136" s="516"/>
      <c r="RCR136" s="516"/>
      <c r="RCS136" s="516"/>
      <c r="RCT136" s="516"/>
      <c r="RCU136" s="516"/>
      <c r="RCV136" s="516"/>
      <c r="RCW136" s="516"/>
      <c r="RCX136" s="516"/>
      <c r="RCY136" s="516"/>
      <c r="RCZ136" s="516"/>
      <c r="RDA136" s="516"/>
      <c r="RDB136" s="516"/>
      <c r="RDC136" s="516"/>
      <c r="RDD136" s="516"/>
      <c r="RDE136" s="516"/>
      <c r="RDF136" s="516"/>
      <c r="RDG136" s="516"/>
      <c r="RDH136" s="516"/>
      <c r="RDI136" s="516"/>
      <c r="RDJ136" s="516"/>
      <c r="RDK136" s="516"/>
      <c r="RDL136" s="516"/>
      <c r="RDM136" s="516"/>
      <c r="RDN136" s="516"/>
      <c r="RDO136" s="516"/>
      <c r="RDP136" s="516"/>
      <c r="RDQ136" s="516"/>
      <c r="RDR136" s="516"/>
      <c r="RDS136" s="516"/>
      <c r="RDT136" s="516"/>
      <c r="RDU136" s="516"/>
      <c r="RDV136" s="516"/>
      <c r="RDW136" s="516"/>
      <c r="RDX136" s="516"/>
      <c r="RDY136" s="516"/>
      <c r="RDZ136" s="516"/>
      <c r="REA136" s="516"/>
      <c r="REB136" s="516"/>
      <c r="REC136" s="516"/>
      <c r="RED136" s="516"/>
      <c r="REE136" s="516"/>
      <c r="REF136" s="516"/>
      <c r="REG136" s="516"/>
      <c r="REH136" s="516"/>
      <c r="REI136" s="516"/>
      <c r="REJ136" s="516"/>
      <c r="REK136" s="516"/>
      <c r="REL136" s="516"/>
      <c r="REM136" s="516"/>
      <c r="REN136" s="516"/>
      <c r="REO136" s="516"/>
      <c r="REP136" s="516"/>
      <c r="REQ136" s="516"/>
      <c r="RER136" s="516"/>
      <c r="RES136" s="516"/>
      <c r="RET136" s="516"/>
      <c r="REU136" s="516"/>
      <c r="REV136" s="516"/>
      <c r="REW136" s="516"/>
      <c r="REX136" s="516"/>
      <c r="REY136" s="516"/>
      <c r="REZ136" s="516"/>
      <c r="RFA136" s="516"/>
      <c r="RFB136" s="516"/>
      <c r="RFC136" s="516"/>
      <c r="RFD136" s="516"/>
      <c r="RFE136" s="516"/>
      <c r="RFF136" s="516"/>
      <c r="RFG136" s="516"/>
      <c r="RFH136" s="516"/>
      <c r="RFI136" s="516"/>
      <c r="RFJ136" s="516"/>
      <c r="RFK136" s="516"/>
      <c r="RFL136" s="516"/>
      <c r="RFM136" s="516"/>
      <c r="RFN136" s="516"/>
      <c r="RFO136" s="516"/>
      <c r="RFP136" s="516"/>
      <c r="RFQ136" s="516"/>
      <c r="RFR136" s="516"/>
      <c r="RFS136" s="516"/>
      <c r="RFT136" s="516"/>
      <c r="RFU136" s="516"/>
      <c r="RFV136" s="516"/>
      <c r="RFW136" s="516"/>
      <c r="RFX136" s="516"/>
      <c r="RFY136" s="516"/>
      <c r="RFZ136" s="516"/>
      <c r="RGA136" s="516"/>
      <c r="RGB136" s="516"/>
      <c r="RGC136" s="516"/>
      <c r="RGD136" s="516"/>
      <c r="RGE136" s="516"/>
      <c r="RGF136" s="516"/>
      <c r="RGG136" s="516"/>
      <c r="RGH136" s="516"/>
      <c r="RGI136" s="516"/>
      <c r="RGJ136" s="516"/>
      <c r="RGK136" s="516"/>
      <c r="RGL136" s="516"/>
      <c r="RGM136" s="516"/>
      <c r="RGN136" s="516"/>
      <c r="RGO136" s="516"/>
      <c r="RGP136" s="516"/>
      <c r="RGQ136" s="516"/>
      <c r="RGR136" s="516"/>
      <c r="RGS136" s="516"/>
      <c r="RGT136" s="516"/>
      <c r="RGU136" s="516"/>
      <c r="RGV136" s="516"/>
      <c r="RGW136" s="516"/>
      <c r="RGX136" s="516"/>
      <c r="RGY136" s="516"/>
      <c r="RGZ136" s="516"/>
      <c r="RHA136" s="516"/>
      <c r="RHB136" s="516"/>
      <c r="RHC136" s="516"/>
      <c r="RHD136" s="516"/>
      <c r="RHE136" s="516"/>
      <c r="RHF136" s="516"/>
      <c r="RHG136" s="516"/>
      <c r="RHH136" s="516"/>
      <c r="RHI136" s="516"/>
      <c r="RHJ136" s="516"/>
      <c r="RHK136" s="516"/>
      <c r="RHL136" s="516"/>
      <c r="RHM136" s="516"/>
      <c r="RHN136" s="516"/>
      <c r="RHO136" s="516"/>
      <c r="RHP136" s="516"/>
      <c r="RHQ136" s="516"/>
      <c r="RHR136" s="516"/>
      <c r="RHS136" s="516"/>
      <c r="RHT136" s="516"/>
      <c r="RHU136" s="516"/>
      <c r="RHV136" s="516"/>
      <c r="RHW136" s="516"/>
      <c r="RHX136" s="516"/>
      <c r="RHY136" s="516"/>
      <c r="RHZ136" s="516"/>
      <c r="RIA136" s="516"/>
      <c r="RIB136" s="516"/>
      <c r="RIC136" s="516"/>
      <c r="RID136" s="516"/>
      <c r="RIE136" s="516"/>
      <c r="RIF136" s="516"/>
      <c r="RIG136" s="516"/>
      <c r="RIH136" s="516"/>
      <c r="RII136" s="516"/>
      <c r="RIJ136" s="516"/>
      <c r="RIK136" s="516"/>
      <c r="RIL136" s="516"/>
      <c r="RIM136" s="516"/>
      <c r="RIN136" s="516"/>
      <c r="RIO136" s="516"/>
      <c r="RIP136" s="516"/>
      <c r="RIQ136" s="516"/>
      <c r="RIR136" s="516"/>
      <c r="RIS136" s="516"/>
      <c r="RIT136" s="516"/>
      <c r="RIU136" s="516"/>
      <c r="RIV136" s="516"/>
      <c r="RIW136" s="516"/>
      <c r="RIX136" s="516"/>
      <c r="RIY136" s="516"/>
      <c r="RIZ136" s="516"/>
      <c r="RJA136" s="516"/>
      <c r="RJB136" s="516"/>
      <c r="RJC136" s="516"/>
      <c r="RJD136" s="516"/>
      <c r="RJE136" s="516"/>
      <c r="RJF136" s="516"/>
      <c r="RJG136" s="516"/>
      <c r="RJH136" s="516"/>
      <c r="RJI136" s="516"/>
      <c r="RJJ136" s="516"/>
      <c r="RJK136" s="516"/>
      <c r="RJL136" s="516"/>
      <c r="RJM136" s="516"/>
      <c r="RJN136" s="516"/>
      <c r="RJO136" s="516"/>
      <c r="RJP136" s="516"/>
      <c r="RJQ136" s="516"/>
      <c r="RJR136" s="516"/>
      <c r="RJS136" s="516"/>
      <c r="RJT136" s="516"/>
      <c r="RJU136" s="516"/>
      <c r="RJV136" s="516"/>
      <c r="RJW136" s="516"/>
      <c r="RJX136" s="516"/>
      <c r="RJY136" s="516"/>
      <c r="RJZ136" s="516"/>
      <c r="RKA136" s="516"/>
      <c r="RKB136" s="516"/>
      <c r="RKC136" s="516"/>
      <c r="RKD136" s="516"/>
      <c r="RKE136" s="516"/>
      <c r="RKF136" s="516"/>
      <c r="RKG136" s="516"/>
      <c r="RKH136" s="516"/>
      <c r="RKI136" s="516"/>
      <c r="RKJ136" s="516"/>
      <c r="RKK136" s="516"/>
      <c r="RKL136" s="516"/>
      <c r="RKM136" s="516"/>
      <c r="RKN136" s="516"/>
      <c r="RKO136" s="516"/>
      <c r="RKP136" s="516"/>
      <c r="RKQ136" s="516"/>
      <c r="RKR136" s="516"/>
      <c r="RKS136" s="516"/>
      <c r="RKT136" s="516"/>
      <c r="RKU136" s="516"/>
      <c r="RKV136" s="516"/>
      <c r="RKW136" s="516"/>
      <c r="RKX136" s="516"/>
      <c r="RKY136" s="516"/>
      <c r="RKZ136" s="516"/>
      <c r="RLA136" s="516"/>
      <c r="RLB136" s="516"/>
      <c r="RLC136" s="516"/>
      <c r="RLD136" s="516"/>
      <c r="RLE136" s="516"/>
      <c r="RLF136" s="516"/>
      <c r="RLG136" s="516"/>
      <c r="RLH136" s="516"/>
      <c r="RLI136" s="516"/>
      <c r="RLJ136" s="516"/>
      <c r="RLK136" s="516"/>
      <c r="RLL136" s="516"/>
      <c r="RLM136" s="516"/>
      <c r="RLN136" s="516"/>
      <c r="RLO136" s="516"/>
      <c r="RLP136" s="516"/>
      <c r="RLQ136" s="516"/>
      <c r="RLR136" s="516"/>
      <c r="RLS136" s="516"/>
      <c r="RLT136" s="516"/>
      <c r="RLU136" s="516"/>
      <c r="RLV136" s="516"/>
      <c r="RLW136" s="516"/>
      <c r="RLX136" s="516"/>
      <c r="RLY136" s="516"/>
      <c r="RLZ136" s="516"/>
      <c r="RMA136" s="516"/>
      <c r="RMB136" s="516"/>
      <c r="RMC136" s="516"/>
      <c r="RMD136" s="516"/>
      <c r="RME136" s="516"/>
      <c r="RMF136" s="516"/>
      <c r="RMG136" s="516"/>
      <c r="RMH136" s="516"/>
      <c r="RMI136" s="516"/>
      <c r="RMJ136" s="516"/>
      <c r="RMK136" s="516"/>
      <c r="RML136" s="516"/>
      <c r="RMM136" s="516"/>
      <c r="RMN136" s="516"/>
      <c r="RMO136" s="516"/>
      <c r="RMP136" s="516"/>
      <c r="RMQ136" s="516"/>
      <c r="RMR136" s="516"/>
      <c r="RMS136" s="516"/>
      <c r="RMT136" s="516"/>
      <c r="RMU136" s="516"/>
      <c r="RMV136" s="516"/>
      <c r="RMW136" s="516"/>
      <c r="RMX136" s="516"/>
      <c r="RMY136" s="516"/>
      <c r="RMZ136" s="516"/>
      <c r="RNA136" s="516"/>
      <c r="RNB136" s="516"/>
      <c r="RNC136" s="516"/>
      <c r="RND136" s="516"/>
      <c r="RNE136" s="516"/>
      <c r="RNF136" s="516"/>
      <c r="RNG136" s="516"/>
      <c r="RNH136" s="516"/>
      <c r="RNI136" s="516"/>
      <c r="RNJ136" s="516"/>
      <c r="RNK136" s="516"/>
      <c r="RNL136" s="516"/>
      <c r="RNM136" s="516"/>
      <c r="RNN136" s="516"/>
      <c r="RNO136" s="516"/>
      <c r="RNP136" s="516"/>
      <c r="RNQ136" s="516"/>
      <c r="RNR136" s="516"/>
      <c r="RNS136" s="516"/>
      <c r="RNT136" s="516"/>
      <c r="RNU136" s="516"/>
      <c r="RNV136" s="516"/>
      <c r="RNW136" s="516"/>
      <c r="RNX136" s="516"/>
      <c r="RNY136" s="516"/>
      <c r="RNZ136" s="516"/>
      <c r="ROA136" s="516"/>
      <c r="ROB136" s="516"/>
      <c r="ROC136" s="516"/>
      <c r="ROD136" s="516"/>
      <c r="ROE136" s="516"/>
      <c r="ROF136" s="516"/>
      <c r="ROG136" s="516"/>
      <c r="ROH136" s="516"/>
      <c r="ROI136" s="516"/>
      <c r="ROJ136" s="516"/>
      <c r="ROK136" s="516"/>
      <c r="ROL136" s="516"/>
      <c r="ROM136" s="516"/>
      <c r="RON136" s="516"/>
      <c r="ROO136" s="516"/>
      <c r="ROP136" s="516"/>
      <c r="ROQ136" s="516"/>
      <c r="ROR136" s="516"/>
      <c r="ROS136" s="516"/>
      <c r="ROT136" s="516"/>
      <c r="ROU136" s="516"/>
      <c r="ROV136" s="516"/>
      <c r="ROW136" s="516"/>
      <c r="ROX136" s="516"/>
      <c r="ROY136" s="516"/>
      <c r="ROZ136" s="516"/>
      <c r="RPA136" s="516"/>
      <c r="RPB136" s="516"/>
      <c r="RPC136" s="516"/>
      <c r="RPD136" s="516"/>
      <c r="RPE136" s="516"/>
      <c r="RPF136" s="516"/>
      <c r="RPG136" s="516"/>
      <c r="RPH136" s="516"/>
      <c r="RPI136" s="516"/>
      <c r="RPJ136" s="516"/>
      <c r="RPK136" s="516"/>
      <c r="RPL136" s="516"/>
      <c r="RPM136" s="516"/>
      <c r="RPN136" s="516"/>
      <c r="RPO136" s="516"/>
      <c r="RPP136" s="516"/>
      <c r="RPQ136" s="516"/>
      <c r="RPR136" s="516"/>
      <c r="RPS136" s="516"/>
      <c r="RPT136" s="516"/>
      <c r="RPU136" s="516"/>
      <c r="RPV136" s="516"/>
      <c r="RPW136" s="516"/>
      <c r="RPX136" s="516"/>
      <c r="RPY136" s="516"/>
      <c r="RPZ136" s="516"/>
      <c r="RQA136" s="516"/>
      <c r="RQB136" s="516"/>
      <c r="RQC136" s="516"/>
      <c r="RQD136" s="516"/>
      <c r="RQE136" s="516"/>
      <c r="RQF136" s="516"/>
      <c r="RQG136" s="516"/>
      <c r="RQH136" s="516"/>
      <c r="RQI136" s="516"/>
      <c r="RQJ136" s="516"/>
      <c r="RQK136" s="516"/>
      <c r="RQL136" s="516"/>
      <c r="RQM136" s="516"/>
      <c r="RQN136" s="516"/>
      <c r="RQO136" s="516"/>
      <c r="RQP136" s="516"/>
      <c r="RQQ136" s="516"/>
      <c r="RQR136" s="516"/>
      <c r="RQS136" s="516"/>
      <c r="RQT136" s="516"/>
      <c r="RQU136" s="516"/>
      <c r="RQV136" s="516"/>
      <c r="RQW136" s="516"/>
      <c r="RQX136" s="516"/>
      <c r="RQY136" s="516"/>
      <c r="RQZ136" s="516"/>
      <c r="RRA136" s="516"/>
      <c r="RRB136" s="516"/>
      <c r="RRC136" s="516"/>
      <c r="RRD136" s="516"/>
      <c r="RRE136" s="516"/>
      <c r="RRF136" s="516"/>
      <c r="RRG136" s="516"/>
      <c r="RRH136" s="516"/>
      <c r="RRI136" s="516"/>
      <c r="RRJ136" s="516"/>
      <c r="RRK136" s="516"/>
      <c r="RRL136" s="516"/>
      <c r="RRM136" s="516"/>
      <c r="RRN136" s="516"/>
      <c r="RRO136" s="516"/>
      <c r="RRP136" s="516"/>
      <c r="RRQ136" s="516"/>
      <c r="RRR136" s="516"/>
      <c r="RRS136" s="516"/>
      <c r="RRT136" s="516"/>
      <c r="RRU136" s="516"/>
      <c r="RRV136" s="516"/>
      <c r="RRW136" s="516"/>
      <c r="RRX136" s="516"/>
      <c r="RRY136" s="516"/>
      <c r="RRZ136" s="516"/>
      <c r="RSA136" s="516"/>
      <c r="RSB136" s="516"/>
      <c r="RSC136" s="516"/>
      <c r="RSD136" s="516"/>
      <c r="RSE136" s="516"/>
      <c r="RSF136" s="516"/>
      <c r="RSG136" s="516"/>
      <c r="RSH136" s="516"/>
      <c r="RSI136" s="516"/>
      <c r="RSJ136" s="516"/>
      <c r="RSK136" s="516"/>
      <c r="RSL136" s="516"/>
      <c r="RSM136" s="516"/>
      <c r="RSN136" s="516"/>
      <c r="RSO136" s="516"/>
      <c r="RSP136" s="516"/>
      <c r="RSQ136" s="516"/>
      <c r="RSR136" s="516"/>
      <c r="RSS136" s="516"/>
      <c r="RST136" s="516"/>
      <c r="RSU136" s="516"/>
      <c r="RSV136" s="516"/>
      <c r="RSW136" s="516"/>
      <c r="RSX136" s="516"/>
      <c r="RSY136" s="516"/>
      <c r="RSZ136" s="516"/>
      <c r="RTA136" s="516"/>
      <c r="RTB136" s="516"/>
      <c r="RTC136" s="516"/>
      <c r="RTD136" s="516"/>
      <c r="RTE136" s="516"/>
      <c r="RTF136" s="516"/>
      <c r="RTG136" s="516"/>
      <c r="RTH136" s="516"/>
      <c r="RTI136" s="516"/>
      <c r="RTJ136" s="516"/>
      <c r="RTK136" s="516"/>
      <c r="RTL136" s="516"/>
      <c r="RTM136" s="516"/>
      <c r="RTN136" s="516"/>
      <c r="RTO136" s="516"/>
      <c r="RTP136" s="516"/>
      <c r="RTQ136" s="516"/>
      <c r="RTR136" s="516"/>
      <c r="RTS136" s="516"/>
      <c r="RTT136" s="516"/>
      <c r="RTU136" s="516"/>
      <c r="RTV136" s="516"/>
      <c r="RTW136" s="516"/>
      <c r="RTX136" s="516"/>
      <c r="RTY136" s="516"/>
      <c r="RTZ136" s="516"/>
      <c r="RUA136" s="516"/>
      <c r="RUB136" s="516"/>
      <c r="RUC136" s="516"/>
      <c r="RUD136" s="516"/>
      <c r="RUE136" s="516"/>
      <c r="RUF136" s="516"/>
      <c r="RUG136" s="516"/>
      <c r="RUH136" s="516"/>
      <c r="RUI136" s="516"/>
      <c r="RUJ136" s="516"/>
      <c r="RUK136" s="516"/>
      <c r="RUL136" s="516"/>
      <c r="RUM136" s="516"/>
      <c r="RUN136" s="516"/>
      <c r="RUO136" s="516"/>
      <c r="RUP136" s="516"/>
      <c r="RUQ136" s="516"/>
      <c r="RUR136" s="516"/>
      <c r="RUS136" s="516"/>
      <c r="RUT136" s="516"/>
      <c r="RUU136" s="516"/>
      <c r="RUV136" s="516"/>
      <c r="RUW136" s="516"/>
      <c r="RUX136" s="516"/>
      <c r="RUY136" s="516"/>
      <c r="RUZ136" s="516"/>
      <c r="RVA136" s="516"/>
      <c r="RVB136" s="516"/>
      <c r="RVC136" s="516"/>
      <c r="RVD136" s="516"/>
      <c r="RVE136" s="516"/>
      <c r="RVF136" s="516"/>
      <c r="RVG136" s="516"/>
      <c r="RVH136" s="516"/>
      <c r="RVI136" s="516"/>
      <c r="RVJ136" s="516"/>
      <c r="RVK136" s="516"/>
      <c r="RVL136" s="516"/>
      <c r="RVM136" s="516"/>
      <c r="RVN136" s="516"/>
      <c r="RVO136" s="516"/>
      <c r="RVP136" s="516"/>
      <c r="RVQ136" s="516"/>
      <c r="RVR136" s="516"/>
      <c r="RVS136" s="516"/>
      <c r="RVT136" s="516"/>
      <c r="RVU136" s="516"/>
      <c r="RVV136" s="516"/>
      <c r="RVW136" s="516"/>
      <c r="RVX136" s="516"/>
      <c r="RVY136" s="516"/>
      <c r="RVZ136" s="516"/>
      <c r="RWA136" s="516"/>
      <c r="RWB136" s="516"/>
      <c r="RWC136" s="516"/>
      <c r="RWD136" s="516"/>
      <c r="RWE136" s="516"/>
      <c r="RWF136" s="516"/>
      <c r="RWG136" s="516"/>
      <c r="RWH136" s="516"/>
      <c r="RWI136" s="516"/>
      <c r="RWJ136" s="516"/>
      <c r="RWK136" s="516"/>
      <c r="RWL136" s="516"/>
      <c r="RWM136" s="516"/>
      <c r="RWN136" s="516"/>
      <c r="RWO136" s="516"/>
      <c r="RWP136" s="516"/>
      <c r="RWQ136" s="516"/>
      <c r="RWR136" s="516"/>
      <c r="RWS136" s="516"/>
      <c r="RWT136" s="516"/>
      <c r="RWU136" s="516"/>
      <c r="RWV136" s="516"/>
      <c r="RWW136" s="516"/>
      <c r="RWX136" s="516"/>
      <c r="RWY136" s="516"/>
      <c r="RWZ136" s="516"/>
      <c r="RXA136" s="516"/>
      <c r="RXB136" s="516"/>
      <c r="RXC136" s="516"/>
      <c r="RXD136" s="516"/>
      <c r="RXE136" s="516"/>
      <c r="RXF136" s="516"/>
      <c r="RXG136" s="516"/>
      <c r="RXH136" s="516"/>
      <c r="RXI136" s="516"/>
      <c r="RXJ136" s="516"/>
      <c r="RXK136" s="516"/>
      <c r="RXL136" s="516"/>
      <c r="RXM136" s="516"/>
      <c r="RXN136" s="516"/>
      <c r="RXO136" s="516"/>
      <c r="RXP136" s="516"/>
      <c r="RXQ136" s="516"/>
      <c r="RXR136" s="516"/>
      <c r="RXS136" s="516"/>
      <c r="RXT136" s="516"/>
      <c r="RXU136" s="516"/>
      <c r="RXV136" s="516"/>
      <c r="RXW136" s="516"/>
      <c r="RXX136" s="516"/>
      <c r="RXY136" s="516"/>
      <c r="RXZ136" s="516"/>
      <c r="RYA136" s="516"/>
      <c r="RYB136" s="516"/>
      <c r="RYC136" s="516"/>
      <c r="RYD136" s="516"/>
      <c r="RYE136" s="516"/>
      <c r="RYF136" s="516"/>
      <c r="RYG136" s="516"/>
      <c r="RYH136" s="516"/>
      <c r="RYI136" s="516"/>
      <c r="RYJ136" s="516"/>
      <c r="RYK136" s="516"/>
      <c r="RYL136" s="516"/>
      <c r="RYM136" s="516"/>
      <c r="RYN136" s="516"/>
      <c r="RYO136" s="516"/>
      <c r="RYP136" s="516"/>
      <c r="RYQ136" s="516"/>
      <c r="RYR136" s="516"/>
      <c r="RYS136" s="516"/>
      <c r="RYT136" s="516"/>
      <c r="RYU136" s="516"/>
      <c r="RYV136" s="516"/>
      <c r="RYW136" s="516"/>
      <c r="RYX136" s="516"/>
      <c r="RYY136" s="516"/>
      <c r="RYZ136" s="516"/>
      <c r="RZA136" s="516"/>
      <c r="RZB136" s="516"/>
      <c r="RZC136" s="516"/>
      <c r="RZD136" s="516"/>
      <c r="RZE136" s="516"/>
      <c r="RZF136" s="516"/>
      <c r="RZG136" s="516"/>
      <c r="RZH136" s="516"/>
      <c r="RZI136" s="516"/>
      <c r="RZJ136" s="516"/>
      <c r="RZK136" s="516"/>
      <c r="RZL136" s="516"/>
      <c r="RZM136" s="516"/>
      <c r="RZN136" s="516"/>
      <c r="RZO136" s="516"/>
      <c r="RZP136" s="516"/>
      <c r="RZQ136" s="516"/>
      <c r="RZR136" s="516"/>
      <c r="RZS136" s="516"/>
      <c r="RZT136" s="516"/>
      <c r="RZU136" s="516"/>
      <c r="RZV136" s="516"/>
      <c r="RZW136" s="516"/>
      <c r="RZX136" s="516"/>
      <c r="RZY136" s="516"/>
      <c r="RZZ136" s="516"/>
      <c r="SAA136" s="516"/>
      <c r="SAB136" s="516"/>
      <c r="SAC136" s="516"/>
      <c r="SAD136" s="516"/>
      <c r="SAE136" s="516"/>
      <c r="SAF136" s="516"/>
      <c r="SAG136" s="516"/>
      <c r="SAH136" s="516"/>
      <c r="SAI136" s="516"/>
      <c r="SAJ136" s="516"/>
      <c r="SAK136" s="516"/>
      <c r="SAL136" s="516"/>
      <c r="SAM136" s="516"/>
      <c r="SAN136" s="516"/>
      <c r="SAO136" s="516"/>
      <c r="SAP136" s="516"/>
      <c r="SAQ136" s="516"/>
      <c r="SAR136" s="516"/>
      <c r="SAS136" s="516"/>
      <c r="SAT136" s="516"/>
      <c r="SAU136" s="516"/>
      <c r="SAV136" s="516"/>
      <c r="SAW136" s="516"/>
      <c r="SAX136" s="516"/>
      <c r="SAY136" s="516"/>
      <c r="SAZ136" s="516"/>
      <c r="SBA136" s="516"/>
      <c r="SBB136" s="516"/>
      <c r="SBC136" s="516"/>
      <c r="SBD136" s="516"/>
      <c r="SBE136" s="516"/>
      <c r="SBF136" s="516"/>
      <c r="SBG136" s="516"/>
      <c r="SBH136" s="516"/>
      <c r="SBI136" s="516"/>
      <c r="SBJ136" s="516"/>
      <c r="SBK136" s="516"/>
      <c r="SBL136" s="516"/>
      <c r="SBM136" s="516"/>
      <c r="SBN136" s="516"/>
      <c r="SBO136" s="516"/>
      <c r="SBP136" s="516"/>
      <c r="SBQ136" s="516"/>
      <c r="SBR136" s="516"/>
      <c r="SBS136" s="516"/>
      <c r="SBT136" s="516"/>
      <c r="SBU136" s="516"/>
      <c r="SBV136" s="516"/>
      <c r="SBW136" s="516"/>
      <c r="SBX136" s="516"/>
      <c r="SBY136" s="516"/>
      <c r="SBZ136" s="516"/>
      <c r="SCA136" s="516"/>
      <c r="SCB136" s="516"/>
      <c r="SCC136" s="516"/>
      <c r="SCD136" s="516"/>
      <c r="SCE136" s="516"/>
      <c r="SCF136" s="516"/>
      <c r="SCG136" s="516"/>
      <c r="SCH136" s="516"/>
      <c r="SCI136" s="516"/>
      <c r="SCJ136" s="516"/>
      <c r="SCK136" s="516"/>
      <c r="SCL136" s="516"/>
      <c r="SCM136" s="516"/>
      <c r="SCN136" s="516"/>
      <c r="SCO136" s="516"/>
      <c r="SCP136" s="516"/>
      <c r="SCQ136" s="516"/>
      <c r="SCR136" s="516"/>
      <c r="SCS136" s="516"/>
      <c r="SCT136" s="516"/>
      <c r="SCU136" s="516"/>
      <c r="SCV136" s="516"/>
      <c r="SCW136" s="516"/>
      <c r="SCX136" s="516"/>
      <c r="SCY136" s="516"/>
      <c r="SCZ136" s="516"/>
      <c r="SDA136" s="516"/>
      <c r="SDB136" s="516"/>
      <c r="SDC136" s="516"/>
      <c r="SDD136" s="516"/>
      <c r="SDE136" s="516"/>
      <c r="SDF136" s="516"/>
      <c r="SDG136" s="516"/>
      <c r="SDH136" s="516"/>
      <c r="SDI136" s="516"/>
      <c r="SDJ136" s="516"/>
      <c r="SDK136" s="516"/>
      <c r="SDL136" s="516"/>
      <c r="SDM136" s="516"/>
      <c r="SDN136" s="516"/>
      <c r="SDO136" s="516"/>
      <c r="SDP136" s="516"/>
      <c r="SDQ136" s="516"/>
      <c r="SDR136" s="516"/>
      <c r="SDS136" s="516"/>
      <c r="SDT136" s="516"/>
      <c r="SDU136" s="516"/>
      <c r="SDV136" s="516"/>
      <c r="SDW136" s="516"/>
      <c r="SDX136" s="516"/>
      <c r="SDY136" s="516"/>
      <c r="SDZ136" s="516"/>
      <c r="SEA136" s="516"/>
      <c r="SEB136" s="516"/>
      <c r="SEC136" s="516"/>
      <c r="SED136" s="516"/>
      <c r="SEE136" s="516"/>
      <c r="SEF136" s="516"/>
      <c r="SEG136" s="516"/>
      <c r="SEH136" s="516"/>
      <c r="SEI136" s="516"/>
      <c r="SEJ136" s="516"/>
      <c r="SEK136" s="516"/>
      <c r="SEL136" s="516"/>
      <c r="SEM136" s="516"/>
      <c r="SEN136" s="516"/>
      <c r="SEO136" s="516"/>
      <c r="SEP136" s="516"/>
      <c r="SEQ136" s="516"/>
      <c r="SER136" s="516"/>
      <c r="SES136" s="516"/>
      <c r="SET136" s="516"/>
      <c r="SEU136" s="516"/>
      <c r="SEV136" s="516"/>
      <c r="SEW136" s="516"/>
      <c r="SEX136" s="516"/>
      <c r="SEY136" s="516"/>
      <c r="SEZ136" s="516"/>
      <c r="SFA136" s="516"/>
      <c r="SFB136" s="516"/>
      <c r="SFC136" s="516"/>
      <c r="SFD136" s="516"/>
      <c r="SFE136" s="516"/>
      <c r="SFF136" s="516"/>
      <c r="SFG136" s="516"/>
      <c r="SFH136" s="516"/>
      <c r="SFI136" s="516"/>
      <c r="SFJ136" s="516"/>
      <c r="SFK136" s="516"/>
      <c r="SFL136" s="516"/>
      <c r="SFM136" s="516"/>
      <c r="SFN136" s="516"/>
      <c r="SFO136" s="516"/>
      <c r="SFP136" s="516"/>
      <c r="SFQ136" s="516"/>
      <c r="SFR136" s="516"/>
      <c r="SFS136" s="516"/>
      <c r="SFT136" s="516"/>
      <c r="SFU136" s="516"/>
      <c r="SFV136" s="516"/>
      <c r="SFW136" s="516"/>
      <c r="SFX136" s="516"/>
      <c r="SFY136" s="516"/>
      <c r="SFZ136" s="516"/>
      <c r="SGA136" s="516"/>
      <c r="SGB136" s="516"/>
      <c r="SGC136" s="516"/>
      <c r="SGD136" s="516"/>
      <c r="SGE136" s="516"/>
      <c r="SGF136" s="516"/>
      <c r="SGG136" s="516"/>
      <c r="SGH136" s="516"/>
      <c r="SGI136" s="516"/>
      <c r="SGJ136" s="516"/>
      <c r="SGK136" s="516"/>
      <c r="SGL136" s="516"/>
      <c r="SGM136" s="516"/>
      <c r="SGN136" s="516"/>
      <c r="SGO136" s="516"/>
      <c r="SGP136" s="516"/>
      <c r="SGQ136" s="516"/>
      <c r="SGR136" s="516"/>
      <c r="SGS136" s="516"/>
      <c r="SGT136" s="516"/>
      <c r="SGU136" s="516"/>
      <c r="SGV136" s="516"/>
      <c r="SGW136" s="516"/>
      <c r="SGX136" s="516"/>
      <c r="SGY136" s="516"/>
      <c r="SGZ136" s="516"/>
      <c r="SHA136" s="516"/>
      <c r="SHB136" s="516"/>
      <c r="SHC136" s="516"/>
      <c r="SHD136" s="516"/>
      <c r="SHE136" s="516"/>
      <c r="SHF136" s="516"/>
      <c r="SHG136" s="516"/>
      <c r="SHH136" s="516"/>
      <c r="SHI136" s="516"/>
      <c r="SHJ136" s="516"/>
      <c r="SHK136" s="516"/>
      <c r="SHL136" s="516"/>
      <c r="SHM136" s="516"/>
      <c r="SHN136" s="516"/>
      <c r="SHO136" s="516"/>
      <c r="SHP136" s="516"/>
      <c r="SHQ136" s="516"/>
      <c r="SHR136" s="516"/>
      <c r="SHS136" s="516"/>
      <c r="SHT136" s="516"/>
      <c r="SHU136" s="516"/>
      <c r="SHV136" s="516"/>
      <c r="SHW136" s="516"/>
      <c r="SHX136" s="516"/>
      <c r="SHY136" s="516"/>
      <c r="SHZ136" s="516"/>
      <c r="SIA136" s="516"/>
      <c r="SIB136" s="516"/>
      <c r="SIC136" s="516"/>
      <c r="SID136" s="516"/>
      <c r="SIE136" s="516"/>
      <c r="SIF136" s="516"/>
      <c r="SIG136" s="516"/>
      <c r="SIH136" s="516"/>
      <c r="SII136" s="516"/>
      <c r="SIJ136" s="516"/>
      <c r="SIK136" s="516"/>
      <c r="SIL136" s="516"/>
      <c r="SIM136" s="516"/>
      <c r="SIN136" s="516"/>
      <c r="SIO136" s="516"/>
      <c r="SIP136" s="516"/>
      <c r="SIQ136" s="516"/>
      <c r="SIR136" s="516"/>
      <c r="SIS136" s="516"/>
      <c r="SIT136" s="516"/>
      <c r="SIU136" s="516"/>
      <c r="SIV136" s="516"/>
      <c r="SIW136" s="516"/>
      <c r="SIX136" s="516"/>
      <c r="SIY136" s="516"/>
      <c r="SIZ136" s="516"/>
      <c r="SJA136" s="516"/>
      <c r="SJB136" s="516"/>
      <c r="SJC136" s="516"/>
      <c r="SJD136" s="516"/>
      <c r="SJE136" s="516"/>
      <c r="SJF136" s="516"/>
      <c r="SJG136" s="516"/>
      <c r="SJH136" s="516"/>
      <c r="SJI136" s="516"/>
      <c r="SJJ136" s="516"/>
      <c r="SJK136" s="516"/>
      <c r="SJL136" s="516"/>
      <c r="SJM136" s="516"/>
      <c r="SJN136" s="516"/>
      <c r="SJO136" s="516"/>
      <c r="SJP136" s="516"/>
      <c r="SJQ136" s="516"/>
      <c r="SJR136" s="516"/>
      <c r="SJS136" s="516"/>
      <c r="SJT136" s="516"/>
      <c r="SJU136" s="516"/>
      <c r="SJV136" s="516"/>
      <c r="SJW136" s="516"/>
      <c r="SJX136" s="516"/>
      <c r="SJY136" s="516"/>
      <c r="SJZ136" s="516"/>
      <c r="SKA136" s="516"/>
      <c r="SKB136" s="516"/>
      <c r="SKC136" s="516"/>
      <c r="SKD136" s="516"/>
      <c r="SKE136" s="516"/>
      <c r="SKF136" s="516"/>
      <c r="SKG136" s="516"/>
      <c r="SKH136" s="516"/>
      <c r="SKI136" s="516"/>
      <c r="SKJ136" s="516"/>
      <c r="SKK136" s="516"/>
      <c r="SKL136" s="516"/>
      <c r="SKM136" s="516"/>
      <c r="SKN136" s="516"/>
      <c r="SKO136" s="516"/>
      <c r="SKP136" s="516"/>
      <c r="SKQ136" s="516"/>
      <c r="SKR136" s="516"/>
      <c r="SKS136" s="516"/>
      <c r="SKT136" s="516"/>
      <c r="SKU136" s="516"/>
      <c r="SKV136" s="516"/>
      <c r="SKW136" s="516"/>
      <c r="SKX136" s="516"/>
      <c r="SKY136" s="516"/>
      <c r="SKZ136" s="516"/>
      <c r="SLA136" s="516"/>
      <c r="SLB136" s="516"/>
      <c r="SLC136" s="516"/>
      <c r="SLD136" s="516"/>
      <c r="SLE136" s="516"/>
      <c r="SLF136" s="516"/>
      <c r="SLG136" s="516"/>
      <c r="SLH136" s="516"/>
      <c r="SLI136" s="516"/>
      <c r="SLJ136" s="516"/>
      <c r="SLK136" s="516"/>
      <c r="SLL136" s="516"/>
      <c r="SLM136" s="516"/>
      <c r="SLN136" s="516"/>
      <c r="SLO136" s="516"/>
      <c r="SLP136" s="516"/>
      <c r="SLQ136" s="516"/>
      <c r="SLR136" s="516"/>
      <c r="SLS136" s="516"/>
      <c r="SLT136" s="516"/>
      <c r="SLU136" s="516"/>
      <c r="SLV136" s="516"/>
      <c r="SLW136" s="516"/>
      <c r="SLX136" s="516"/>
      <c r="SLY136" s="516"/>
      <c r="SLZ136" s="516"/>
      <c r="SMA136" s="516"/>
      <c r="SMB136" s="516"/>
      <c r="SMC136" s="516"/>
      <c r="SMD136" s="516"/>
      <c r="SME136" s="516"/>
      <c r="SMF136" s="516"/>
      <c r="SMG136" s="516"/>
      <c r="SMH136" s="516"/>
      <c r="SMI136" s="516"/>
      <c r="SMJ136" s="516"/>
      <c r="SMK136" s="516"/>
      <c r="SML136" s="516"/>
      <c r="SMM136" s="516"/>
      <c r="SMN136" s="516"/>
      <c r="SMO136" s="516"/>
      <c r="SMP136" s="516"/>
      <c r="SMQ136" s="516"/>
      <c r="SMR136" s="516"/>
      <c r="SMS136" s="516"/>
      <c r="SMT136" s="516"/>
      <c r="SMU136" s="516"/>
      <c r="SMV136" s="516"/>
      <c r="SMW136" s="516"/>
      <c r="SMX136" s="516"/>
      <c r="SMY136" s="516"/>
      <c r="SMZ136" s="516"/>
      <c r="SNA136" s="516"/>
      <c r="SNB136" s="516"/>
      <c r="SNC136" s="516"/>
      <c r="SND136" s="516"/>
      <c r="SNE136" s="516"/>
      <c r="SNF136" s="516"/>
      <c r="SNG136" s="516"/>
      <c r="SNH136" s="516"/>
      <c r="SNI136" s="516"/>
      <c r="SNJ136" s="516"/>
      <c r="SNK136" s="516"/>
      <c r="SNL136" s="516"/>
      <c r="SNM136" s="516"/>
      <c r="SNN136" s="516"/>
      <c r="SNO136" s="516"/>
      <c r="SNP136" s="516"/>
      <c r="SNQ136" s="516"/>
      <c r="SNR136" s="516"/>
      <c r="SNS136" s="516"/>
      <c r="SNT136" s="516"/>
      <c r="SNU136" s="516"/>
      <c r="SNV136" s="516"/>
      <c r="SNW136" s="516"/>
      <c r="SNX136" s="516"/>
      <c r="SNY136" s="516"/>
      <c r="SNZ136" s="516"/>
      <c r="SOA136" s="516"/>
      <c r="SOB136" s="516"/>
      <c r="SOC136" s="516"/>
      <c r="SOD136" s="516"/>
      <c r="SOE136" s="516"/>
      <c r="SOF136" s="516"/>
      <c r="SOG136" s="516"/>
      <c r="SOH136" s="516"/>
      <c r="SOI136" s="516"/>
      <c r="SOJ136" s="516"/>
      <c r="SOK136" s="516"/>
      <c r="SOL136" s="516"/>
      <c r="SOM136" s="516"/>
      <c r="SON136" s="516"/>
      <c r="SOO136" s="516"/>
      <c r="SOP136" s="516"/>
      <c r="SOQ136" s="516"/>
      <c r="SOR136" s="516"/>
      <c r="SOS136" s="516"/>
      <c r="SOT136" s="516"/>
      <c r="SOU136" s="516"/>
      <c r="SOV136" s="516"/>
      <c r="SOW136" s="516"/>
      <c r="SOX136" s="516"/>
      <c r="SOY136" s="516"/>
      <c r="SOZ136" s="516"/>
      <c r="SPA136" s="516"/>
      <c r="SPB136" s="516"/>
      <c r="SPC136" s="516"/>
      <c r="SPD136" s="516"/>
      <c r="SPE136" s="516"/>
      <c r="SPF136" s="516"/>
      <c r="SPG136" s="516"/>
      <c r="SPH136" s="516"/>
      <c r="SPI136" s="516"/>
      <c r="SPJ136" s="516"/>
      <c r="SPK136" s="516"/>
      <c r="SPL136" s="516"/>
      <c r="SPM136" s="516"/>
      <c r="SPN136" s="516"/>
      <c r="SPO136" s="516"/>
      <c r="SPP136" s="516"/>
      <c r="SPQ136" s="516"/>
      <c r="SPR136" s="516"/>
      <c r="SPS136" s="516"/>
      <c r="SPT136" s="516"/>
      <c r="SPU136" s="516"/>
      <c r="SPV136" s="516"/>
      <c r="SPW136" s="516"/>
      <c r="SPX136" s="516"/>
      <c r="SPY136" s="516"/>
      <c r="SPZ136" s="516"/>
      <c r="SQA136" s="516"/>
      <c r="SQB136" s="516"/>
      <c r="SQC136" s="516"/>
      <c r="SQD136" s="516"/>
      <c r="SQE136" s="516"/>
      <c r="SQF136" s="516"/>
      <c r="SQG136" s="516"/>
      <c r="SQH136" s="516"/>
      <c r="SQI136" s="516"/>
      <c r="SQJ136" s="516"/>
      <c r="SQK136" s="516"/>
      <c r="SQL136" s="516"/>
      <c r="SQM136" s="516"/>
      <c r="SQN136" s="516"/>
      <c r="SQO136" s="516"/>
      <c r="SQP136" s="516"/>
      <c r="SQQ136" s="516"/>
      <c r="SQR136" s="516"/>
      <c r="SQS136" s="516"/>
      <c r="SQT136" s="516"/>
      <c r="SQU136" s="516"/>
      <c r="SQV136" s="516"/>
      <c r="SQW136" s="516"/>
      <c r="SQX136" s="516"/>
      <c r="SQY136" s="516"/>
      <c r="SQZ136" s="516"/>
      <c r="SRA136" s="516"/>
      <c r="SRB136" s="516"/>
      <c r="SRC136" s="516"/>
      <c r="SRD136" s="516"/>
      <c r="SRE136" s="516"/>
      <c r="SRF136" s="516"/>
      <c r="SRG136" s="516"/>
      <c r="SRH136" s="516"/>
      <c r="SRI136" s="516"/>
      <c r="SRJ136" s="516"/>
      <c r="SRK136" s="516"/>
      <c r="SRL136" s="516"/>
      <c r="SRM136" s="516"/>
      <c r="SRN136" s="516"/>
      <c r="SRO136" s="516"/>
      <c r="SRP136" s="516"/>
      <c r="SRQ136" s="516"/>
      <c r="SRR136" s="516"/>
      <c r="SRS136" s="516"/>
      <c r="SRT136" s="516"/>
      <c r="SRU136" s="516"/>
      <c r="SRV136" s="516"/>
      <c r="SRW136" s="516"/>
      <c r="SRX136" s="516"/>
      <c r="SRY136" s="516"/>
      <c r="SRZ136" s="516"/>
      <c r="SSA136" s="516"/>
      <c r="SSB136" s="516"/>
      <c r="SSC136" s="516"/>
      <c r="SSD136" s="516"/>
      <c r="SSE136" s="516"/>
      <c r="SSF136" s="516"/>
      <c r="SSG136" s="516"/>
      <c r="SSH136" s="516"/>
      <c r="SSI136" s="516"/>
      <c r="SSJ136" s="516"/>
      <c r="SSK136" s="516"/>
      <c r="SSL136" s="516"/>
      <c r="SSM136" s="516"/>
      <c r="SSN136" s="516"/>
      <c r="SSO136" s="516"/>
      <c r="SSP136" s="516"/>
      <c r="SSQ136" s="516"/>
      <c r="SSR136" s="516"/>
      <c r="SSS136" s="516"/>
      <c r="SST136" s="516"/>
      <c r="SSU136" s="516"/>
      <c r="SSV136" s="516"/>
      <c r="SSW136" s="516"/>
      <c r="SSX136" s="516"/>
      <c r="SSY136" s="516"/>
      <c r="SSZ136" s="516"/>
      <c r="STA136" s="516"/>
      <c r="STB136" s="516"/>
      <c r="STC136" s="516"/>
      <c r="STD136" s="516"/>
      <c r="STE136" s="516"/>
      <c r="STF136" s="516"/>
      <c r="STG136" s="516"/>
      <c r="STH136" s="516"/>
      <c r="STI136" s="516"/>
      <c r="STJ136" s="516"/>
      <c r="STK136" s="516"/>
      <c r="STL136" s="516"/>
      <c r="STM136" s="516"/>
      <c r="STN136" s="516"/>
      <c r="STO136" s="516"/>
      <c r="STP136" s="516"/>
      <c r="STQ136" s="516"/>
      <c r="STR136" s="516"/>
      <c r="STS136" s="516"/>
      <c r="STT136" s="516"/>
      <c r="STU136" s="516"/>
      <c r="STV136" s="516"/>
      <c r="STW136" s="516"/>
      <c r="STX136" s="516"/>
      <c r="STY136" s="516"/>
      <c r="STZ136" s="516"/>
      <c r="SUA136" s="516"/>
      <c r="SUB136" s="516"/>
      <c r="SUC136" s="516"/>
      <c r="SUD136" s="516"/>
      <c r="SUE136" s="516"/>
      <c r="SUF136" s="516"/>
      <c r="SUG136" s="516"/>
      <c r="SUH136" s="516"/>
      <c r="SUI136" s="516"/>
      <c r="SUJ136" s="516"/>
      <c r="SUK136" s="516"/>
      <c r="SUL136" s="516"/>
      <c r="SUM136" s="516"/>
      <c r="SUN136" s="516"/>
      <c r="SUO136" s="516"/>
      <c r="SUP136" s="516"/>
      <c r="SUQ136" s="516"/>
      <c r="SUR136" s="516"/>
      <c r="SUS136" s="516"/>
      <c r="SUT136" s="516"/>
      <c r="SUU136" s="516"/>
      <c r="SUV136" s="516"/>
      <c r="SUW136" s="516"/>
      <c r="SUX136" s="516"/>
      <c r="SUY136" s="516"/>
      <c r="SUZ136" s="516"/>
      <c r="SVA136" s="516"/>
      <c r="SVB136" s="516"/>
      <c r="SVC136" s="516"/>
      <c r="SVD136" s="516"/>
      <c r="SVE136" s="516"/>
      <c r="SVF136" s="516"/>
      <c r="SVG136" s="516"/>
      <c r="SVH136" s="516"/>
      <c r="SVI136" s="516"/>
      <c r="SVJ136" s="516"/>
      <c r="SVK136" s="516"/>
      <c r="SVL136" s="516"/>
      <c r="SVM136" s="516"/>
      <c r="SVN136" s="516"/>
      <c r="SVO136" s="516"/>
      <c r="SVP136" s="516"/>
      <c r="SVQ136" s="516"/>
      <c r="SVR136" s="516"/>
      <c r="SVS136" s="516"/>
      <c r="SVT136" s="516"/>
      <c r="SVU136" s="516"/>
      <c r="SVV136" s="516"/>
      <c r="SVW136" s="516"/>
      <c r="SVX136" s="516"/>
      <c r="SVY136" s="516"/>
      <c r="SVZ136" s="516"/>
      <c r="SWA136" s="516"/>
      <c r="SWB136" s="516"/>
      <c r="SWC136" s="516"/>
      <c r="SWD136" s="516"/>
      <c r="SWE136" s="516"/>
      <c r="SWF136" s="516"/>
      <c r="SWG136" s="516"/>
      <c r="SWH136" s="516"/>
      <c r="SWI136" s="516"/>
      <c r="SWJ136" s="516"/>
      <c r="SWK136" s="516"/>
      <c r="SWL136" s="516"/>
      <c r="SWM136" s="516"/>
      <c r="SWN136" s="516"/>
      <c r="SWO136" s="516"/>
      <c r="SWP136" s="516"/>
      <c r="SWQ136" s="516"/>
      <c r="SWR136" s="516"/>
      <c r="SWS136" s="516"/>
      <c r="SWT136" s="516"/>
      <c r="SWU136" s="516"/>
      <c r="SWV136" s="516"/>
      <c r="SWW136" s="516"/>
      <c r="SWX136" s="516"/>
      <c r="SWY136" s="516"/>
      <c r="SWZ136" s="516"/>
      <c r="SXA136" s="516"/>
      <c r="SXB136" s="516"/>
      <c r="SXC136" s="516"/>
      <c r="SXD136" s="516"/>
      <c r="SXE136" s="516"/>
      <c r="SXF136" s="516"/>
      <c r="SXG136" s="516"/>
      <c r="SXH136" s="516"/>
      <c r="SXI136" s="516"/>
      <c r="SXJ136" s="516"/>
      <c r="SXK136" s="516"/>
      <c r="SXL136" s="516"/>
      <c r="SXM136" s="516"/>
      <c r="SXN136" s="516"/>
      <c r="SXO136" s="516"/>
      <c r="SXP136" s="516"/>
      <c r="SXQ136" s="516"/>
      <c r="SXR136" s="516"/>
      <c r="SXS136" s="516"/>
      <c r="SXT136" s="516"/>
      <c r="SXU136" s="516"/>
      <c r="SXV136" s="516"/>
      <c r="SXW136" s="516"/>
      <c r="SXX136" s="516"/>
      <c r="SXY136" s="516"/>
      <c r="SXZ136" s="516"/>
      <c r="SYA136" s="516"/>
      <c r="SYB136" s="516"/>
      <c r="SYC136" s="516"/>
      <c r="SYD136" s="516"/>
      <c r="SYE136" s="516"/>
      <c r="SYF136" s="516"/>
      <c r="SYG136" s="516"/>
      <c r="SYH136" s="516"/>
      <c r="SYI136" s="516"/>
      <c r="SYJ136" s="516"/>
      <c r="SYK136" s="516"/>
      <c r="SYL136" s="516"/>
      <c r="SYM136" s="516"/>
      <c r="SYN136" s="516"/>
      <c r="SYO136" s="516"/>
      <c r="SYP136" s="516"/>
      <c r="SYQ136" s="516"/>
      <c r="SYR136" s="516"/>
      <c r="SYS136" s="516"/>
      <c r="SYT136" s="516"/>
      <c r="SYU136" s="516"/>
      <c r="SYV136" s="516"/>
      <c r="SYW136" s="516"/>
      <c r="SYX136" s="516"/>
      <c r="SYY136" s="516"/>
      <c r="SYZ136" s="516"/>
      <c r="SZA136" s="516"/>
      <c r="SZB136" s="516"/>
      <c r="SZC136" s="516"/>
      <c r="SZD136" s="516"/>
      <c r="SZE136" s="516"/>
      <c r="SZF136" s="516"/>
      <c r="SZG136" s="516"/>
      <c r="SZH136" s="516"/>
      <c r="SZI136" s="516"/>
      <c r="SZJ136" s="516"/>
      <c r="SZK136" s="516"/>
      <c r="SZL136" s="516"/>
      <c r="SZM136" s="516"/>
      <c r="SZN136" s="516"/>
      <c r="SZO136" s="516"/>
      <c r="SZP136" s="516"/>
      <c r="SZQ136" s="516"/>
      <c r="SZR136" s="516"/>
      <c r="SZS136" s="516"/>
      <c r="SZT136" s="516"/>
      <c r="SZU136" s="516"/>
      <c r="SZV136" s="516"/>
      <c r="SZW136" s="516"/>
      <c r="SZX136" s="516"/>
      <c r="SZY136" s="516"/>
      <c r="SZZ136" s="516"/>
      <c r="TAA136" s="516"/>
      <c r="TAB136" s="516"/>
      <c r="TAC136" s="516"/>
      <c r="TAD136" s="516"/>
      <c r="TAE136" s="516"/>
      <c r="TAF136" s="516"/>
      <c r="TAG136" s="516"/>
      <c r="TAH136" s="516"/>
      <c r="TAI136" s="516"/>
      <c r="TAJ136" s="516"/>
      <c r="TAK136" s="516"/>
      <c r="TAL136" s="516"/>
      <c r="TAM136" s="516"/>
      <c r="TAN136" s="516"/>
      <c r="TAO136" s="516"/>
      <c r="TAP136" s="516"/>
      <c r="TAQ136" s="516"/>
      <c r="TAR136" s="516"/>
      <c r="TAS136" s="516"/>
      <c r="TAT136" s="516"/>
      <c r="TAU136" s="516"/>
      <c r="TAV136" s="516"/>
      <c r="TAW136" s="516"/>
      <c r="TAX136" s="516"/>
      <c r="TAY136" s="516"/>
      <c r="TAZ136" s="516"/>
      <c r="TBA136" s="516"/>
      <c r="TBB136" s="516"/>
      <c r="TBC136" s="516"/>
      <c r="TBD136" s="516"/>
      <c r="TBE136" s="516"/>
      <c r="TBF136" s="516"/>
      <c r="TBG136" s="516"/>
      <c r="TBH136" s="516"/>
      <c r="TBI136" s="516"/>
      <c r="TBJ136" s="516"/>
      <c r="TBK136" s="516"/>
      <c r="TBL136" s="516"/>
      <c r="TBM136" s="516"/>
      <c r="TBN136" s="516"/>
      <c r="TBO136" s="516"/>
      <c r="TBP136" s="516"/>
      <c r="TBQ136" s="516"/>
      <c r="TBR136" s="516"/>
      <c r="TBS136" s="516"/>
      <c r="TBT136" s="516"/>
      <c r="TBU136" s="516"/>
      <c r="TBV136" s="516"/>
      <c r="TBW136" s="516"/>
      <c r="TBX136" s="516"/>
      <c r="TBY136" s="516"/>
      <c r="TBZ136" s="516"/>
      <c r="TCA136" s="516"/>
      <c r="TCB136" s="516"/>
      <c r="TCC136" s="516"/>
      <c r="TCD136" s="516"/>
      <c r="TCE136" s="516"/>
      <c r="TCF136" s="516"/>
      <c r="TCG136" s="516"/>
      <c r="TCH136" s="516"/>
      <c r="TCI136" s="516"/>
      <c r="TCJ136" s="516"/>
      <c r="TCK136" s="516"/>
      <c r="TCL136" s="516"/>
      <c r="TCM136" s="516"/>
      <c r="TCN136" s="516"/>
      <c r="TCO136" s="516"/>
      <c r="TCP136" s="516"/>
      <c r="TCQ136" s="516"/>
      <c r="TCR136" s="516"/>
      <c r="TCS136" s="516"/>
      <c r="TCT136" s="516"/>
      <c r="TCU136" s="516"/>
      <c r="TCV136" s="516"/>
      <c r="TCW136" s="516"/>
      <c r="TCX136" s="516"/>
      <c r="TCY136" s="516"/>
      <c r="TCZ136" s="516"/>
      <c r="TDA136" s="516"/>
      <c r="TDB136" s="516"/>
      <c r="TDC136" s="516"/>
      <c r="TDD136" s="516"/>
      <c r="TDE136" s="516"/>
      <c r="TDF136" s="516"/>
      <c r="TDG136" s="516"/>
      <c r="TDH136" s="516"/>
      <c r="TDI136" s="516"/>
      <c r="TDJ136" s="516"/>
      <c r="TDK136" s="516"/>
      <c r="TDL136" s="516"/>
      <c r="TDM136" s="516"/>
      <c r="TDN136" s="516"/>
      <c r="TDO136" s="516"/>
      <c r="TDP136" s="516"/>
      <c r="TDQ136" s="516"/>
      <c r="TDR136" s="516"/>
      <c r="TDS136" s="516"/>
      <c r="TDT136" s="516"/>
      <c r="TDU136" s="516"/>
      <c r="TDV136" s="516"/>
      <c r="TDW136" s="516"/>
      <c r="TDX136" s="516"/>
      <c r="TDY136" s="516"/>
      <c r="TDZ136" s="516"/>
      <c r="TEA136" s="516"/>
      <c r="TEB136" s="516"/>
      <c r="TEC136" s="516"/>
      <c r="TED136" s="516"/>
      <c r="TEE136" s="516"/>
      <c r="TEF136" s="516"/>
      <c r="TEG136" s="516"/>
      <c r="TEH136" s="516"/>
      <c r="TEI136" s="516"/>
      <c r="TEJ136" s="516"/>
      <c r="TEK136" s="516"/>
      <c r="TEL136" s="516"/>
      <c r="TEM136" s="516"/>
      <c r="TEN136" s="516"/>
      <c r="TEO136" s="516"/>
      <c r="TEP136" s="516"/>
      <c r="TEQ136" s="516"/>
      <c r="TER136" s="516"/>
      <c r="TES136" s="516"/>
      <c r="TET136" s="516"/>
      <c r="TEU136" s="516"/>
      <c r="TEV136" s="516"/>
      <c r="TEW136" s="516"/>
      <c r="TEX136" s="516"/>
      <c r="TEY136" s="516"/>
      <c r="TEZ136" s="516"/>
      <c r="TFA136" s="516"/>
      <c r="TFB136" s="516"/>
      <c r="TFC136" s="516"/>
      <c r="TFD136" s="516"/>
      <c r="TFE136" s="516"/>
      <c r="TFF136" s="516"/>
      <c r="TFG136" s="516"/>
      <c r="TFH136" s="516"/>
      <c r="TFI136" s="516"/>
      <c r="TFJ136" s="516"/>
      <c r="TFK136" s="516"/>
      <c r="TFL136" s="516"/>
      <c r="TFM136" s="516"/>
      <c r="TFN136" s="516"/>
      <c r="TFO136" s="516"/>
      <c r="TFP136" s="516"/>
      <c r="TFQ136" s="516"/>
      <c r="TFR136" s="516"/>
      <c r="TFS136" s="516"/>
      <c r="TFT136" s="516"/>
      <c r="TFU136" s="516"/>
      <c r="TFV136" s="516"/>
      <c r="TFW136" s="516"/>
      <c r="TFX136" s="516"/>
      <c r="TFY136" s="516"/>
      <c r="TFZ136" s="516"/>
      <c r="TGA136" s="516"/>
      <c r="TGB136" s="516"/>
      <c r="TGC136" s="516"/>
      <c r="TGD136" s="516"/>
      <c r="TGE136" s="516"/>
      <c r="TGF136" s="516"/>
      <c r="TGG136" s="516"/>
      <c r="TGH136" s="516"/>
      <c r="TGI136" s="516"/>
      <c r="TGJ136" s="516"/>
      <c r="TGK136" s="516"/>
      <c r="TGL136" s="516"/>
      <c r="TGM136" s="516"/>
      <c r="TGN136" s="516"/>
      <c r="TGO136" s="516"/>
      <c r="TGP136" s="516"/>
      <c r="TGQ136" s="516"/>
      <c r="TGR136" s="516"/>
      <c r="TGS136" s="516"/>
      <c r="TGT136" s="516"/>
      <c r="TGU136" s="516"/>
      <c r="TGV136" s="516"/>
      <c r="TGW136" s="516"/>
      <c r="TGX136" s="516"/>
      <c r="TGY136" s="516"/>
      <c r="TGZ136" s="516"/>
      <c r="THA136" s="516"/>
      <c r="THB136" s="516"/>
      <c r="THC136" s="516"/>
      <c r="THD136" s="516"/>
      <c r="THE136" s="516"/>
      <c r="THF136" s="516"/>
      <c r="THG136" s="516"/>
      <c r="THH136" s="516"/>
      <c r="THI136" s="516"/>
      <c r="THJ136" s="516"/>
      <c r="THK136" s="516"/>
      <c r="THL136" s="516"/>
      <c r="THM136" s="516"/>
      <c r="THN136" s="516"/>
      <c r="THO136" s="516"/>
      <c r="THP136" s="516"/>
      <c r="THQ136" s="516"/>
      <c r="THR136" s="516"/>
      <c r="THS136" s="516"/>
      <c r="THT136" s="516"/>
      <c r="THU136" s="516"/>
      <c r="THV136" s="516"/>
      <c r="THW136" s="516"/>
      <c r="THX136" s="516"/>
      <c r="THY136" s="516"/>
      <c r="THZ136" s="516"/>
      <c r="TIA136" s="516"/>
      <c r="TIB136" s="516"/>
      <c r="TIC136" s="516"/>
      <c r="TID136" s="516"/>
      <c r="TIE136" s="516"/>
      <c r="TIF136" s="516"/>
      <c r="TIG136" s="516"/>
      <c r="TIH136" s="516"/>
      <c r="TII136" s="516"/>
      <c r="TIJ136" s="516"/>
      <c r="TIK136" s="516"/>
      <c r="TIL136" s="516"/>
      <c r="TIM136" s="516"/>
      <c r="TIN136" s="516"/>
      <c r="TIO136" s="516"/>
      <c r="TIP136" s="516"/>
      <c r="TIQ136" s="516"/>
      <c r="TIR136" s="516"/>
      <c r="TIS136" s="516"/>
      <c r="TIT136" s="516"/>
      <c r="TIU136" s="516"/>
      <c r="TIV136" s="516"/>
      <c r="TIW136" s="516"/>
      <c r="TIX136" s="516"/>
      <c r="TIY136" s="516"/>
      <c r="TIZ136" s="516"/>
      <c r="TJA136" s="516"/>
      <c r="TJB136" s="516"/>
      <c r="TJC136" s="516"/>
      <c r="TJD136" s="516"/>
      <c r="TJE136" s="516"/>
      <c r="TJF136" s="516"/>
      <c r="TJG136" s="516"/>
      <c r="TJH136" s="516"/>
      <c r="TJI136" s="516"/>
      <c r="TJJ136" s="516"/>
      <c r="TJK136" s="516"/>
      <c r="TJL136" s="516"/>
      <c r="TJM136" s="516"/>
      <c r="TJN136" s="516"/>
      <c r="TJO136" s="516"/>
      <c r="TJP136" s="516"/>
      <c r="TJQ136" s="516"/>
      <c r="TJR136" s="516"/>
      <c r="TJS136" s="516"/>
      <c r="TJT136" s="516"/>
      <c r="TJU136" s="516"/>
      <c r="TJV136" s="516"/>
      <c r="TJW136" s="516"/>
      <c r="TJX136" s="516"/>
      <c r="TJY136" s="516"/>
      <c r="TJZ136" s="516"/>
      <c r="TKA136" s="516"/>
      <c r="TKB136" s="516"/>
      <c r="TKC136" s="516"/>
      <c r="TKD136" s="516"/>
      <c r="TKE136" s="516"/>
      <c r="TKF136" s="516"/>
      <c r="TKG136" s="516"/>
      <c r="TKH136" s="516"/>
      <c r="TKI136" s="516"/>
      <c r="TKJ136" s="516"/>
      <c r="TKK136" s="516"/>
      <c r="TKL136" s="516"/>
      <c r="TKM136" s="516"/>
      <c r="TKN136" s="516"/>
      <c r="TKO136" s="516"/>
      <c r="TKP136" s="516"/>
      <c r="TKQ136" s="516"/>
      <c r="TKR136" s="516"/>
      <c r="TKS136" s="516"/>
      <c r="TKT136" s="516"/>
      <c r="TKU136" s="516"/>
      <c r="TKV136" s="516"/>
      <c r="TKW136" s="516"/>
      <c r="TKX136" s="516"/>
      <c r="TKY136" s="516"/>
      <c r="TKZ136" s="516"/>
      <c r="TLA136" s="516"/>
      <c r="TLB136" s="516"/>
      <c r="TLC136" s="516"/>
      <c r="TLD136" s="516"/>
      <c r="TLE136" s="516"/>
      <c r="TLF136" s="516"/>
      <c r="TLG136" s="516"/>
      <c r="TLH136" s="516"/>
      <c r="TLI136" s="516"/>
      <c r="TLJ136" s="516"/>
      <c r="TLK136" s="516"/>
      <c r="TLL136" s="516"/>
      <c r="TLM136" s="516"/>
      <c r="TLN136" s="516"/>
      <c r="TLO136" s="516"/>
      <c r="TLP136" s="516"/>
      <c r="TLQ136" s="516"/>
      <c r="TLR136" s="516"/>
      <c r="TLS136" s="516"/>
      <c r="TLT136" s="516"/>
      <c r="TLU136" s="516"/>
      <c r="TLV136" s="516"/>
      <c r="TLW136" s="516"/>
      <c r="TLX136" s="516"/>
      <c r="TLY136" s="516"/>
      <c r="TLZ136" s="516"/>
      <c r="TMA136" s="516"/>
      <c r="TMB136" s="516"/>
      <c r="TMC136" s="516"/>
      <c r="TMD136" s="516"/>
      <c r="TME136" s="516"/>
      <c r="TMF136" s="516"/>
      <c r="TMG136" s="516"/>
      <c r="TMH136" s="516"/>
      <c r="TMI136" s="516"/>
      <c r="TMJ136" s="516"/>
      <c r="TMK136" s="516"/>
      <c r="TML136" s="516"/>
      <c r="TMM136" s="516"/>
      <c r="TMN136" s="516"/>
      <c r="TMO136" s="516"/>
      <c r="TMP136" s="516"/>
      <c r="TMQ136" s="516"/>
      <c r="TMR136" s="516"/>
      <c r="TMS136" s="516"/>
      <c r="TMT136" s="516"/>
      <c r="TMU136" s="516"/>
      <c r="TMV136" s="516"/>
      <c r="TMW136" s="516"/>
      <c r="TMX136" s="516"/>
      <c r="TMY136" s="516"/>
      <c r="TMZ136" s="516"/>
      <c r="TNA136" s="516"/>
      <c r="TNB136" s="516"/>
      <c r="TNC136" s="516"/>
      <c r="TND136" s="516"/>
      <c r="TNE136" s="516"/>
      <c r="TNF136" s="516"/>
      <c r="TNG136" s="516"/>
      <c r="TNH136" s="516"/>
      <c r="TNI136" s="516"/>
      <c r="TNJ136" s="516"/>
      <c r="TNK136" s="516"/>
      <c r="TNL136" s="516"/>
      <c r="TNM136" s="516"/>
      <c r="TNN136" s="516"/>
      <c r="TNO136" s="516"/>
      <c r="TNP136" s="516"/>
      <c r="TNQ136" s="516"/>
      <c r="TNR136" s="516"/>
      <c r="TNS136" s="516"/>
      <c r="TNT136" s="516"/>
      <c r="TNU136" s="516"/>
      <c r="TNV136" s="516"/>
      <c r="TNW136" s="516"/>
      <c r="TNX136" s="516"/>
      <c r="TNY136" s="516"/>
      <c r="TNZ136" s="516"/>
      <c r="TOA136" s="516"/>
      <c r="TOB136" s="516"/>
      <c r="TOC136" s="516"/>
      <c r="TOD136" s="516"/>
      <c r="TOE136" s="516"/>
      <c r="TOF136" s="516"/>
      <c r="TOG136" s="516"/>
      <c r="TOH136" s="516"/>
      <c r="TOI136" s="516"/>
      <c r="TOJ136" s="516"/>
      <c r="TOK136" s="516"/>
      <c r="TOL136" s="516"/>
      <c r="TOM136" s="516"/>
      <c r="TON136" s="516"/>
      <c r="TOO136" s="516"/>
      <c r="TOP136" s="516"/>
      <c r="TOQ136" s="516"/>
      <c r="TOR136" s="516"/>
      <c r="TOS136" s="516"/>
      <c r="TOT136" s="516"/>
      <c r="TOU136" s="516"/>
      <c r="TOV136" s="516"/>
      <c r="TOW136" s="516"/>
      <c r="TOX136" s="516"/>
      <c r="TOY136" s="516"/>
      <c r="TOZ136" s="516"/>
      <c r="TPA136" s="516"/>
      <c r="TPB136" s="516"/>
      <c r="TPC136" s="516"/>
      <c r="TPD136" s="516"/>
      <c r="TPE136" s="516"/>
      <c r="TPF136" s="516"/>
      <c r="TPG136" s="516"/>
      <c r="TPH136" s="516"/>
      <c r="TPI136" s="516"/>
      <c r="TPJ136" s="516"/>
      <c r="TPK136" s="516"/>
      <c r="TPL136" s="516"/>
      <c r="TPM136" s="516"/>
      <c r="TPN136" s="516"/>
      <c r="TPO136" s="516"/>
      <c r="TPP136" s="516"/>
      <c r="TPQ136" s="516"/>
      <c r="TPR136" s="516"/>
      <c r="TPS136" s="516"/>
      <c r="TPT136" s="516"/>
      <c r="TPU136" s="516"/>
      <c r="TPV136" s="516"/>
      <c r="TPW136" s="516"/>
      <c r="TPX136" s="516"/>
      <c r="TPY136" s="516"/>
      <c r="TPZ136" s="516"/>
      <c r="TQA136" s="516"/>
      <c r="TQB136" s="516"/>
      <c r="TQC136" s="516"/>
      <c r="TQD136" s="516"/>
      <c r="TQE136" s="516"/>
      <c r="TQF136" s="516"/>
      <c r="TQG136" s="516"/>
      <c r="TQH136" s="516"/>
      <c r="TQI136" s="516"/>
      <c r="TQJ136" s="516"/>
      <c r="TQK136" s="516"/>
      <c r="TQL136" s="516"/>
      <c r="TQM136" s="516"/>
      <c r="TQN136" s="516"/>
      <c r="TQO136" s="516"/>
      <c r="TQP136" s="516"/>
      <c r="TQQ136" s="516"/>
      <c r="TQR136" s="516"/>
      <c r="TQS136" s="516"/>
      <c r="TQT136" s="516"/>
      <c r="TQU136" s="516"/>
      <c r="TQV136" s="516"/>
      <c r="TQW136" s="516"/>
      <c r="TQX136" s="516"/>
      <c r="TQY136" s="516"/>
      <c r="TQZ136" s="516"/>
      <c r="TRA136" s="516"/>
      <c r="TRB136" s="516"/>
      <c r="TRC136" s="516"/>
      <c r="TRD136" s="516"/>
      <c r="TRE136" s="516"/>
      <c r="TRF136" s="516"/>
      <c r="TRG136" s="516"/>
      <c r="TRH136" s="516"/>
      <c r="TRI136" s="516"/>
      <c r="TRJ136" s="516"/>
      <c r="TRK136" s="516"/>
      <c r="TRL136" s="516"/>
      <c r="TRM136" s="516"/>
      <c r="TRN136" s="516"/>
      <c r="TRO136" s="516"/>
      <c r="TRP136" s="516"/>
      <c r="TRQ136" s="516"/>
      <c r="TRR136" s="516"/>
      <c r="TRS136" s="516"/>
      <c r="TRT136" s="516"/>
      <c r="TRU136" s="516"/>
      <c r="TRV136" s="516"/>
      <c r="TRW136" s="516"/>
      <c r="TRX136" s="516"/>
      <c r="TRY136" s="516"/>
      <c r="TRZ136" s="516"/>
      <c r="TSA136" s="516"/>
      <c r="TSB136" s="516"/>
      <c r="TSC136" s="516"/>
      <c r="TSD136" s="516"/>
      <c r="TSE136" s="516"/>
      <c r="TSF136" s="516"/>
      <c r="TSG136" s="516"/>
      <c r="TSH136" s="516"/>
      <c r="TSI136" s="516"/>
      <c r="TSJ136" s="516"/>
      <c r="TSK136" s="516"/>
      <c r="TSL136" s="516"/>
      <c r="TSM136" s="516"/>
      <c r="TSN136" s="516"/>
      <c r="TSO136" s="516"/>
      <c r="TSP136" s="516"/>
      <c r="TSQ136" s="516"/>
      <c r="TSR136" s="516"/>
      <c r="TSS136" s="516"/>
      <c r="TST136" s="516"/>
      <c r="TSU136" s="516"/>
      <c r="TSV136" s="516"/>
      <c r="TSW136" s="516"/>
      <c r="TSX136" s="516"/>
      <c r="TSY136" s="516"/>
      <c r="TSZ136" s="516"/>
      <c r="TTA136" s="516"/>
      <c r="TTB136" s="516"/>
      <c r="TTC136" s="516"/>
      <c r="TTD136" s="516"/>
      <c r="TTE136" s="516"/>
      <c r="TTF136" s="516"/>
      <c r="TTG136" s="516"/>
      <c r="TTH136" s="516"/>
      <c r="TTI136" s="516"/>
      <c r="TTJ136" s="516"/>
      <c r="TTK136" s="516"/>
      <c r="TTL136" s="516"/>
      <c r="TTM136" s="516"/>
      <c r="TTN136" s="516"/>
      <c r="TTO136" s="516"/>
      <c r="TTP136" s="516"/>
      <c r="TTQ136" s="516"/>
      <c r="TTR136" s="516"/>
      <c r="TTS136" s="516"/>
      <c r="TTT136" s="516"/>
      <c r="TTU136" s="516"/>
      <c r="TTV136" s="516"/>
      <c r="TTW136" s="516"/>
      <c r="TTX136" s="516"/>
      <c r="TTY136" s="516"/>
      <c r="TTZ136" s="516"/>
      <c r="TUA136" s="516"/>
      <c r="TUB136" s="516"/>
      <c r="TUC136" s="516"/>
      <c r="TUD136" s="516"/>
      <c r="TUE136" s="516"/>
      <c r="TUF136" s="516"/>
      <c r="TUG136" s="516"/>
      <c r="TUH136" s="516"/>
      <c r="TUI136" s="516"/>
      <c r="TUJ136" s="516"/>
      <c r="TUK136" s="516"/>
      <c r="TUL136" s="516"/>
      <c r="TUM136" s="516"/>
      <c r="TUN136" s="516"/>
      <c r="TUO136" s="516"/>
      <c r="TUP136" s="516"/>
      <c r="TUQ136" s="516"/>
      <c r="TUR136" s="516"/>
      <c r="TUS136" s="516"/>
      <c r="TUT136" s="516"/>
      <c r="TUU136" s="516"/>
      <c r="TUV136" s="516"/>
      <c r="TUW136" s="516"/>
      <c r="TUX136" s="516"/>
      <c r="TUY136" s="516"/>
      <c r="TUZ136" s="516"/>
      <c r="TVA136" s="516"/>
      <c r="TVB136" s="516"/>
      <c r="TVC136" s="516"/>
      <c r="TVD136" s="516"/>
      <c r="TVE136" s="516"/>
      <c r="TVF136" s="516"/>
      <c r="TVG136" s="516"/>
      <c r="TVH136" s="516"/>
      <c r="TVI136" s="516"/>
      <c r="TVJ136" s="516"/>
      <c r="TVK136" s="516"/>
      <c r="TVL136" s="516"/>
      <c r="TVM136" s="516"/>
      <c r="TVN136" s="516"/>
      <c r="TVO136" s="516"/>
      <c r="TVP136" s="516"/>
      <c r="TVQ136" s="516"/>
      <c r="TVR136" s="516"/>
      <c r="TVS136" s="516"/>
      <c r="TVT136" s="516"/>
      <c r="TVU136" s="516"/>
      <c r="TVV136" s="516"/>
      <c r="TVW136" s="516"/>
      <c r="TVX136" s="516"/>
      <c r="TVY136" s="516"/>
      <c r="TVZ136" s="516"/>
      <c r="TWA136" s="516"/>
      <c r="TWB136" s="516"/>
      <c r="TWC136" s="516"/>
      <c r="TWD136" s="516"/>
      <c r="TWE136" s="516"/>
      <c r="TWF136" s="516"/>
      <c r="TWG136" s="516"/>
      <c r="TWH136" s="516"/>
      <c r="TWI136" s="516"/>
      <c r="TWJ136" s="516"/>
      <c r="TWK136" s="516"/>
      <c r="TWL136" s="516"/>
      <c r="TWM136" s="516"/>
      <c r="TWN136" s="516"/>
      <c r="TWO136" s="516"/>
      <c r="TWP136" s="516"/>
      <c r="TWQ136" s="516"/>
      <c r="TWR136" s="516"/>
      <c r="TWS136" s="516"/>
      <c r="TWT136" s="516"/>
      <c r="TWU136" s="516"/>
      <c r="TWV136" s="516"/>
      <c r="TWW136" s="516"/>
      <c r="TWX136" s="516"/>
      <c r="TWY136" s="516"/>
      <c r="TWZ136" s="516"/>
      <c r="TXA136" s="516"/>
      <c r="TXB136" s="516"/>
      <c r="TXC136" s="516"/>
      <c r="TXD136" s="516"/>
      <c r="TXE136" s="516"/>
      <c r="TXF136" s="516"/>
      <c r="TXG136" s="516"/>
      <c r="TXH136" s="516"/>
      <c r="TXI136" s="516"/>
      <c r="TXJ136" s="516"/>
      <c r="TXK136" s="516"/>
      <c r="TXL136" s="516"/>
      <c r="TXM136" s="516"/>
      <c r="TXN136" s="516"/>
      <c r="TXO136" s="516"/>
      <c r="TXP136" s="516"/>
      <c r="TXQ136" s="516"/>
      <c r="TXR136" s="516"/>
      <c r="TXS136" s="516"/>
      <c r="TXT136" s="516"/>
      <c r="TXU136" s="516"/>
      <c r="TXV136" s="516"/>
      <c r="TXW136" s="516"/>
      <c r="TXX136" s="516"/>
      <c r="TXY136" s="516"/>
      <c r="TXZ136" s="516"/>
      <c r="TYA136" s="516"/>
      <c r="TYB136" s="516"/>
      <c r="TYC136" s="516"/>
      <c r="TYD136" s="516"/>
      <c r="TYE136" s="516"/>
      <c r="TYF136" s="516"/>
      <c r="TYG136" s="516"/>
      <c r="TYH136" s="516"/>
      <c r="TYI136" s="516"/>
      <c r="TYJ136" s="516"/>
      <c r="TYK136" s="516"/>
      <c r="TYL136" s="516"/>
      <c r="TYM136" s="516"/>
      <c r="TYN136" s="516"/>
      <c r="TYO136" s="516"/>
      <c r="TYP136" s="516"/>
      <c r="TYQ136" s="516"/>
      <c r="TYR136" s="516"/>
      <c r="TYS136" s="516"/>
      <c r="TYT136" s="516"/>
      <c r="TYU136" s="516"/>
      <c r="TYV136" s="516"/>
      <c r="TYW136" s="516"/>
      <c r="TYX136" s="516"/>
      <c r="TYY136" s="516"/>
      <c r="TYZ136" s="516"/>
      <c r="TZA136" s="516"/>
      <c r="TZB136" s="516"/>
      <c r="TZC136" s="516"/>
      <c r="TZD136" s="516"/>
      <c r="TZE136" s="516"/>
      <c r="TZF136" s="516"/>
      <c r="TZG136" s="516"/>
      <c r="TZH136" s="516"/>
      <c r="TZI136" s="516"/>
      <c r="TZJ136" s="516"/>
      <c r="TZK136" s="516"/>
      <c r="TZL136" s="516"/>
      <c r="TZM136" s="516"/>
      <c r="TZN136" s="516"/>
      <c r="TZO136" s="516"/>
      <c r="TZP136" s="516"/>
      <c r="TZQ136" s="516"/>
      <c r="TZR136" s="516"/>
      <c r="TZS136" s="516"/>
      <c r="TZT136" s="516"/>
      <c r="TZU136" s="516"/>
      <c r="TZV136" s="516"/>
      <c r="TZW136" s="516"/>
      <c r="TZX136" s="516"/>
      <c r="TZY136" s="516"/>
      <c r="TZZ136" s="516"/>
      <c r="UAA136" s="516"/>
      <c r="UAB136" s="516"/>
      <c r="UAC136" s="516"/>
      <c r="UAD136" s="516"/>
      <c r="UAE136" s="516"/>
      <c r="UAF136" s="516"/>
      <c r="UAG136" s="516"/>
      <c r="UAH136" s="516"/>
      <c r="UAI136" s="516"/>
      <c r="UAJ136" s="516"/>
      <c r="UAK136" s="516"/>
      <c r="UAL136" s="516"/>
      <c r="UAM136" s="516"/>
      <c r="UAN136" s="516"/>
      <c r="UAO136" s="516"/>
      <c r="UAP136" s="516"/>
      <c r="UAQ136" s="516"/>
      <c r="UAR136" s="516"/>
      <c r="UAS136" s="516"/>
      <c r="UAT136" s="516"/>
      <c r="UAU136" s="516"/>
      <c r="UAV136" s="516"/>
      <c r="UAW136" s="516"/>
      <c r="UAX136" s="516"/>
      <c r="UAY136" s="516"/>
      <c r="UAZ136" s="516"/>
      <c r="UBA136" s="516"/>
      <c r="UBB136" s="516"/>
      <c r="UBC136" s="516"/>
      <c r="UBD136" s="516"/>
      <c r="UBE136" s="516"/>
      <c r="UBF136" s="516"/>
      <c r="UBG136" s="516"/>
      <c r="UBH136" s="516"/>
      <c r="UBI136" s="516"/>
      <c r="UBJ136" s="516"/>
      <c r="UBK136" s="516"/>
      <c r="UBL136" s="516"/>
      <c r="UBM136" s="516"/>
      <c r="UBN136" s="516"/>
      <c r="UBO136" s="516"/>
      <c r="UBP136" s="516"/>
      <c r="UBQ136" s="516"/>
      <c r="UBR136" s="516"/>
      <c r="UBS136" s="516"/>
      <c r="UBT136" s="516"/>
      <c r="UBU136" s="516"/>
      <c r="UBV136" s="516"/>
      <c r="UBW136" s="516"/>
      <c r="UBX136" s="516"/>
      <c r="UBY136" s="516"/>
      <c r="UBZ136" s="516"/>
      <c r="UCA136" s="516"/>
      <c r="UCB136" s="516"/>
      <c r="UCC136" s="516"/>
      <c r="UCD136" s="516"/>
      <c r="UCE136" s="516"/>
      <c r="UCF136" s="516"/>
      <c r="UCG136" s="516"/>
      <c r="UCH136" s="516"/>
      <c r="UCI136" s="516"/>
      <c r="UCJ136" s="516"/>
      <c r="UCK136" s="516"/>
      <c r="UCL136" s="516"/>
      <c r="UCM136" s="516"/>
      <c r="UCN136" s="516"/>
      <c r="UCO136" s="516"/>
      <c r="UCP136" s="516"/>
      <c r="UCQ136" s="516"/>
      <c r="UCR136" s="516"/>
      <c r="UCS136" s="516"/>
      <c r="UCT136" s="516"/>
      <c r="UCU136" s="516"/>
      <c r="UCV136" s="516"/>
      <c r="UCW136" s="516"/>
      <c r="UCX136" s="516"/>
      <c r="UCY136" s="516"/>
      <c r="UCZ136" s="516"/>
      <c r="UDA136" s="516"/>
      <c r="UDB136" s="516"/>
      <c r="UDC136" s="516"/>
      <c r="UDD136" s="516"/>
      <c r="UDE136" s="516"/>
      <c r="UDF136" s="516"/>
      <c r="UDG136" s="516"/>
      <c r="UDH136" s="516"/>
      <c r="UDI136" s="516"/>
      <c r="UDJ136" s="516"/>
      <c r="UDK136" s="516"/>
      <c r="UDL136" s="516"/>
      <c r="UDM136" s="516"/>
      <c r="UDN136" s="516"/>
      <c r="UDO136" s="516"/>
      <c r="UDP136" s="516"/>
      <c r="UDQ136" s="516"/>
      <c r="UDR136" s="516"/>
      <c r="UDS136" s="516"/>
      <c r="UDT136" s="516"/>
      <c r="UDU136" s="516"/>
      <c r="UDV136" s="516"/>
      <c r="UDW136" s="516"/>
      <c r="UDX136" s="516"/>
      <c r="UDY136" s="516"/>
      <c r="UDZ136" s="516"/>
      <c r="UEA136" s="516"/>
      <c r="UEB136" s="516"/>
      <c r="UEC136" s="516"/>
      <c r="UED136" s="516"/>
      <c r="UEE136" s="516"/>
      <c r="UEF136" s="516"/>
      <c r="UEG136" s="516"/>
      <c r="UEH136" s="516"/>
      <c r="UEI136" s="516"/>
      <c r="UEJ136" s="516"/>
      <c r="UEK136" s="516"/>
      <c r="UEL136" s="516"/>
      <c r="UEM136" s="516"/>
      <c r="UEN136" s="516"/>
      <c r="UEO136" s="516"/>
      <c r="UEP136" s="516"/>
      <c r="UEQ136" s="516"/>
      <c r="UER136" s="516"/>
      <c r="UES136" s="516"/>
      <c r="UET136" s="516"/>
      <c r="UEU136" s="516"/>
      <c r="UEV136" s="516"/>
      <c r="UEW136" s="516"/>
      <c r="UEX136" s="516"/>
      <c r="UEY136" s="516"/>
      <c r="UEZ136" s="516"/>
      <c r="UFA136" s="516"/>
      <c r="UFB136" s="516"/>
      <c r="UFC136" s="516"/>
      <c r="UFD136" s="516"/>
      <c r="UFE136" s="516"/>
      <c r="UFF136" s="516"/>
      <c r="UFG136" s="516"/>
      <c r="UFH136" s="516"/>
      <c r="UFI136" s="516"/>
      <c r="UFJ136" s="516"/>
      <c r="UFK136" s="516"/>
      <c r="UFL136" s="516"/>
      <c r="UFM136" s="516"/>
      <c r="UFN136" s="516"/>
      <c r="UFO136" s="516"/>
      <c r="UFP136" s="516"/>
      <c r="UFQ136" s="516"/>
      <c r="UFR136" s="516"/>
      <c r="UFS136" s="516"/>
      <c r="UFT136" s="516"/>
      <c r="UFU136" s="516"/>
      <c r="UFV136" s="516"/>
      <c r="UFW136" s="516"/>
      <c r="UFX136" s="516"/>
      <c r="UFY136" s="516"/>
      <c r="UFZ136" s="516"/>
      <c r="UGA136" s="516"/>
      <c r="UGB136" s="516"/>
      <c r="UGC136" s="516"/>
      <c r="UGD136" s="516"/>
      <c r="UGE136" s="516"/>
      <c r="UGF136" s="516"/>
      <c r="UGG136" s="516"/>
      <c r="UGH136" s="516"/>
      <c r="UGI136" s="516"/>
      <c r="UGJ136" s="516"/>
      <c r="UGK136" s="516"/>
      <c r="UGL136" s="516"/>
      <c r="UGM136" s="516"/>
      <c r="UGN136" s="516"/>
      <c r="UGO136" s="516"/>
      <c r="UGP136" s="516"/>
      <c r="UGQ136" s="516"/>
      <c r="UGR136" s="516"/>
      <c r="UGS136" s="516"/>
      <c r="UGT136" s="516"/>
      <c r="UGU136" s="516"/>
      <c r="UGV136" s="516"/>
      <c r="UGW136" s="516"/>
      <c r="UGX136" s="516"/>
      <c r="UGY136" s="516"/>
      <c r="UGZ136" s="516"/>
      <c r="UHA136" s="516"/>
      <c r="UHB136" s="516"/>
      <c r="UHC136" s="516"/>
      <c r="UHD136" s="516"/>
      <c r="UHE136" s="516"/>
      <c r="UHF136" s="516"/>
      <c r="UHG136" s="516"/>
      <c r="UHH136" s="516"/>
      <c r="UHI136" s="516"/>
      <c r="UHJ136" s="516"/>
      <c r="UHK136" s="516"/>
      <c r="UHL136" s="516"/>
      <c r="UHM136" s="516"/>
      <c r="UHN136" s="516"/>
      <c r="UHO136" s="516"/>
      <c r="UHP136" s="516"/>
      <c r="UHQ136" s="516"/>
      <c r="UHR136" s="516"/>
      <c r="UHS136" s="516"/>
      <c r="UHT136" s="516"/>
      <c r="UHU136" s="516"/>
      <c r="UHV136" s="516"/>
      <c r="UHW136" s="516"/>
      <c r="UHX136" s="516"/>
      <c r="UHY136" s="516"/>
      <c r="UHZ136" s="516"/>
      <c r="UIA136" s="516"/>
      <c r="UIB136" s="516"/>
      <c r="UIC136" s="516"/>
      <c r="UID136" s="516"/>
      <c r="UIE136" s="516"/>
      <c r="UIF136" s="516"/>
      <c r="UIG136" s="516"/>
      <c r="UIH136" s="516"/>
      <c r="UII136" s="516"/>
      <c r="UIJ136" s="516"/>
      <c r="UIK136" s="516"/>
      <c r="UIL136" s="516"/>
      <c r="UIM136" s="516"/>
      <c r="UIN136" s="516"/>
      <c r="UIO136" s="516"/>
      <c r="UIP136" s="516"/>
      <c r="UIQ136" s="516"/>
      <c r="UIR136" s="516"/>
      <c r="UIS136" s="516"/>
      <c r="UIT136" s="516"/>
      <c r="UIU136" s="516"/>
      <c r="UIV136" s="516"/>
      <c r="UIW136" s="516"/>
      <c r="UIX136" s="516"/>
      <c r="UIY136" s="516"/>
      <c r="UIZ136" s="516"/>
      <c r="UJA136" s="516"/>
      <c r="UJB136" s="516"/>
      <c r="UJC136" s="516"/>
      <c r="UJD136" s="516"/>
      <c r="UJE136" s="516"/>
      <c r="UJF136" s="516"/>
      <c r="UJG136" s="516"/>
      <c r="UJH136" s="516"/>
      <c r="UJI136" s="516"/>
      <c r="UJJ136" s="516"/>
      <c r="UJK136" s="516"/>
      <c r="UJL136" s="516"/>
      <c r="UJM136" s="516"/>
      <c r="UJN136" s="516"/>
      <c r="UJO136" s="516"/>
      <c r="UJP136" s="516"/>
      <c r="UJQ136" s="516"/>
      <c r="UJR136" s="516"/>
      <c r="UJS136" s="516"/>
      <c r="UJT136" s="516"/>
      <c r="UJU136" s="516"/>
      <c r="UJV136" s="516"/>
      <c r="UJW136" s="516"/>
      <c r="UJX136" s="516"/>
      <c r="UJY136" s="516"/>
      <c r="UJZ136" s="516"/>
      <c r="UKA136" s="516"/>
      <c r="UKB136" s="516"/>
      <c r="UKC136" s="516"/>
      <c r="UKD136" s="516"/>
      <c r="UKE136" s="516"/>
      <c r="UKF136" s="516"/>
      <c r="UKG136" s="516"/>
      <c r="UKH136" s="516"/>
      <c r="UKI136" s="516"/>
      <c r="UKJ136" s="516"/>
      <c r="UKK136" s="516"/>
      <c r="UKL136" s="516"/>
      <c r="UKM136" s="516"/>
      <c r="UKN136" s="516"/>
      <c r="UKO136" s="516"/>
      <c r="UKP136" s="516"/>
      <c r="UKQ136" s="516"/>
      <c r="UKR136" s="516"/>
      <c r="UKS136" s="516"/>
      <c r="UKT136" s="516"/>
      <c r="UKU136" s="516"/>
      <c r="UKV136" s="516"/>
      <c r="UKW136" s="516"/>
      <c r="UKX136" s="516"/>
      <c r="UKY136" s="516"/>
      <c r="UKZ136" s="516"/>
      <c r="ULA136" s="516"/>
      <c r="ULB136" s="516"/>
      <c r="ULC136" s="516"/>
      <c r="ULD136" s="516"/>
      <c r="ULE136" s="516"/>
      <c r="ULF136" s="516"/>
      <c r="ULG136" s="516"/>
      <c r="ULH136" s="516"/>
      <c r="ULI136" s="516"/>
      <c r="ULJ136" s="516"/>
      <c r="ULK136" s="516"/>
      <c r="ULL136" s="516"/>
      <c r="ULM136" s="516"/>
      <c r="ULN136" s="516"/>
      <c r="ULO136" s="516"/>
      <c r="ULP136" s="516"/>
      <c r="ULQ136" s="516"/>
      <c r="ULR136" s="516"/>
      <c r="ULS136" s="516"/>
      <c r="ULT136" s="516"/>
      <c r="ULU136" s="516"/>
      <c r="ULV136" s="516"/>
      <c r="ULW136" s="516"/>
      <c r="ULX136" s="516"/>
      <c r="ULY136" s="516"/>
      <c r="ULZ136" s="516"/>
      <c r="UMA136" s="516"/>
      <c r="UMB136" s="516"/>
      <c r="UMC136" s="516"/>
      <c r="UMD136" s="516"/>
      <c r="UME136" s="516"/>
      <c r="UMF136" s="516"/>
      <c r="UMG136" s="516"/>
      <c r="UMH136" s="516"/>
      <c r="UMI136" s="516"/>
      <c r="UMJ136" s="516"/>
      <c r="UMK136" s="516"/>
      <c r="UML136" s="516"/>
      <c r="UMM136" s="516"/>
      <c r="UMN136" s="516"/>
      <c r="UMO136" s="516"/>
      <c r="UMP136" s="516"/>
      <c r="UMQ136" s="516"/>
      <c r="UMR136" s="516"/>
      <c r="UMS136" s="516"/>
      <c r="UMT136" s="516"/>
      <c r="UMU136" s="516"/>
      <c r="UMV136" s="516"/>
      <c r="UMW136" s="516"/>
      <c r="UMX136" s="516"/>
      <c r="UMY136" s="516"/>
      <c r="UMZ136" s="516"/>
      <c r="UNA136" s="516"/>
      <c r="UNB136" s="516"/>
      <c r="UNC136" s="516"/>
      <c r="UND136" s="516"/>
      <c r="UNE136" s="516"/>
      <c r="UNF136" s="516"/>
      <c r="UNG136" s="516"/>
      <c r="UNH136" s="516"/>
      <c r="UNI136" s="516"/>
      <c r="UNJ136" s="516"/>
      <c r="UNK136" s="516"/>
      <c r="UNL136" s="516"/>
      <c r="UNM136" s="516"/>
      <c r="UNN136" s="516"/>
      <c r="UNO136" s="516"/>
      <c r="UNP136" s="516"/>
      <c r="UNQ136" s="516"/>
      <c r="UNR136" s="516"/>
      <c r="UNS136" s="516"/>
      <c r="UNT136" s="516"/>
      <c r="UNU136" s="516"/>
      <c r="UNV136" s="516"/>
      <c r="UNW136" s="516"/>
      <c r="UNX136" s="516"/>
      <c r="UNY136" s="516"/>
      <c r="UNZ136" s="516"/>
      <c r="UOA136" s="516"/>
      <c r="UOB136" s="516"/>
      <c r="UOC136" s="516"/>
      <c r="UOD136" s="516"/>
      <c r="UOE136" s="516"/>
      <c r="UOF136" s="516"/>
      <c r="UOG136" s="516"/>
      <c r="UOH136" s="516"/>
      <c r="UOI136" s="516"/>
      <c r="UOJ136" s="516"/>
      <c r="UOK136" s="516"/>
      <c r="UOL136" s="516"/>
      <c r="UOM136" s="516"/>
      <c r="UON136" s="516"/>
      <c r="UOO136" s="516"/>
      <c r="UOP136" s="516"/>
      <c r="UOQ136" s="516"/>
      <c r="UOR136" s="516"/>
      <c r="UOS136" s="516"/>
      <c r="UOT136" s="516"/>
      <c r="UOU136" s="516"/>
      <c r="UOV136" s="516"/>
      <c r="UOW136" s="516"/>
      <c r="UOX136" s="516"/>
      <c r="UOY136" s="516"/>
      <c r="UOZ136" s="516"/>
      <c r="UPA136" s="516"/>
      <c r="UPB136" s="516"/>
      <c r="UPC136" s="516"/>
      <c r="UPD136" s="516"/>
      <c r="UPE136" s="516"/>
      <c r="UPF136" s="516"/>
      <c r="UPG136" s="516"/>
      <c r="UPH136" s="516"/>
      <c r="UPI136" s="516"/>
      <c r="UPJ136" s="516"/>
      <c r="UPK136" s="516"/>
      <c r="UPL136" s="516"/>
      <c r="UPM136" s="516"/>
      <c r="UPN136" s="516"/>
      <c r="UPO136" s="516"/>
      <c r="UPP136" s="516"/>
      <c r="UPQ136" s="516"/>
      <c r="UPR136" s="516"/>
      <c r="UPS136" s="516"/>
      <c r="UPT136" s="516"/>
      <c r="UPU136" s="516"/>
      <c r="UPV136" s="516"/>
      <c r="UPW136" s="516"/>
      <c r="UPX136" s="516"/>
      <c r="UPY136" s="516"/>
      <c r="UPZ136" s="516"/>
      <c r="UQA136" s="516"/>
      <c r="UQB136" s="516"/>
      <c r="UQC136" s="516"/>
      <c r="UQD136" s="516"/>
      <c r="UQE136" s="516"/>
      <c r="UQF136" s="516"/>
      <c r="UQG136" s="516"/>
      <c r="UQH136" s="516"/>
      <c r="UQI136" s="516"/>
      <c r="UQJ136" s="516"/>
      <c r="UQK136" s="516"/>
      <c r="UQL136" s="516"/>
      <c r="UQM136" s="516"/>
      <c r="UQN136" s="516"/>
      <c r="UQO136" s="516"/>
      <c r="UQP136" s="516"/>
      <c r="UQQ136" s="516"/>
      <c r="UQR136" s="516"/>
      <c r="UQS136" s="516"/>
      <c r="UQT136" s="516"/>
      <c r="UQU136" s="516"/>
      <c r="UQV136" s="516"/>
      <c r="UQW136" s="516"/>
      <c r="UQX136" s="516"/>
      <c r="UQY136" s="516"/>
      <c r="UQZ136" s="516"/>
      <c r="URA136" s="516"/>
      <c r="URB136" s="516"/>
      <c r="URC136" s="516"/>
      <c r="URD136" s="516"/>
      <c r="URE136" s="516"/>
      <c r="URF136" s="516"/>
      <c r="URG136" s="516"/>
      <c r="URH136" s="516"/>
      <c r="URI136" s="516"/>
      <c r="URJ136" s="516"/>
      <c r="URK136" s="516"/>
      <c r="URL136" s="516"/>
      <c r="URM136" s="516"/>
      <c r="URN136" s="516"/>
      <c r="URO136" s="516"/>
      <c r="URP136" s="516"/>
      <c r="URQ136" s="516"/>
      <c r="URR136" s="516"/>
      <c r="URS136" s="516"/>
      <c r="URT136" s="516"/>
      <c r="URU136" s="516"/>
      <c r="URV136" s="516"/>
      <c r="URW136" s="516"/>
      <c r="URX136" s="516"/>
      <c r="URY136" s="516"/>
      <c r="URZ136" s="516"/>
      <c r="USA136" s="516"/>
      <c r="USB136" s="516"/>
      <c r="USC136" s="516"/>
      <c r="USD136" s="516"/>
      <c r="USE136" s="516"/>
      <c r="USF136" s="516"/>
      <c r="USG136" s="516"/>
      <c r="USH136" s="516"/>
      <c r="USI136" s="516"/>
      <c r="USJ136" s="516"/>
      <c r="USK136" s="516"/>
      <c r="USL136" s="516"/>
      <c r="USM136" s="516"/>
      <c r="USN136" s="516"/>
      <c r="USO136" s="516"/>
      <c r="USP136" s="516"/>
      <c r="USQ136" s="516"/>
      <c r="USR136" s="516"/>
      <c r="USS136" s="516"/>
      <c r="UST136" s="516"/>
      <c r="USU136" s="516"/>
      <c r="USV136" s="516"/>
      <c r="USW136" s="516"/>
      <c r="USX136" s="516"/>
      <c r="USY136" s="516"/>
      <c r="USZ136" s="516"/>
      <c r="UTA136" s="516"/>
      <c r="UTB136" s="516"/>
      <c r="UTC136" s="516"/>
      <c r="UTD136" s="516"/>
      <c r="UTE136" s="516"/>
      <c r="UTF136" s="516"/>
      <c r="UTG136" s="516"/>
      <c r="UTH136" s="516"/>
      <c r="UTI136" s="516"/>
      <c r="UTJ136" s="516"/>
      <c r="UTK136" s="516"/>
      <c r="UTL136" s="516"/>
      <c r="UTM136" s="516"/>
      <c r="UTN136" s="516"/>
      <c r="UTO136" s="516"/>
      <c r="UTP136" s="516"/>
      <c r="UTQ136" s="516"/>
      <c r="UTR136" s="516"/>
      <c r="UTS136" s="516"/>
      <c r="UTT136" s="516"/>
      <c r="UTU136" s="516"/>
      <c r="UTV136" s="516"/>
      <c r="UTW136" s="516"/>
      <c r="UTX136" s="516"/>
      <c r="UTY136" s="516"/>
      <c r="UTZ136" s="516"/>
      <c r="UUA136" s="516"/>
      <c r="UUB136" s="516"/>
      <c r="UUC136" s="516"/>
      <c r="UUD136" s="516"/>
      <c r="UUE136" s="516"/>
      <c r="UUF136" s="516"/>
      <c r="UUG136" s="516"/>
      <c r="UUH136" s="516"/>
      <c r="UUI136" s="516"/>
      <c r="UUJ136" s="516"/>
      <c r="UUK136" s="516"/>
      <c r="UUL136" s="516"/>
      <c r="UUM136" s="516"/>
      <c r="UUN136" s="516"/>
      <c r="UUO136" s="516"/>
      <c r="UUP136" s="516"/>
      <c r="UUQ136" s="516"/>
      <c r="UUR136" s="516"/>
      <c r="UUS136" s="516"/>
      <c r="UUT136" s="516"/>
      <c r="UUU136" s="516"/>
      <c r="UUV136" s="516"/>
      <c r="UUW136" s="516"/>
      <c r="UUX136" s="516"/>
      <c r="UUY136" s="516"/>
      <c r="UUZ136" s="516"/>
      <c r="UVA136" s="516"/>
      <c r="UVB136" s="516"/>
      <c r="UVC136" s="516"/>
      <c r="UVD136" s="516"/>
      <c r="UVE136" s="516"/>
      <c r="UVF136" s="516"/>
      <c r="UVG136" s="516"/>
      <c r="UVH136" s="516"/>
      <c r="UVI136" s="516"/>
      <c r="UVJ136" s="516"/>
      <c r="UVK136" s="516"/>
      <c r="UVL136" s="516"/>
      <c r="UVM136" s="516"/>
      <c r="UVN136" s="516"/>
      <c r="UVO136" s="516"/>
      <c r="UVP136" s="516"/>
      <c r="UVQ136" s="516"/>
      <c r="UVR136" s="516"/>
      <c r="UVS136" s="516"/>
      <c r="UVT136" s="516"/>
      <c r="UVU136" s="516"/>
      <c r="UVV136" s="516"/>
      <c r="UVW136" s="516"/>
      <c r="UVX136" s="516"/>
      <c r="UVY136" s="516"/>
      <c r="UVZ136" s="516"/>
      <c r="UWA136" s="516"/>
      <c r="UWB136" s="516"/>
      <c r="UWC136" s="516"/>
      <c r="UWD136" s="516"/>
      <c r="UWE136" s="516"/>
      <c r="UWF136" s="516"/>
      <c r="UWG136" s="516"/>
      <c r="UWH136" s="516"/>
      <c r="UWI136" s="516"/>
      <c r="UWJ136" s="516"/>
      <c r="UWK136" s="516"/>
      <c r="UWL136" s="516"/>
      <c r="UWM136" s="516"/>
      <c r="UWN136" s="516"/>
      <c r="UWO136" s="516"/>
      <c r="UWP136" s="516"/>
      <c r="UWQ136" s="516"/>
      <c r="UWR136" s="516"/>
      <c r="UWS136" s="516"/>
      <c r="UWT136" s="516"/>
      <c r="UWU136" s="516"/>
      <c r="UWV136" s="516"/>
      <c r="UWW136" s="516"/>
      <c r="UWX136" s="516"/>
      <c r="UWY136" s="516"/>
      <c r="UWZ136" s="516"/>
      <c r="UXA136" s="516"/>
      <c r="UXB136" s="516"/>
      <c r="UXC136" s="516"/>
      <c r="UXD136" s="516"/>
      <c r="UXE136" s="516"/>
      <c r="UXF136" s="516"/>
      <c r="UXG136" s="516"/>
      <c r="UXH136" s="516"/>
      <c r="UXI136" s="516"/>
      <c r="UXJ136" s="516"/>
      <c r="UXK136" s="516"/>
      <c r="UXL136" s="516"/>
      <c r="UXM136" s="516"/>
      <c r="UXN136" s="516"/>
      <c r="UXO136" s="516"/>
      <c r="UXP136" s="516"/>
      <c r="UXQ136" s="516"/>
      <c r="UXR136" s="516"/>
      <c r="UXS136" s="516"/>
      <c r="UXT136" s="516"/>
      <c r="UXU136" s="516"/>
      <c r="UXV136" s="516"/>
      <c r="UXW136" s="516"/>
      <c r="UXX136" s="516"/>
      <c r="UXY136" s="516"/>
      <c r="UXZ136" s="516"/>
      <c r="UYA136" s="516"/>
      <c r="UYB136" s="516"/>
      <c r="UYC136" s="516"/>
      <c r="UYD136" s="516"/>
      <c r="UYE136" s="516"/>
      <c r="UYF136" s="516"/>
      <c r="UYG136" s="516"/>
      <c r="UYH136" s="516"/>
      <c r="UYI136" s="516"/>
      <c r="UYJ136" s="516"/>
      <c r="UYK136" s="516"/>
      <c r="UYL136" s="516"/>
      <c r="UYM136" s="516"/>
      <c r="UYN136" s="516"/>
      <c r="UYO136" s="516"/>
      <c r="UYP136" s="516"/>
      <c r="UYQ136" s="516"/>
      <c r="UYR136" s="516"/>
      <c r="UYS136" s="516"/>
      <c r="UYT136" s="516"/>
      <c r="UYU136" s="516"/>
      <c r="UYV136" s="516"/>
      <c r="UYW136" s="516"/>
      <c r="UYX136" s="516"/>
      <c r="UYY136" s="516"/>
      <c r="UYZ136" s="516"/>
      <c r="UZA136" s="516"/>
      <c r="UZB136" s="516"/>
      <c r="UZC136" s="516"/>
      <c r="UZD136" s="516"/>
      <c r="UZE136" s="516"/>
      <c r="UZF136" s="516"/>
      <c r="UZG136" s="516"/>
      <c r="UZH136" s="516"/>
      <c r="UZI136" s="516"/>
      <c r="UZJ136" s="516"/>
      <c r="UZK136" s="516"/>
      <c r="UZL136" s="516"/>
      <c r="UZM136" s="516"/>
      <c r="UZN136" s="516"/>
      <c r="UZO136" s="516"/>
      <c r="UZP136" s="516"/>
      <c r="UZQ136" s="516"/>
      <c r="UZR136" s="516"/>
      <c r="UZS136" s="516"/>
      <c r="UZT136" s="516"/>
      <c r="UZU136" s="516"/>
      <c r="UZV136" s="516"/>
      <c r="UZW136" s="516"/>
      <c r="UZX136" s="516"/>
      <c r="UZY136" s="516"/>
      <c r="UZZ136" s="516"/>
      <c r="VAA136" s="516"/>
      <c r="VAB136" s="516"/>
      <c r="VAC136" s="516"/>
      <c r="VAD136" s="516"/>
      <c r="VAE136" s="516"/>
      <c r="VAF136" s="516"/>
      <c r="VAG136" s="516"/>
      <c r="VAH136" s="516"/>
      <c r="VAI136" s="516"/>
      <c r="VAJ136" s="516"/>
      <c r="VAK136" s="516"/>
      <c r="VAL136" s="516"/>
      <c r="VAM136" s="516"/>
      <c r="VAN136" s="516"/>
      <c r="VAO136" s="516"/>
      <c r="VAP136" s="516"/>
      <c r="VAQ136" s="516"/>
      <c r="VAR136" s="516"/>
      <c r="VAS136" s="516"/>
      <c r="VAT136" s="516"/>
      <c r="VAU136" s="516"/>
      <c r="VAV136" s="516"/>
      <c r="VAW136" s="516"/>
      <c r="VAX136" s="516"/>
      <c r="VAY136" s="516"/>
      <c r="VAZ136" s="516"/>
      <c r="VBA136" s="516"/>
      <c r="VBB136" s="516"/>
      <c r="VBC136" s="516"/>
      <c r="VBD136" s="516"/>
      <c r="VBE136" s="516"/>
      <c r="VBF136" s="516"/>
      <c r="VBG136" s="516"/>
      <c r="VBH136" s="516"/>
      <c r="VBI136" s="516"/>
      <c r="VBJ136" s="516"/>
      <c r="VBK136" s="516"/>
      <c r="VBL136" s="516"/>
      <c r="VBM136" s="516"/>
      <c r="VBN136" s="516"/>
      <c r="VBO136" s="516"/>
      <c r="VBP136" s="516"/>
      <c r="VBQ136" s="516"/>
      <c r="VBR136" s="516"/>
      <c r="VBS136" s="516"/>
      <c r="VBT136" s="516"/>
      <c r="VBU136" s="516"/>
      <c r="VBV136" s="516"/>
      <c r="VBW136" s="516"/>
      <c r="VBX136" s="516"/>
      <c r="VBY136" s="516"/>
      <c r="VBZ136" s="516"/>
      <c r="VCA136" s="516"/>
      <c r="VCB136" s="516"/>
      <c r="VCC136" s="516"/>
      <c r="VCD136" s="516"/>
      <c r="VCE136" s="516"/>
      <c r="VCF136" s="516"/>
      <c r="VCG136" s="516"/>
      <c r="VCH136" s="516"/>
      <c r="VCI136" s="516"/>
      <c r="VCJ136" s="516"/>
      <c r="VCK136" s="516"/>
      <c r="VCL136" s="516"/>
      <c r="VCM136" s="516"/>
      <c r="VCN136" s="516"/>
      <c r="VCO136" s="516"/>
      <c r="VCP136" s="516"/>
      <c r="VCQ136" s="516"/>
      <c r="VCR136" s="516"/>
      <c r="VCS136" s="516"/>
      <c r="VCT136" s="516"/>
      <c r="VCU136" s="516"/>
      <c r="VCV136" s="516"/>
      <c r="VCW136" s="516"/>
      <c r="VCX136" s="516"/>
      <c r="VCY136" s="516"/>
      <c r="VCZ136" s="516"/>
      <c r="VDA136" s="516"/>
      <c r="VDB136" s="516"/>
      <c r="VDC136" s="516"/>
      <c r="VDD136" s="516"/>
      <c r="VDE136" s="516"/>
      <c r="VDF136" s="516"/>
      <c r="VDG136" s="516"/>
      <c r="VDH136" s="516"/>
      <c r="VDI136" s="516"/>
      <c r="VDJ136" s="516"/>
      <c r="VDK136" s="516"/>
      <c r="VDL136" s="516"/>
      <c r="VDM136" s="516"/>
      <c r="VDN136" s="516"/>
      <c r="VDO136" s="516"/>
      <c r="VDP136" s="516"/>
      <c r="VDQ136" s="516"/>
      <c r="VDR136" s="516"/>
      <c r="VDS136" s="516"/>
      <c r="VDT136" s="516"/>
      <c r="VDU136" s="516"/>
      <c r="VDV136" s="516"/>
      <c r="VDW136" s="516"/>
      <c r="VDX136" s="516"/>
      <c r="VDY136" s="516"/>
      <c r="VDZ136" s="516"/>
      <c r="VEA136" s="516"/>
      <c r="VEB136" s="516"/>
      <c r="VEC136" s="516"/>
      <c r="VED136" s="516"/>
      <c r="VEE136" s="516"/>
      <c r="VEF136" s="516"/>
      <c r="VEG136" s="516"/>
      <c r="VEH136" s="516"/>
      <c r="VEI136" s="516"/>
      <c r="VEJ136" s="516"/>
      <c r="VEK136" s="516"/>
      <c r="VEL136" s="516"/>
      <c r="VEM136" s="516"/>
      <c r="VEN136" s="516"/>
      <c r="VEO136" s="516"/>
      <c r="VEP136" s="516"/>
      <c r="VEQ136" s="516"/>
      <c r="VER136" s="516"/>
      <c r="VES136" s="516"/>
      <c r="VET136" s="516"/>
      <c r="VEU136" s="516"/>
      <c r="VEV136" s="516"/>
      <c r="VEW136" s="516"/>
      <c r="VEX136" s="516"/>
      <c r="VEY136" s="516"/>
      <c r="VEZ136" s="516"/>
      <c r="VFA136" s="516"/>
      <c r="VFB136" s="516"/>
      <c r="VFC136" s="516"/>
      <c r="VFD136" s="516"/>
      <c r="VFE136" s="516"/>
      <c r="VFF136" s="516"/>
      <c r="VFG136" s="516"/>
      <c r="VFH136" s="516"/>
      <c r="VFI136" s="516"/>
      <c r="VFJ136" s="516"/>
      <c r="VFK136" s="516"/>
      <c r="VFL136" s="516"/>
      <c r="VFM136" s="516"/>
      <c r="VFN136" s="516"/>
      <c r="VFO136" s="516"/>
      <c r="VFP136" s="516"/>
      <c r="VFQ136" s="516"/>
      <c r="VFR136" s="516"/>
      <c r="VFS136" s="516"/>
      <c r="VFT136" s="516"/>
      <c r="VFU136" s="516"/>
      <c r="VFV136" s="516"/>
      <c r="VFW136" s="516"/>
      <c r="VFX136" s="516"/>
      <c r="VFY136" s="516"/>
      <c r="VFZ136" s="516"/>
      <c r="VGA136" s="516"/>
      <c r="VGB136" s="516"/>
      <c r="VGC136" s="516"/>
      <c r="VGD136" s="516"/>
      <c r="VGE136" s="516"/>
      <c r="VGF136" s="516"/>
      <c r="VGG136" s="516"/>
      <c r="VGH136" s="516"/>
      <c r="VGI136" s="516"/>
      <c r="VGJ136" s="516"/>
      <c r="VGK136" s="516"/>
      <c r="VGL136" s="516"/>
      <c r="VGM136" s="516"/>
      <c r="VGN136" s="516"/>
      <c r="VGO136" s="516"/>
      <c r="VGP136" s="516"/>
      <c r="VGQ136" s="516"/>
      <c r="VGR136" s="516"/>
      <c r="VGS136" s="516"/>
      <c r="VGT136" s="516"/>
      <c r="VGU136" s="516"/>
      <c r="VGV136" s="516"/>
      <c r="VGW136" s="516"/>
      <c r="VGX136" s="516"/>
      <c r="VGY136" s="516"/>
      <c r="VGZ136" s="516"/>
      <c r="VHA136" s="516"/>
      <c r="VHB136" s="516"/>
      <c r="VHC136" s="516"/>
      <c r="VHD136" s="516"/>
      <c r="VHE136" s="516"/>
      <c r="VHF136" s="516"/>
      <c r="VHG136" s="516"/>
      <c r="VHH136" s="516"/>
      <c r="VHI136" s="516"/>
      <c r="VHJ136" s="516"/>
      <c r="VHK136" s="516"/>
      <c r="VHL136" s="516"/>
      <c r="VHM136" s="516"/>
      <c r="VHN136" s="516"/>
      <c r="VHO136" s="516"/>
      <c r="VHP136" s="516"/>
      <c r="VHQ136" s="516"/>
      <c r="VHR136" s="516"/>
      <c r="VHS136" s="516"/>
      <c r="VHT136" s="516"/>
      <c r="VHU136" s="516"/>
      <c r="VHV136" s="516"/>
      <c r="VHW136" s="516"/>
      <c r="VHX136" s="516"/>
      <c r="VHY136" s="516"/>
      <c r="VHZ136" s="516"/>
      <c r="VIA136" s="516"/>
      <c r="VIB136" s="516"/>
      <c r="VIC136" s="516"/>
      <c r="VID136" s="516"/>
      <c r="VIE136" s="516"/>
      <c r="VIF136" s="516"/>
      <c r="VIG136" s="516"/>
      <c r="VIH136" s="516"/>
      <c r="VII136" s="516"/>
      <c r="VIJ136" s="516"/>
      <c r="VIK136" s="516"/>
      <c r="VIL136" s="516"/>
      <c r="VIM136" s="516"/>
      <c r="VIN136" s="516"/>
      <c r="VIO136" s="516"/>
      <c r="VIP136" s="516"/>
      <c r="VIQ136" s="516"/>
      <c r="VIR136" s="516"/>
      <c r="VIS136" s="516"/>
      <c r="VIT136" s="516"/>
      <c r="VIU136" s="516"/>
      <c r="VIV136" s="516"/>
      <c r="VIW136" s="516"/>
      <c r="VIX136" s="516"/>
      <c r="VIY136" s="516"/>
      <c r="VIZ136" s="516"/>
      <c r="VJA136" s="516"/>
      <c r="VJB136" s="516"/>
      <c r="VJC136" s="516"/>
      <c r="VJD136" s="516"/>
      <c r="VJE136" s="516"/>
      <c r="VJF136" s="516"/>
      <c r="VJG136" s="516"/>
      <c r="VJH136" s="516"/>
      <c r="VJI136" s="516"/>
      <c r="VJJ136" s="516"/>
      <c r="VJK136" s="516"/>
      <c r="VJL136" s="516"/>
      <c r="VJM136" s="516"/>
      <c r="VJN136" s="516"/>
      <c r="VJO136" s="516"/>
      <c r="VJP136" s="516"/>
      <c r="VJQ136" s="516"/>
      <c r="VJR136" s="516"/>
      <c r="VJS136" s="516"/>
      <c r="VJT136" s="516"/>
      <c r="VJU136" s="516"/>
      <c r="VJV136" s="516"/>
      <c r="VJW136" s="516"/>
      <c r="VJX136" s="516"/>
      <c r="VJY136" s="516"/>
      <c r="VJZ136" s="516"/>
      <c r="VKA136" s="516"/>
      <c r="VKB136" s="516"/>
      <c r="VKC136" s="516"/>
      <c r="VKD136" s="516"/>
      <c r="VKE136" s="516"/>
      <c r="VKF136" s="516"/>
      <c r="VKG136" s="516"/>
      <c r="VKH136" s="516"/>
      <c r="VKI136" s="516"/>
      <c r="VKJ136" s="516"/>
      <c r="VKK136" s="516"/>
      <c r="VKL136" s="516"/>
      <c r="VKM136" s="516"/>
      <c r="VKN136" s="516"/>
      <c r="VKO136" s="516"/>
      <c r="VKP136" s="516"/>
      <c r="VKQ136" s="516"/>
      <c r="VKR136" s="516"/>
      <c r="VKS136" s="516"/>
      <c r="VKT136" s="516"/>
      <c r="VKU136" s="516"/>
      <c r="VKV136" s="516"/>
      <c r="VKW136" s="516"/>
      <c r="VKX136" s="516"/>
      <c r="VKY136" s="516"/>
      <c r="VKZ136" s="516"/>
      <c r="VLA136" s="516"/>
      <c r="VLB136" s="516"/>
      <c r="VLC136" s="516"/>
      <c r="VLD136" s="516"/>
      <c r="VLE136" s="516"/>
      <c r="VLF136" s="516"/>
      <c r="VLG136" s="516"/>
      <c r="VLH136" s="516"/>
      <c r="VLI136" s="516"/>
      <c r="VLJ136" s="516"/>
      <c r="VLK136" s="516"/>
      <c r="VLL136" s="516"/>
      <c r="VLM136" s="516"/>
      <c r="VLN136" s="516"/>
      <c r="VLO136" s="516"/>
      <c r="VLP136" s="516"/>
      <c r="VLQ136" s="516"/>
      <c r="VLR136" s="516"/>
      <c r="VLS136" s="516"/>
      <c r="VLT136" s="516"/>
      <c r="VLU136" s="516"/>
      <c r="VLV136" s="516"/>
      <c r="VLW136" s="516"/>
      <c r="VLX136" s="516"/>
      <c r="VLY136" s="516"/>
      <c r="VLZ136" s="516"/>
      <c r="VMA136" s="516"/>
      <c r="VMB136" s="516"/>
      <c r="VMC136" s="516"/>
      <c r="VMD136" s="516"/>
      <c r="VME136" s="516"/>
      <c r="VMF136" s="516"/>
      <c r="VMG136" s="516"/>
      <c r="VMH136" s="516"/>
      <c r="VMI136" s="516"/>
      <c r="VMJ136" s="516"/>
      <c r="VMK136" s="516"/>
      <c r="VML136" s="516"/>
      <c r="VMM136" s="516"/>
      <c r="VMN136" s="516"/>
      <c r="VMO136" s="516"/>
      <c r="VMP136" s="516"/>
      <c r="VMQ136" s="516"/>
      <c r="VMR136" s="516"/>
      <c r="VMS136" s="516"/>
      <c r="VMT136" s="516"/>
      <c r="VMU136" s="516"/>
      <c r="VMV136" s="516"/>
      <c r="VMW136" s="516"/>
      <c r="VMX136" s="516"/>
      <c r="VMY136" s="516"/>
      <c r="VMZ136" s="516"/>
      <c r="VNA136" s="516"/>
      <c r="VNB136" s="516"/>
      <c r="VNC136" s="516"/>
      <c r="VND136" s="516"/>
      <c r="VNE136" s="516"/>
      <c r="VNF136" s="516"/>
      <c r="VNG136" s="516"/>
      <c r="VNH136" s="516"/>
      <c r="VNI136" s="516"/>
      <c r="VNJ136" s="516"/>
      <c r="VNK136" s="516"/>
      <c r="VNL136" s="516"/>
      <c r="VNM136" s="516"/>
      <c r="VNN136" s="516"/>
      <c r="VNO136" s="516"/>
      <c r="VNP136" s="516"/>
      <c r="VNQ136" s="516"/>
      <c r="VNR136" s="516"/>
      <c r="VNS136" s="516"/>
      <c r="VNT136" s="516"/>
      <c r="VNU136" s="516"/>
      <c r="VNV136" s="516"/>
      <c r="VNW136" s="516"/>
      <c r="VNX136" s="516"/>
      <c r="VNY136" s="516"/>
      <c r="VNZ136" s="516"/>
      <c r="VOA136" s="516"/>
      <c r="VOB136" s="516"/>
      <c r="VOC136" s="516"/>
      <c r="VOD136" s="516"/>
      <c r="VOE136" s="516"/>
      <c r="VOF136" s="516"/>
      <c r="VOG136" s="516"/>
      <c r="VOH136" s="516"/>
      <c r="VOI136" s="516"/>
      <c r="VOJ136" s="516"/>
      <c r="VOK136" s="516"/>
      <c r="VOL136" s="516"/>
      <c r="VOM136" s="516"/>
      <c r="VON136" s="516"/>
      <c r="VOO136" s="516"/>
      <c r="VOP136" s="516"/>
      <c r="VOQ136" s="516"/>
      <c r="VOR136" s="516"/>
      <c r="VOS136" s="516"/>
      <c r="VOT136" s="516"/>
      <c r="VOU136" s="516"/>
      <c r="VOV136" s="516"/>
      <c r="VOW136" s="516"/>
      <c r="VOX136" s="516"/>
      <c r="VOY136" s="516"/>
      <c r="VOZ136" s="516"/>
      <c r="VPA136" s="516"/>
      <c r="VPB136" s="516"/>
      <c r="VPC136" s="516"/>
      <c r="VPD136" s="516"/>
      <c r="VPE136" s="516"/>
      <c r="VPF136" s="516"/>
      <c r="VPG136" s="516"/>
      <c r="VPH136" s="516"/>
      <c r="VPI136" s="516"/>
      <c r="VPJ136" s="516"/>
      <c r="VPK136" s="516"/>
      <c r="VPL136" s="516"/>
      <c r="VPM136" s="516"/>
      <c r="VPN136" s="516"/>
      <c r="VPO136" s="516"/>
      <c r="VPP136" s="516"/>
      <c r="VPQ136" s="516"/>
      <c r="VPR136" s="516"/>
      <c r="VPS136" s="516"/>
      <c r="VPT136" s="516"/>
      <c r="VPU136" s="516"/>
      <c r="VPV136" s="516"/>
      <c r="VPW136" s="516"/>
      <c r="VPX136" s="516"/>
      <c r="VPY136" s="516"/>
      <c r="VPZ136" s="516"/>
      <c r="VQA136" s="516"/>
      <c r="VQB136" s="516"/>
      <c r="VQC136" s="516"/>
      <c r="VQD136" s="516"/>
      <c r="VQE136" s="516"/>
      <c r="VQF136" s="516"/>
      <c r="VQG136" s="516"/>
      <c r="VQH136" s="516"/>
      <c r="VQI136" s="516"/>
      <c r="VQJ136" s="516"/>
      <c r="VQK136" s="516"/>
      <c r="VQL136" s="516"/>
      <c r="VQM136" s="516"/>
      <c r="VQN136" s="516"/>
      <c r="VQO136" s="516"/>
      <c r="VQP136" s="516"/>
      <c r="VQQ136" s="516"/>
      <c r="VQR136" s="516"/>
      <c r="VQS136" s="516"/>
      <c r="VQT136" s="516"/>
      <c r="VQU136" s="516"/>
      <c r="VQV136" s="516"/>
      <c r="VQW136" s="516"/>
      <c r="VQX136" s="516"/>
      <c r="VQY136" s="516"/>
      <c r="VQZ136" s="516"/>
      <c r="VRA136" s="516"/>
      <c r="VRB136" s="516"/>
      <c r="VRC136" s="516"/>
      <c r="VRD136" s="516"/>
      <c r="VRE136" s="516"/>
      <c r="VRF136" s="516"/>
      <c r="VRG136" s="516"/>
      <c r="VRH136" s="516"/>
      <c r="VRI136" s="516"/>
      <c r="VRJ136" s="516"/>
      <c r="VRK136" s="516"/>
      <c r="VRL136" s="516"/>
      <c r="VRM136" s="516"/>
      <c r="VRN136" s="516"/>
      <c r="VRO136" s="516"/>
      <c r="VRP136" s="516"/>
      <c r="VRQ136" s="516"/>
      <c r="VRR136" s="516"/>
      <c r="VRS136" s="516"/>
      <c r="VRT136" s="516"/>
      <c r="VRU136" s="516"/>
      <c r="VRV136" s="516"/>
      <c r="VRW136" s="516"/>
      <c r="VRX136" s="516"/>
      <c r="VRY136" s="516"/>
      <c r="VRZ136" s="516"/>
      <c r="VSA136" s="516"/>
      <c r="VSB136" s="516"/>
      <c r="VSC136" s="516"/>
      <c r="VSD136" s="516"/>
      <c r="VSE136" s="516"/>
      <c r="VSF136" s="516"/>
      <c r="VSG136" s="516"/>
      <c r="VSH136" s="516"/>
      <c r="VSI136" s="516"/>
      <c r="VSJ136" s="516"/>
      <c r="VSK136" s="516"/>
      <c r="VSL136" s="516"/>
      <c r="VSM136" s="516"/>
      <c r="VSN136" s="516"/>
      <c r="VSO136" s="516"/>
      <c r="VSP136" s="516"/>
      <c r="VSQ136" s="516"/>
      <c r="VSR136" s="516"/>
      <c r="VSS136" s="516"/>
      <c r="VST136" s="516"/>
      <c r="VSU136" s="516"/>
      <c r="VSV136" s="516"/>
      <c r="VSW136" s="516"/>
      <c r="VSX136" s="516"/>
      <c r="VSY136" s="516"/>
      <c r="VSZ136" s="516"/>
      <c r="VTA136" s="516"/>
      <c r="VTB136" s="516"/>
      <c r="VTC136" s="516"/>
      <c r="VTD136" s="516"/>
      <c r="VTE136" s="516"/>
      <c r="VTF136" s="516"/>
      <c r="VTG136" s="516"/>
      <c r="VTH136" s="516"/>
      <c r="VTI136" s="516"/>
      <c r="VTJ136" s="516"/>
      <c r="VTK136" s="516"/>
      <c r="VTL136" s="516"/>
      <c r="VTM136" s="516"/>
      <c r="VTN136" s="516"/>
      <c r="VTO136" s="516"/>
      <c r="VTP136" s="516"/>
      <c r="VTQ136" s="516"/>
      <c r="VTR136" s="516"/>
      <c r="VTS136" s="516"/>
      <c r="VTT136" s="516"/>
      <c r="VTU136" s="516"/>
      <c r="VTV136" s="516"/>
      <c r="VTW136" s="516"/>
      <c r="VTX136" s="516"/>
      <c r="VTY136" s="516"/>
      <c r="VTZ136" s="516"/>
      <c r="VUA136" s="516"/>
      <c r="VUB136" s="516"/>
      <c r="VUC136" s="516"/>
      <c r="VUD136" s="516"/>
      <c r="VUE136" s="516"/>
      <c r="VUF136" s="516"/>
      <c r="VUG136" s="516"/>
      <c r="VUH136" s="516"/>
      <c r="VUI136" s="516"/>
      <c r="VUJ136" s="516"/>
      <c r="VUK136" s="516"/>
      <c r="VUL136" s="516"/>
      <c r="VUM136" s="516"/>
      <c r="VUN136" s="516"/>
      <c r="VUO136" s="516"/>
      <c r="VUP136" s="516"/>
      <c r="VUQ136" s="516"/>
      <c r="VUR136" s="516"/>
      <c r="VUS136" s="516"/>
      <c r="VUT136" s="516"/>
      <c r="VUU136" s="516"/>
      <c r="VUV136" s="516"/>
      <c r="VUW136" s="516"/>
      <c r="VUX136" s="516"/>
      <c r="VUY136" s="516"/>
      <c r="VUZ136" s="516"/>
      <c r="VVA136" s="516"/>
      <c r="VVB136" s="516"/>
      <c r="VVC136" s="516"/>
      <c r="VVD136" s="516"/>
      <c r="VVE136" s="516"/>
      <c r="VVF136" s="516"/>
      <c r="VVG136" s="516"/>
      <c r="VVH136" s="516"/>
      <c r="VVI136" s="516"/>
      <c r="VVJ136" s="516"/>
      <c r="VVK136" s="516"/>
      <c r="VVL136" s="516"/>
      <c r="VVM136" s="516"/>
      <c r="VVN136" s="516"/>
      <c r="VVO136" s="516"/>
      <c r="VVP136" s="516"/>
      <c r="VVQ136" s="516"/>
      <c r="VVR136" s="516"/>
      <c r="VVS136" s="516"/>
      <c r="VVT136" s="516"/>
      <c r="VVU136" s="516"/>
      <c r="VVV136" s="516"/>
      <c r="VVW136" s="516"/>
      <c r="VVX136" s="516"/>
      <c r="VVY136" s="516"/>
      <c r="VVZ136" s="516"/>
      <c r="VWA136" s="516"/>
      <c r="VWB136" s="516"/>
      <c r="VWC136" s="516"/>
      <c r="VWD136" s="516"/>
      <c r="VWE136" s="516"/>
      <c r="VWF136" s="516"/>
      <c r="VWG136" s="516"/>
      <c r="VWH136" s="516"/>
      <c r="VWI136" s="516"/>
      <c r="VWJ136" s="516"/>
      <c r="VWK136" s="516"/>
      <c r="VWL136" s="516"/>
      <c r="VWM136" s="516"/>
      <c r="VWN136" s="516"/>
      <c r="VWO136" s="516"/>
      <c r="VWP136" s="516"/>
      <c r="VWQ136" s="516"/>
      <c r="VWR136" s="516"/>
      <c r="VWS136" s="516"/>
      <c r="VWT136" s="516"/>
      <c r="VWU136" s="516"/>
      <c r="VWV136" s="516"/>
      <c r="VWW136" s="516"/>
      <c r="VWX136" s="516"/>
      <c r="VWY136" s="516"/>
      <c r="VWZ136" s="516"/>
      <c r="VXA136" s="516"/>
      <c r="VXB136" s="516"/>
      <c r="VXC136" s="516"/>
      <c r="VXD136" s="516"/>
      <c r="VXE136" s="516"/>
      <c r="VXF136" s="516"/>
      <c r="VXG136" s="516"/>
      <c r="VXH136" s="516"/>
      <c r="VXI136" s="516"/>
      <c r="VXJ136" s="516"/>
      <c r="VXK136" s="516"/>
      <c r="VXL136" s="516"/>
      <c r="VXM136" s="516"/>
      <c r="VXN136" s="516"/>
      <c r="VXO136" s="516"/>
      <c r="VXP136" s="516"/>
      <c r="VXQ136" s="516"/>
      <c r="VXR136" s="516"/>
      <c r="VXS136" s="516"/>
      <c r="VXT136" s="516"/>
      <c r="VXU136" s="516"/>
      <c r="VXV136" s="516"/>
      <c r="VXW136" s="516"/>
      <c r="VXX136" s="516"/>
      <c r="VXY136" s="516"/>
      <c r="VXZ136" s="516"/>
      <c r="VYA136" s="516"/>
      <c r="VYB136" s="516"/>
      <c r="VYC136" s="516"/>
      <c r="VYD136" s="516"/>
      <c r="VYE136" s="516"/>
      <c r="VYF136" s="516"/>
      <c r="VYG136" s="516"/>
      <c r="VYH136" s="516"/>
      <c r="VYI136" s="516"/>
      <c r="VYJ136" s="516"/>
      <c r="VYK136" s="516"/>
      <c r="VYL136" s="516"/>
      <c r="VYM136" s="516"/>
      <c r="VYN136" s="516"/>
      <c r="VYO136" s="516"/>
      <c r="VYP136" s="516"/>
      <c r="VYQ136" s="516"/>
      <c r="VYR136" s="516"/>
      <c r="VYS136" s="516"/>
      <c r="VYT136" s="516"/>
      <c r="VYU136" s="516"/>
      <c r="VYV136" s="516"/>
      <c r="VYW136" s="516"/>
      <c r="VYX136" s="516"/>
      <c r="VYY136" s="516"/>
      <c r="VYZ136" s="516"/>
      <c r="VZA136" s="516"/>
      <c r="VZB136" s="516"/>
      <c r="VZC136" s="516"/>
      <c r="VZD136" s="516"/>
      <c r="VZE136" s="516"/>
      <c r="VZF136" s="516"/>
      <c r="VZG136" s="516"/>
      <c r="VZH136" s="516"/>
      <c r="VZI136" s="516"/>
      <c r="VZJ136" s="516"/>
      <c r="VZK136" s="516"/>
      <c r="VZL136" s="516"/>
      <c r="VZM136" s="516"/>
      <c r="VZN136" s="516"/>
      <c r="VZO136" s="516"/>
      <c r="VZP136" s="516"/>
      <c r="VZQ136" s="516"/>
      <c r="VZR136" s="516"/>
      <c r="VZS136" s="516"/>
      <c r="VZT136" s="516"/>
      <c r="VZU136" s="516"/>
      <c r="VZV136" s="516"/>
      <c r="VZW136" s="516"/>
      <c r="VZX136" s="516"/>
      <c r="VZY136" s="516"/>
      <c r="VZZ136" s="516"/>
      <c r="WAA136" s="516"/>
      <c r="WAB136" s="516"/>
      <c r="WAC136" s="516"/>
      <c r="WAD136" s="516"/>
      <c r="WAE136" s="516"/>
      <c r="WAF136" s="516"/>
      <c r="WAG136" s="516"/>
      <c r="WAH136" s="516"/>
      <c r="WAI136" s="516"/>
      <c r="WAJ136" s="516"/>
      <c r="WAK136" s="516"/>
      <c r="WAL136" s="516"/>
      <c r="WAM136" s="516"/>
      <c r="WAN136" s="516"/>
      <c r="WAO136" s="516"/>
      <c r="WAP136" s="516"/>
      <c r="WAQ136" s="516"/>
      <c r="WAR136" s="516"/>
      <c r="WAS136" s="516"/>
      <c r="WAT136" s="516"/>
      <c r="WAU136" s="516"/>
      <c r="WAV136" s="516"/>
      <c r="WAW136" s="516"/>
      <c r="WAX136" s="516"/>
      <c r="WAY136" s="516"/>
      <c r="WAZ136" s="516"/>
      <c r="WBA136" s="516"/>
      <c r="WBB136" s="516"/>
      <c r="WBC136" s="516"/>
      <c r="WBD136" s="516"/>
      <c r="WBE136" s="516"/>
      <c r="WBF136" s="516"/>
      <c r="WBG136" s="516"/>
      <c r="WBH136" s="516"/>
      <c r="WBI136" s="516"/>
      <c r="WBJ136" s="516"/>
      <c r="WBK136" s="516"/>
      <c r="WBL136" s="516"/>
      <c r="WBM136" s="516"/>
      <c r="WBN136" s="516"/>
      <c r="WBO136" s="516"/>
      <c r="WBP136" s="516"/>
      <c r="WBQ136" s="516"/>
      <c r="WBR136" s="516"/>
      <c r="WBS136" s="516"/>
      <c r="WBT136" s="516"/>
      <c r="WBU136" s="516"/>
      <c r="WBV136" s="516"/>
      <c r="WBW136" s="516"/>
      <c r="WBX136" s="516"/>
      <c r="WBY136" s="516"/>
      <c r="WBZ136" s="516"/>
      <c r="WCA136" s="516"/>
      <c r="WCB136" s="516"/>
      <c r="WCC136" s="516"/>
      <c r="WCD136" s="516"/>
      <c r="WCE136" s="516"/>
      <c r="WCF136" s="516"/>
      <c r="WCG136" s="516"/>
      <c r="WCH136" s="516"/>
      <c r="WCI136" s="516"/>
      <c r="WCJ136" s="516"/>
      <c r="WCK136" s="516"/>
      <c r="WCL136" s="516"/>
      <c r="WCM136" s="516"/>
      <c r="WCN136" s="516"/>
      <c r="WCO136" s="516"/>
      <c r="WCP136" s="516"/>
      <c r="WCQ136" s="516"/>
      <c r="WCR136" s="516"/>
      <c r="WCS136" s="516"/>
      <c r="WCT136" s="516"/>
      <c r="WCU136" s="516"/>
      <c r="WCV136" s="516"/>
      <c r="WCW136" s="516"/>
      <c r="WCX136" s="516"/>
      <c r="WCY136" s="516"/>
      <c r="WCZ136" s="516"/>
      <c r="WDA136" s="516"/>
      <c r="WDB136" s="516"/>
      <c r="WDC136" s="516"/>
      <c r="WDD136" s="516"/>
      <c r="WDE136" s="516"/>
      <c r="WDF136" s="516"/>
      <c r="WDG136" s="516"/>
      <c r="WDH136" s="516"/>
      <c r="WDI136" s="516"/>
      <c r="WDJ136" s="516"/>
      <c r="WDK136" s="516"/>
      <c r="WDL136" s="516"/>
      <c r="WDM136" s="516"/>
      <c r="WDN136" s="516"/>
      <c r="WDO136" s="516"/>
      <c r="WDP136" s="516"/>
      <c r="WDQ136" s="516"/>
      <c r="WDR136" s="516"/>
      <c r="WDS136" s="516"/>
      <c r="WDT136" s="516"/>
      <c r="WDU136" s="516"/>
      <c r="WDV136" s="516"/>
      <c r="WDW136" s="516"/>
      <c r="WDX136" s="516"/>
      <c r="WDY136" s="516"/>
      <c r="WDZ136" s="516"/>
      <c r="WEA136" s="516"/>
      <c r="WEB136" s="516"/>
      <c r="WEC136" s="516"/>
      <c r="WED136" s="516"/>
      <c r="WEE136" s="516"/>
      <c r="WEF136" s="516"/>
      <c r="WEG136" s="516"/>
      <c r="WEH136" s="516"/>
      <c r="WEI136" s="516"/>
      <c r="WEJ136" s="516"/>
      <c r="WEK136" s="516"/>
      <c r="WEL136" s="516"/>
      <c r="WEM136" s="516"/>
      <c r="WEN136" s="516"/>
      <c r="WEO136" s="516"/>
      <c r="WEP136" s="516"/>
      <c r="WEQ136" s="516"/>
      <c r="WER136" s="516"/>
      <c r="WES136" s="516"/>
      <c r="WET136" s="516"/>
      <c r="WEU136" s="516"/>
      <c r="WEV136" s="516"/>
      <c r="WEW136" s="516"/>
      <c r="WEX136" s="516"/>
      <c r="WEY136" s="516"/>
      <c r="WEZ136" s="516"/>
      <c r="WFA136" s="516"/>
      <c r="WFB136" s="516"/>
      <c r="WFC136" s="516"/>
      <c r="WFD136" s="516"/>
      <c r="WFE136" s="516"/>
      <c r="WFF136" s="516"/>
      <c r="WFG136" s="516"/>
      <c r="WFH136" s="516"/>
      <c r="WFI136" s="516"/>
      <c r="WFJ136" s="516"/>
      <c r="WFK136" s="516"/>
      <c r="WFL136" s="516"/>
      <c r="WFM136" s="516"/>
      <c r="WFN136" s="516"/>
      <c r="WFO136" s="516"/>
      <c r="WFP136" s="516"/>
      <c r="WFQ136" s="516"/>
      <c r="WFR136" s="516"/>
      <c r="WFS136" s="516"/>
      <c r="WFT136" s="516"/>
      <c r="WFU136" s="516"/>
      <c r="WFV136" s="516"/>
      <c r="WFW136" s="516"/>
      <c r="WFX136" s="516"/>
      <c r="WFY136" s="516"/>
      <c r="WFZ136" s="516"/>
      <c r="WGA136" s="516"/>
      <c r="WGB136" s="516"/>
      <c r="WGC136" s="516"/>
      <c r="WGD136" s="516"/>
      <c r="WGE136" s="516"/>
      <c r="WGF136" s="516"/>
      <c r="WGG136" s="516"/>
      <c r="WGH136" s="516"/>
      <c r="WGI136" s="516"/>
      <c r="WGJ136" s="516"/>
      <c r="WGK136" s="516"/>
      <c r="WGL136" s="516"/>
      <c r="WGM136" s="516"/>
      <c r="WGN136" s="516"/>
      <c r="WGO136" s="516"/>
      <c r="WGP136" s="516"/>
      <c r="WGQ136" s="516"/>
      <c r="WGR136" s="516"/>
      <c r="WGS136" s="516"/>
      <c r="WGT136" s="516"/>
      <c r="WGU136" s="516"/>
      <c r="WGV136" s="516"/>
      <c r="WGW136" s="516"/>
      <c r="WGX136" s="516"/>
      <c r="WGY136" s="516"/>
      <c r="WGZ136" s="516"/>
      <c r="WHA136" s="516"/>
      <c r="WHB136" s="516"/>
      <c r="WHC136" s="516"/>
      <c r="WHD136" s="516"/>
      <c r="WHE136" s="516"/>
      <c r="WHF136" s="516"/>
      <c r="WHG136" s="516"/>
      <c r="WHH136" s="516"/>
      <c r="WHI136" s="516"/>
      <c r="WHJ136" s="516"/>
      <c r="WHK136" s="516"/>
      <c r="WHL136" s="516"/>
      <c r="WHM136" s="516"/>
      <c r="WHN136" s="516"/>
      <c r="WHO136" s="516"/>
      <c r="WHP136" s="516"/>
      <c r="WHQ136" s="516"/>
      <c r="WHR136" s="516"/>
      <c r="WHS136" s="516"/>
      <c r="WHT136" s="516"/>
      <c r="WHU136" s="516"/>
      <c r="WHV136" s="516"/>
      <c r="WHW136" s="516"/>
      <c r="WHX136" s="516"/>
      <c r="WHY136" s="516"/>
      <c r="WHZ136" s="516"/>
      <c r="WIA136" s="516"/>
      <c r="WIB136" s="516"/>
      <c r="WIC136" s="516"/>
      <c r="WID136" s="516"/>
      <c r="WIE136" s="516"/>
      <c r="WIF136" s="516"/>
      <c r="WIG136" s="516"/>
      <c r="WIH136" s="516"/>
      <c r="WII136" s="516"/>
      <c r="WIJ136" s="516"/>
      <c r="WIK136" s="516"/>
      <c r="WIL136" s="516"/>
      <c r="WIM136" s="516"/>
      <c r="WIN136" s="516"/>
      <c r="WIO136" s="516"/>
      <c r="WIP136" s="516"/>
      <c r="WIQ136" s="516"/>
      <c r="WIR136" s="516"/>
      <c r="WIS136" s="516"/>
      <c r="WIT136" s="516"/>
      <c r="WIU136" s="516"/>
      <c r="WIV136" s="516"/>
      <c r="WIW136" s="516"/>
      <c r="WIX136" s="516"/>
      <c r="WIY136" s="516"/>
      <c r="WIZ136" s="516"/>
      <c r="WJA136" s="516"/>
      <c r="WJB136" s="516"/>
      <c r="WJC136" s="516"/>
      <c r="WJD136" s="516"/>
      <c r="WJE136" s="516"/>
      <c r="WJF136" s="516"/>
      <c r="WJG136" s="516"/>
      <c r="WJH136" s="516"/>
      <c r="WJI136" s="516"/>
      <c r="WJJ136" s="516"/>
      <c r="WJK136" s="516"/>
      <c r="WJL136" s="516"/>
      <c r="WJM136" s="516"/>
      <c r="WJN136" s="516"/>
      <c r="WJO136" s="516"/>
      <c r="WJP136" s="516"/>
      <c r="WJQ136" s="516"/>
      <c r="WJR136" s="516"/>
      <c r="WJS136" s="516"/>
      <c r="WJT136" s="516"/>
      <c r="WJU136" s="516"/>
      <c r="WJV136" s="516"/>
      <c r="WJW136" s="516"/>
      <c r="WJX136" s="516"/>
      <c r="WJY136" s="516"/>
      <c r="WJZ136" s="516"/>
      <c r="WKA136" s="516"/>
      <c r="WKB136" s="516"/>
      <c r="WKC136" s="516"/>
      <c r="WKD136" s="516"/>
      <c r="WKE136" s="516"/>
      <c r="WKF136" s="516"/>
      <c r="WKG136" s="516"/>
      <c r="WKH136" s="516"/>
      <c r="WKI136" s="516"/>
      <c r="WKJ136" s="516"/>
      <c r="WKK136" s="516"/>
      <c r="WKL136" s="516"/>
      <c r="WKM136" s="516"/>
      <c r="WKN136" s="516"/>
      <c r="WKO136" s="516"/>
      <c r="WKP136" s="516"/>
      <c r="WKQ136" s="516"/>
      <c r="WKR136" s="516"/>
      <c r="WKS136" s="516"/>
      <c r="WKT136" s="516"/>
      <c r="WKU136" s="516"/>
      <c r="WKV136" s="516"/>
      <c r="WKW136" s="516"/>
      <c r="WKX136" s="516"/>
      <c r="WKY136" s="516"/>
      <c r="WKZ136" s="516"/>
      <c r="WLA136" s="516"/>
      <c r="WLB136" s="516"/>
      <c r="WLC136" s="516"/>
      <c r="WLD136" s="516"/>
      <c r="WLE136" s="516"/>
      <c r="WLF136" s="516"/>
      <c r="WLG136" s="516"/>
      <c r="WLH136" s="516"/>
      <c r="WLI136" s="516"/>
      <c r="WLJ136" s="516"/>
      <c r="WLK136" s="516"/>
      <c r="WLL136" s="516"/>
      <c r="WLM136" s="516"/>
      <c r="WLN136" s="516"/>
      <c r="WLO136" s="516"/>
      <c r="WLP136" s="516"/>
      <c r="WLQ136" s="516"/>
      <c r="WLR136" s="516"/>
      <c r="WLS136" s="516"/>
      <c r="WLT136" s="516"/>
      <c r="WLU136" s="516"/>
      <c r="WLV136" s="516"/>
      <c r="WLW136" s="516"/>
      <c r="WLX136" s="516"/>
      <c r="WLY136" s="516"/>
      <c r="WLZ136" s="516"/>
      <c r="WMA136" s="516"/>
      <c r="WMB136" s="516"/>
      <c r="WMC136" s="516"/>
      <c r="WMD136" s="516"/>
      <c r="WME136" s="516"/>
      <c r="WMF136" s="516"/>
      <c r="WMG136" s="516"/>
      <c r="WMH136" s="516"/>
      <c r="WMI136" s="516"/>
      <c r="WMJ136" s="516"/>
      <c r="WMK136" s="516"/>
      <c r="WML136" s="516"/>
      <c r="WMM136" s="516"/>
      <c r="WMN136" s="516"/>
      <c r="WMO136" s="516"/>
      <c r="WMP136" s="516"/>
      <c r="WMQ136" s="516"/>
      <c r="WMR136" s="516"/>
      <c r="WMS136" s="516"/>
      <c r="WMT136" s="516"/>
      <c r="WMU136" s="516"/>
      <c r="WMV136" s="516"/>
      <c r="WMW136" s="516"/>
      <c r="WMX136" s="516"/>
      <c r="WMY136" s="516"/>
      <c r="WMZ136" s="516"/>
      <c r="WNA136" s="516"/>
      <c r="WNB136" s="516"/>
      <c r="WNC136" s="516"/>
      <c r="WND136" s="516"/>
      <c r="WNE136" s="516"/>
      <c r="WNF136" s="516"/>
      <c r="WNG136" s="516"/>
      <c r="WNH136" s="516"/>
      <c r="WNI136" s="516"/>
      <c r="WNJ136" s="516"/>
      <c r="WNK136" s="516"/>
      <c r="WNL136" s="516"/>
      <c r="WNM136" s="516"/>
      <c r="WNN136" s="516"/>
      <c r="WNO136" s="516"/>
      <c r="WNP136" s="516"/>
      <c r="WNQ136" s="516"/>
      <c r="WNR136" s="516"/>
      <c r="WNS136" s="516"/>
      <c r="WNT136" s="516"/>
      <c r="WNU136" s="516"/>
      <c r="WNV136" s="516"/>
      <c r="WNW136" s="516"/>
      <c r="WNX136" s="516"/>
      <c r="WNY136" s="516"/>
      <c r="WNZ136" s="516"/>
      <c r="WOA136" s="516"/>
      <c r="WOB136" s="516"/>
      <c r="WOC136" s="516"/>
      <c r="WOD136" s="516"/>
      <c r="WOE136" s="516"/>
      <c r="WOF136" s="516"/>
      <c r="WOG136" s="516"/>
      <c r="WOH136" s="516"/>
      <c r="WOI136" s="516"/>
      <c r="WOJ136" s="516"/>
      <c r="WOK136" s="516"/>
      <c r="WOL136" s="516"/>
      <c r="WOM136" s="516"/>
      <c r="WON136" s="516"/>
      <c r="WOO136" s="516"/>
      <c r="WOP136" s="516"/>
      <c r="WOQ136" s="516"/>
      <c r="WOR136" s="516"/>
      <c r="WOS136" s="516"/>
      <c r="WOT136" s="516"/>
      <c r="WOU136" s="516"/>
      <c r="WOV136" s="516"/>
      <c r="WOW136" s="516"/>
      <c r="WOX136" s="516"/>
      <c r="WOY136" s="516"/>
      <c r="WOZ136" s="516"/>
      <c r="WPA136" s="516"/>
      <c r="WPB136" s="516"/>
      <c r="WPC136" s="516"/>
      <c r="WPD136" s="516"/>
      <c r="WPE136" s="516"/>
      <c r="WPF136" s="516"/>
      <c r="WPG136" s="516"/>
      <c r="WPH136" s="516"/>
      <c r="WPI136" s="516"/>
      <c r="WPJ136" s="516"/>
      <c r="WPK136" s="516"/>
      <c r="WPL136" s="516"/>
      <c r="WPM136" s="516"/>
      <c r="WPN136" s="516"/>
      <c r="WPO136" s="516"/>
      <c r="WPP136" s="516"/>
      <c r="WPQ136" s="516"/>
      <c r="WPR136" s="516"/>
      <c r="WPS136" s="516"/>
      <c r="WPT136" s="516"/>
      <c r="WPU136" s="516"/>
      <c r="WPV136" s="516"/>
      <c r="WPW136" s="516"/>
      <c r="WPX136" s="516"/>
      <c r="WPY136" s="516"/>
      <c r="WPZ136" s="516"/>
      <c r="WQA136" s="516"/>
      <c r="WQB136" s="516"/>
      <c r="WQC136" s="516"/>
      <c r="WQD136" s="516"/>
      <c r="WQE136" s="516"/>
      <c r="WQF136" s="516"/>
      <c r="WQG136" s="516"/>
      <c r="WQH136" s="516"/>
      <c r="WQI136" s="516"/>
      <c r="WQJ136" s="516"/>
      <c r="WQK136" s="516"/>
      <c r="WQL136" s="516"/>
      <c r="WQM136" s="516"/>
      <c r="WQN136" s="516"/>
      <c r="WQO136" s="516"/>
      <c r="WQP136" s="516"/>
      <c r="WQQ136" s="516"/>
      <c r="WQR136" s="516"/>
      <c r="WQS136" s="516"/>
      <c r="WQT136" s="516"/>
      <c r="WQU136" s="516"/>
      <c r="WQV136" s="516"/>
      <c r="WQW136" s="516"/>
      <c r="WQX136" s="516"/>
      <c r="WQY136" s="516"/>
      <c r="WQZ136" s="516"/>
      <c r="WRA136" s="516"/>
      <c r="WRB136" s="516"/>
      <c r="WRC136" s="516"/>
      <c r="WRD136" s="516"/>
      <c r="WRE136" s="516"/>
      <c r="WRF136" s="516"/>
      <c r="WRG136" s="516"/>
      <c r="WRH136" s="516"/>
      <c r="WRI136" s="516"/>
      <c r="WRJ136" s="516"/>
      <c r="WRK136" s="516"/>
      <c r="WRL136" s="516"/>
      <c r="WRM136" s="516"/>
      <c r="WRN136" s="516"/>
      <c r="WRO136" s="516"/>
      <c r="WRP136" s="516"/>
      <c r="WRQ136" s="516"/>
      <c r="WRR136" s="516"/>
      <c r="WRS136" s="516"/>
      <c r="WRT136" s="516"/>
      <c r="WRU136" s="516"/>
      <c r="WRV136" s="516"/>
      <c r="WRW136" s="516"/>
      <c r="WRX136" s="516"/>
      <c r="WRY136" s="516"/>
      <c r="WRZ136" s="516"/>
      <c r="WSA136" s="516"/>
      <c r="WSB136" s="516"/>
      <c r="WSC136" s="516"/>
      <c r="WSD136" s="516"/>
      <c r="WSE136" s="516"/>
      <c r="WSF136" s="516"/>
      <c r="WSG136" s="516"/>
      <c r="WSH136" s="516"/>
      <c r="WSI136" s="516"/>
      <c r="WSJ136" s="516"/>
      <c r="WSK136" s="516"/>
      <c r="WSL136" s="516"/>
      <c r="WSM136" s="516"/>
      <c r="WSN136" s="516"/>
      <c r="WSO136" s="516"/>
      <c r="WSP136" s="516"/>
      <c r="WSQ136" s="516"/>
      <c r="WSR136" s="516"/>
      <c r="WSS136" s="516"/>
      <c r="WST136" s="516"/>
      <c r="WSU136" s="516"/>
      <c r="WSV136" s="516"/>
      <c r="WSW136" s="516"/>
      <c r="WSX136" s="516"/>
      <c r="WSY136" s="516"/>
      <c r="WSZ136" s="516"/>
      <c r="WTA136" s="516"/>
      <c r="WTB136" s="516"/>
      <c r="WTC136" s="516"/>
      <c r="WTD136" s="516"/>
      <c r="WTE136" s="516"/>
      <c r="WTF136" s="516"/>
      <c r="WTG136" s="516"/>
      <c r="WTH136" s="516"/>
      <c r="WTI136" s="516"/>
      <c r="WTJ136" s="516"/>
      <c r="WTK136" s="516"/>
      <c r="WTL136" s="516"/>
      <c r="WTM136" s="516"/>
      <c r="WTN136" s="516"/>
      <c r="WTO136" s="516"/>
      <c r="WTP136" s="516"/>
      <c r="WTQ136" s="516"/>
      <c r="WTR136" s="516"/>
      <c r="WTS136" s="516"/>
      <c r="WTT136" s="516"/>
      <c r="WTU136" s="516"/>
      <c r="WTV136" s="516"/>
      <c r="WTW136" s="516"/>
      <c r="WTX136" s="516"/>
      <c r="WTY136" s="516"/>
      <c r="WTZ136" s="516"/>
      <c r="WUA136" s="516"/>
      <c r="WUB136" s="516"/>
      <c r="WUC136" s="516"/>
      <c r="WUD136" s="516"/>
      <c r="WUE136" s="516"/>
      <c r="WUF136" s="516"/>
      <c r="WUG136" s="516"/>
      <c r="WUH136" s="516"/>
      <c r="WUI136" s="516"/>
      <c r="WUJ136" s="516"/>
      <c r="WUK136" s="516"/>
      <c r="WUL136" s="516"/>
      <c r="WUM136" s="516"/>
      <c r="WUN136" s="516"/>
      <c r="WUO136" s="516"/>
      <c r="WUP136" s="516"/>
      <c r="WUQ136" s="516"/>
      <c r="WUR136" s="516"/>
      <c r="WUS136" s="516"/>
      <c r="WUT136" s="516"/>
      <c r="WUU136" s="516"/>
      <c r="WUV136" s="516"/>
      <c r="WUW136" s="516"/>
      <c r="WUX136" s="516"/>
      <c r="WUY136" s="516"/>
      <c r="WUZ136" s="516"/>
      <c r="WVA136" s="516"/>
      <c r="WVB136" s="516"/>
      <c r="WVC136" s="516"/>
      <c r="WVD136" s="516"/>
      <c r="WVE136" s="516"/>
      <c r="WVF136" s="516"/>
      <c r="WVG136" s="516"/>
      <c r="WVH136" s="516"/>
      <c r="WVI136" s="516"/>
      <c r="WVJ136" s="516"/>
      <c r="WVK136" s="516"/>
      <c r="WVL136" s="516"/>
      <c r="WVM136" s="516"/>
      <c r="WVN136" s="516"/>
      <c r="WVO136" s="516"/>
      <c r="WVP136" s="516"/>
      <c r="WVQ136" s="516"/>
      <c r="WVR136" s="516"/>
      <c r="WVS136" s="516"/>
      <c r="WVT136" s="516"/>
      <c r="WVU136" s="516"/>
      <c r="WVV136" s="516"/>
      <c r="WVW136" s="516"/>
      <c r="WVX136" s="516"/>
      <c r="WVY136" s="516"/>
      <c r="WVZ136" s="516"/>
      <c r="WWA136" s="516"/>
      <c r="WWB136" s="516"/>
      <c r="WWC136" s="516"/>
      <c r="WWD136" s="516"/>
      <c r="WWE136" s="516"/>
      <c r="WWF136" s="516"/>
      <c r="WWG136" s="516"/>
      <c r="WWH136" s="516"/>
      <c r="WWI136" s="516"/>
      <c r="WWJ136" s="516"/>
      <c r="WWK136" s="516"/>
      <c r="WWL136" s="516"/>
      <c r="WWM136" s="516"/>
      <c r="WWN136" s="516"/>
      <c r="WWO136" s="516"/>
      <c r="WWP136" s="516"/>
      <c r="WWQ136" s="516"/>
      <c r="WWR136" s="516"/>
      <c r="WWS136" s="516"/>
      <c r="WWT136" s="516"/>
      <c r="WWU136" s="516"/>
      <c r="WWV136" s="516"/>
      <c r="WWW136" s="516"/>
      <c r="WWX136" s="516"/>
      <c r="WWY136" s="516"/>
      <c r="WWZ136" s="516"/>
      <c r="WXA136" s="516"/>
      <c r="WXB136" s="516"/>
      <c r="WXC136" s="516"/>
      <c r="WXD136" s="516"/>
      <c r="WXE136" s="516"/>
      <c r="WXF136" s="516"/>
      <c r="WXG136" s="516"/>
      <c r="WXH136" s="516"/>
      <c r="WXI136" s="516"/>
      <c r="WXJ136" s="516"/>
      <c r="WXK136" s="516"/>
      <c r="WXL136" s="516"/>
      <c r="WXM136" s="516"/>
      <c r="WXN136" s="516"/>
      <c r="WXO136" s="516"/>
      <c r="WXP136" s="516"/>
      <c r="WXQ136" s="516"/>
      <c r="WXR136" s="516"/>
      <c r="WXS136" s="516"/>
      <c r="WXT136" s="516"/>
      <c r="WXU136" s="516"/>
      <c r="WXV136" s="516"/>
      <c r="WXW136" s="516"/>
      <c r="WXX136" s="516"/>
      <c r="WXY136" s="516"/>
      <c r="WXZ136" s="516"/>
      <c r="WYA136" s="516"/>
      <c r="WYB136" s="516"/>
      <c r="WYC136" s="516"/>
      <c r="WYD136" s="516"/>
      <c r="WYE136" s="516"/>
      <c r="WYF136" s="516"/>
      <c r="WYG136" s="516"/>
      <c r="WYH136" s="516"/>
      <c r="WYI136" s="516"/>
      <c r="WYJ136" s="516"/>
      <c r="WYK136" s="516"/>
      <c r="WYL136" s="516"/>
      <c r="WYM136" s="516"/>
      <c r="WYN136" s="516"/>
      <c r="WYO136" s="516"/>
      <c r="WYP136" s="516"/>
      <c r="WYQ136" s="516"/>
      <c r="WYR136" s="516"/>
      <c r="WYS136" s="516"/>
      <c r="WYT136" s="516"/>
      <c r="WYU136" s="516"/>
      <c r="WYV136" s="516"/>
      <c r="WYW136" s="516"/>
      <c r="WYX136" s="516"/>
      <c r="WYY136" s="516"/>
      <c r="WYZ136" s="516"/>
      <c r="WZA136" s="516"/>
      <c r="WZB136" s="516"/>
      <c r="WZC136" s="516"/>
      <c r="WZD136" s="516"/>
      <c r="WZE136" s="516"/>
      <c r="WZF136" s="516"/>
      <c r="WZG136" s="516"/>
      <c r="WZH136" s="516"/>
      <c r="WZI136" s="516"/>
      <c r="WZJ136" s="516"/>
      <c r="WZK136" s="516"/>
      <c r="WZL136" s="516"/>
      <c r="WZM136" s="516"/>
      <c r="WZN136" s="516"/>
      <c r="WZO136" s="516"/>
      <c r="WZP136" s="516"/>
      <c r="WZQ136" s="516"/>
      <c r="WZR136" s="516"/>
      <c r="WZS136" s="516"/>
      <c r="WZT136" s="516"/>
      <c r="WZU136" s="516"/>
      <c r="WZV136" s="516"/>
      <c r="WZW136" s="516"/>
      <c r="WZX136" s="516"/>
      <c r="WZY136" s="516"/>
      <c r="WZZ136" s="516"/>
      <c r="XAA136" s="516"/>
      <c r="XAB136" s="516"/>
      <c r="XAC136" s="516"/>
      <c r="XAD136" s="516"/>
      <c r="XAE136" s="516"/>
      <c r="XAF136" s="516"/>
      <c r="XAG136" s="516"/>
      <c r="XAH136" s="516"/>
      <c r="XAI136" s="516"/>
      <c r="XAJ136" s="516"/>
      <c r="XAK136" s="516"/>
      <c r="XAL136" s="516"/>
      <c r="XAM136" s="516"/>
      <c r="XAN136" s="516"/>
      <c r="XAO136" s="516"/>
      <c r="XAP136" s="516"/>
      <c r="XAQ136" s="516"/>
      <c r="XAR136" s="516"/>
      <c r="XAS136" s="516"/>
      <c r="XAT136" s="516"/>
      <c r="XAU136" s="516"/>
      <c r="XAV136" s="516"/>
      <c r="XAW136" s="516"/>
      <c r="XAX136" s="516"/>
      <c r="XAY136" s="516"/>
      <c r="XAZ136" s="516"/>
      <c r="XBA136" s="516"/>
      <c r="XBB136" s="516"/>
      <c r="XBC136" s="516"/>
      <c r="XBD136" s="516"/>
      <c r="XBE136" s="516"/>
      <c r="XBF136" s="516"/>
      <c r="XBG136" s="516"/>
      <c r="XBH136" s="516"/>
      <c r="XBI136" s="516"/>
      <c r="XBJ136" s="516"/>
      <c r="XBK136" s="516"/>
      <c r="XBL136" s="516"/>
      <c r="XBM136" s="516"/>
      <c r="XBN136" s="516"/>
      <c r="XBO136" s="516"/>
      <c r="XBP136" s="516"/>
      <c r="XBQ136" s="516"/>
      <c r="XBR136" s="516"/>
      <c r="XBS136" s="516"/>
      <c r="XBT136" s="516"/>
      <c r="XBU136" s="516"/>
      <c r="XBV136" s="516"/>
      <c r="XBW136" s="516"/>
      <c r="XBX136" s="516"/>
      <c r="XBY136" s="516"/>
      <c r="XBZ136" s="516"/>
      <c r="XCA136" s="516"/>
      <c r="XCB136" s="516"/>
      <c r="XCC136" s="516"/>
      <c r="XCD136" s="516"/>
      <c r="XCE136" s="516"/>
      <c r="XCF136" s="516"/>
      <c r="XCG136" s="516"/>
      <c r="XCH136" s="516"/>
      <c r="XCI136" s="516"/>
      <c r="XCJ136" s="516"/>
      <c r="XCK136" s="516"/>
      <c r="XCL136" s="516"/>
      <c r="XCM136" s="516"/>
      <c r="XCN136" s="516"/>
      <c r="XCO136" s="516"/>
      <c r="XCP136" s="516"/>
      <c r="XCQ136" s="516"/>
      <c r="XCR136" s="516"/>
      <c r="XCS136" s="516"/>
      <c r="XCT136" s="516"/>
      <c r="XCU136" s="516"/>
      <c r="XCV136" s="516"/>
      <c r="XCW136" s="516"/>
      <c r="XCX136" s="516"/>
      <c r="XCY136" s="516"/>
      <c r="XCZ136" s="516"/>
      <c r="XDA136" s="516"/>
      <c r="XDB136" s="516"/>
      <c r="XDC136" s="516"/>
      <c r="XDD136" s="516"/>
      <c r="XDE136" s="516"/>
      <c r="XDF136" s="516"/>
      <c r="XDG136" s="516"/>
      <c r="XDH136" s="516"/>
      <c r="XDI136" s="516"/>
      <c r="XDJ136" s="516"/>
      <c r="XDK136" s="516"/>
      <c r="XDL136" s="516"/>
      <c r="XDM136" s="516"/>
      <c r="XDN136" s="516"/>
      <c r="XDO136" s="516"/>
      <c r="XDP136" s="516"/>
      <c r="XDQ136" s="516"/>
      <c r="XDR136" s="516"/>
      <c r="XDS136" s="516"/>
      <c r="XDT136" s="516"/>
      <c r="XDU136" s="516"/>
      <c r="XDV136" s="516"/>
      <c r="XDW136" s="516"/>
      <c r="XDX136" s="516"/>
      <c r="XDY136" s="516"/>
      <c r="XDZ136" s="516"/>
      <c r="XEA136" s="516"/>
      <c r="XEB136" s="516"/>
      <c r="XEC136" s="516"/>
      <c r="XED136" s="516"/>
      <c r="XEE136" s="516"/>
      <c r="XEF136" s="516"/>
      <c r="XEG136" s="516"/>
      <c r="XEH136" s="516"/>
      <c r="XEI136" s="516"/>
      <c r="XEJ136" s="516"/>
      <c r="XEK136" s="516"/>
      <c r="XEL136" s="516"/>
      <c r="XEM136" s="516"/>
      <c r="XEN136" s="516"/>
      <c r="XEO136" s="516"/>
      <c r="XEP136" s="516"/>
      <c r="XEQ136" s="516"/>
      <c r="XER136" s="516"/>
      <c r="XES136" s="516"/>
      <c r="XET136" s="516"/>
      <c r="XEU136" s="516"/>
      <c r="XEV136" s="516"/>
      <c r="XEW136" s="516"/>
      <c r="XEX136" s="516"/>
      <c r="XEY136" s="516"/>
      <c r="XEZ136" s="516"/>
      <c r="XFA136" s="516"/>
      <c r="XFB136" s="516"/>
      <c r="XFC136" s="516"/>
      <c r="XFD136" s="516"/>
    </row>
    <row r="137" spans="1:16384" s="183" customFormat="1" ht="114.75">
      <c r="A137" s="659" t="s">
        <v>4909</v>
      </c>
      <c r="B137" s="501" t="s">
        <v>52</v>
      </c>
      <c r="C137" s="501" t="s">
        <v>5066</v>
      </c>
      <c r="D137" s="501" t="s">
        <v>640</v>
      </c>
      <c r="E137" s="499" t="s">
        <v>704</v>
      </c>
      <c r="F137" s="498" t="s">
        <v>4852</v>
      </c>
      <c r="G137" s="498" t="s">
        <v>19</v>
      </c>
      <c r="H137" s="498" t="s">
        <v>5092</v>
      </c>
      <c r="I137" s="498" t="s">
        <v>5093</v>
      </c>
      <c r="J137" s="498" t="s">
        <v>5094</v>
      </c>
      <c r="K137" s="499" t="s">
        <v>5005</v>
      </c>
      <c r="L137" s="498">
        <v>2</v>
      </c>
      <c r="M137" s="498" t="s">
        <v>59</v>
      </c>
      <c r="N137" s="499" t="s">
        <v>3034</v>
      </c>
      <c r="O137" s="499" t="s">
        <v>3257</v>
      </c>
      <c r="P137" s="499" t="s">
        <v>3035</v>
      </c>
      <c r="Q137" s="498" t="s">
        <v>50</v>
      </c>
      <c r="R137" s="498" t="s">
        <v>51</v>
      </c>
      <c r="S137" s="499" t="s">
        <v>5095</v>
      </c>
      <c r="T137" s="498" t="s">
        <v>1205</v>
      </c>
      <c r="U137" s="499" t="s">
        <v>3047</v>
      </c>
      <c r="V137" s="499" t="s">
        <v>5096</v>
      </c>
      <c r="W137" s="499" t="s">
        <v>3261</v>
      </c>
      <c r="X137" s="499" t="s">
        <v>193</v>
      </c>
      <c r="Y137" s="498" t="s">
        <v>5097</v>
      </c>
      <c r="Z137" s="498" t="s">
        <v>5098</v>
      </c>
      <c r="AA137" s="498" t="s">
        <v>51</v>
      </c>
      <c r="AB137" s="498" t="s">
        <v>62</v>
      </c>
      <c r="AC137" s="498">
        <v>2</v>
      </c>
      <c r="AD137" s="498" t="s">
        <v>51</v>
      </c>
      <c r="AE137" s="499" t="s">
        <v>5099</v>
      </c>
      <c r="AF137" s="499" t="s">
        <v>49</v>
      </c>
      <c r="AG137" s="499" t="s">
        <v>51</v>
      </c>
      <c r="AH137" s="499" t="s">
        <v>51</v>
      </c>
      <c r="AI137" s="499" t="s">
        <v>49</v>
      </c>
      <c r="AJ137" s="499" t="s">
        <v>49</v>
      </c>
      <c r="AK137" s="499" t="s">
        <v>51</v>
      </c>
      <c r="AL137" s="501" t="s">
        <v>5100</v>
      </c>
      <c r="AM137" s="504" t="s">
        <v>49</v>
      </c>
      <c r="AN137" s="504" t="s">
        <v>49</v>
      </c>
      <c r="AO137" s="497" t="s">
        <v>49</v>
      </c>
      <c r="AP137" s="497" t="s">
        <v>51</v>
      </c>
      <c r="AQ137" s="502" t="s">
        <v>49</v>
      </c>
      <c r="AR137" s="496" t="s">
        <v>5101</v>
      </c>
      <c r="AS137" s="501" t="s">
        <v>5102</v>
      </c>
      <c r="AT137" s="501" t="s">
        <v>1066</v>
      </c>
      <c r="AU137" s="500" t="s">
        <v>5103</v>
      </c>
      <c r="AV137" s="497" t="s">
        <v>1488</v>
      </c>
      <c r="AW137" s="504" t="s">
        <v>5104</v>
      </c>
      <c r="AX137" s="501" t="s">
        <v>193</v>
      </c>
      <c r="AY137" s="501" t="s">
        <v>193</v>
      </c>
      <c r="AZ137" s="501" t="s">
        <v>193</v>
      </c>
      <c r="BA137" s="501" t="s">
        <v>193</v>
      </c>
      <c r="BB137" s="501" t="s">
        <v>193</v>
      </c>
      <c r="BC137" s="501" t="s">
        <v>5045</v>
      </c>
      <c r="BD137" s="501" t="s">
        <v>193</v>
      </c>
      <c r="BE137" s="501" t="s">
        <v>193</v>
      </c>
      <c r="BF137" s="501" t="s">
        <v>49</v>
      </c>
      <c r="BG137" s="501" t="s">
        <v>193</v>
      </c>
      <c r="BH137" s="501" t="s">
        <v>193</v>
      </c>
      <c r="BI137" s="501" t="s">
        <v>193</v>
      </c>
      <c r="BJ137" s="471"/>
      <c r="BK137" s="471"/>
      <c r="BL137" s="471"/>
      <c r="BM137" s="71"/>
    </row>
    <row r="138" spans="1:16384" s="183" customFormat="1" ht="114.75">
      <c r="A138" s="659" t="s">
        <v>4908</v>
      </c>
      <c r="B138" s="501" t="s">
        <v>52</v>
      </c>
      <c r="C138" s="501" t="s">
        <v>5066</v>
      </c>
      <c r="D138" s="501" t="s">
        <v>640</v>
      </c>
      <c r="E138" s="499" t="s">
        <v>704</v>
      </c>
      <c r="F138" s="498" t="s">
        <v>4852</v>
      </c>
      <c r="G138" s="498" t="s">
        <v>5105</v>
      </c>
      <c r="H138" s="498" t="s">
        <v>5106</v>
      </c>
      <c r="I138" s="498" t="s">
        <v>5107</v>
      </c>
      <c r="J138" s="498" t="s">
        <v>5108</v>
      </c>
      <c r="K138" s="499" t="s">
        <v>5005</v>
      </c>
      <c r="L138" s="498">
        <v>2</v>
      </c>
      <c r="M138" s="498" t="s">
        <v>59</v>
      </c>
      <c r="N138" s="499" t="s">
        <v>3034</v>
      </c>
      <c r="O138" s="499" t="s">
        <v>3257</v>
      </c>
      <c r="P138" s="499" t="s">
        <v>3035</v>
      </c>
      <c r="Q138" s="498" t="s">
        <v>50</v>
      </c>
      <c r="R138" s="498" t="s">
        <v>51</v>
      </c>
      <c r="S138" s="499" t="s">
        <v>5095</v>
      </c>
      <c r="T138" s="498" t="s">
        <v>1205</v>
      </c>
      <c r="U138" s="499" t="s">
        <v>51</v>
      </c>
      <c r="V138" s="499" t="s">
        <v>5065</v>
      </c>
      <c r="W138" s="499" t="s">
        <v>3261</v>
      </c>
      <c r="X138" s="499" t="s">
        <v>193</v>
      </c>
      <c r="Y138" s="498">
        <v>3</v>
      </c>
      <c r="Z138" s="498">
        <v>1</v>
      </c>
      <c r="AA138" s="498" t="s">
        <v>51</v>
      </c>
      <c r="AB138" s="498" t="s">
        <v>62</v>
      </c>
      <c r="AC138" s="498">
        <v>2</v>
      </c>
      <c r="AD138" s="498" t="s">
        <v>51</v>
      </c>
      <c r="AE138" s="499" t="s">
        <v>5109</v>
      </c>
      <c r="AF138" s="499" t="s">
        <v>49</v>
      </c>
      <c r="AG138" s="499" t="s">
        <v>51</v>
      </c>
      <c r="AH138" s="499" t="s">
        <v>51</v>
      </c>
      <c r="AI138" s="499" t="s">
        <v>49</v>
      </c>
      <c r="AJ138" s="499" t="s">
        <v>49</v>
      </c>
      <c r="AK138" s="499" t="s">
        <v>51</v>
      </c>
      <c r="AL138" s="501" t="s">
        <v>5100</v>
      </c>
      <c r="AM138" s="504" t="s">
        <v>49</v>
      </c>
      <c r="AN138" s="504" t="s">
        <v>49</v>
      </c>
      <c r="AO138" s="497" t="s">
        <v>49</v>
      </c>
      <c r="AP138" s="497" t="s">
        <v>51</v>
      </c>
      <c r="AQ138" s="502" t="s">
        <v>49</v>
      </c>
      <c r="AR138" s="496" t="s">
        <v>5101</v>
      </c>
      <c r="AS138" s="501" t="s">
        <v>5102</v>
      </c>
      <c r="AT138" s="501" t="s">
        <v>1066</v>
      </c>
      <c r="AU138" s="500" t="s">
        <v>5103</v>
      </c>
      <c r="AV138" s="497" t="s">
        <v>1488</v>
      </c>
      <c r="AW138" s="504" t="s">
        <v>5104</v>
      </c>
      <c r="AX138" s="501" t="s">
        <v>193</v>
      </c>
      <c r="AY138" s="501" t="s">
        <v>193</v>
      </c>
      <c r="AZ138" s="501" t="s">
        <v>193</v>
      </c>
      <c r="BA138" s="501" t="s">
        <v>193</v>
      </c>
      <c r="BB138" s="501" t="s">
        <v>193</v>
      </c>
      <c r="BC138" s="501" t="s">
        <v>5045</v>
      </c>
      <c r="BD138" s="501" t="s">
        <v>193</v>
      </c>
      <c r="BE138" s="501" t="s">
        <v>193</v>
      </c>
      <c r="BF138" s="501" t="s">
        <v>49</v>
      </c>
      <c r="BG138" s="501" t="s">
        <v>193</v>
      </c>
      <c r="BH138" s="501" t="s">
        <v>193</v>
      </c>
      <c r="BI138" s="501" t="s">
        <v>193</v>
      </c>
      <c r="BJ138" s="471"/>
      <c r="BK138" s="471"/>
      <c r="BL138" s="471"/>
      <c r="BM138" s="71"/>
    </row>
    <row r="139" spans="1:16384" s="183" customFormat="1" ht="114.75">
      <c r="A139" s="659" t="s">
        <v>4907</v>
      </c>
      <c r="B139" s="501" t="s">
        <v>52</v>
      </c>
      <c r="C139" s="501" t="s">
        <v>5066</v>
      </c>
      <c r="D139" s="501" t="s">
        <v>640</v>
      </c>
      <c r="E139" s="499" t="s">
        <v>704</v>
      </c>
      <c r="F139" s="503" t="s">
        <v>5110</v>
      </c>
      <c r="G139" s="498" t="s">
        <v>5105</v>
      </c>
      <c r="H139" s="498" t="s">
        <v>5106</v>
      </c>
      <c r="I139" s="498" t="s">
        <v>5107</v>
      </c>
      <c r="J139" s="498" t="s">
        <v>5111</v>
      </c>
      <c r="K139" s="499" t="s">
        <v>5112</v>
      </c>
      <c r="L139" s="498">
        <v>2</v>
      </c>
      <c r="M139" s="498" t="s">
        <v>59</v>
      </c>
      <c r="N139" s="499" t="s">
        <v>3034</v>
      </c>
      <c r="O139" s="499" t="s">
        <v>3257</v>
      </c>
      <c r="P139" s="499" t="s">
        <v>3035</v>
      </c>
      <c r="Q139" s="498" t="s">
        <v>35</v>
      </c>
      <c r="R139" s="498" t="s">
        <v>51</v>
      </c>
      <c r="S139" s="498" t="s">
        <v>5113</v>
      </c>
      <c r="T139" s="498" t="s">
        <v>1205</v>
      </c>
      <c r="U139" s="499" t="s">
        <v>51</v>
      </c>
      <c r="V139" s="499" t="s">
        <v>5065</v>
      </c>
      <c r="W139" s="499" t="s">
        <v>3261</v>
      </c>
      <c r="X139" s="499" t="s">
        <v>193</v>
      </c>
      <c r="Y139" s="498">
        <v>3</v>
      </c>
      <c r="Z139" s="498">
        <v>1</v>
      </c>
      <c r="AA139" s="498" t="s">
        <v>51</v>
      </c>
      <c r="AB139" s="498" t="s">
        <v>62</v>
      </c>
      <c r="AC139" s="498">
        <v>2</v>
      </c>
      <c r="AD139" s="498" t="s">
        <v>51</v>
      </c>
      <c r="AE139" s="499" t="s">
        <v>5109</v>
      </c>
      <c r="AF139" s="499" t="s">
        <v>49</v>
      </c>
      <c r="AG139" s="499" t="s">
        <v>51</v>
      </c>
      <c r="AH139" s="499" t="s">
        <v>51</v>
      </c>
      <c r="AI139" s="499" t="s">
        <v>49</v>
      </c>
      <c r="AJ139" s="499" t="s">
        <v>49</v>
      </c>
      <c r="AK139" s="499" t="s">
        <v>49</v>
      </c>
      <c r="AL139" s="501" t="s">
        <v>49</v>
      </c>
      <c r="AM139" s="504" t="s">
        <v>49</v>
      </c>
      <c r="AN139" s="504" t="s">
        <v>49</v>
      </c>
      <c r="AO139" s="497" t="s">
        <v>49</v>
      </c>
      <c r="AP139" s="497" t="s">
        <v>51</v>
      </c>
      <c r="AQ139" s="502" t="s">
        <v>49</v>
      </c>
      <c r="AR139" s="496" t="s">
        <v>5101</v>
      </c>
      <c r="AS139" s="501" t="s">
        <v>5102</v>
      </c>
      <c r="AT139" s="501" t="s">
        <v>1066</v>
      </c>
      <c r="AU139" s="500" t="s">
        <v>5103</v>
      </c>
      <c r="AV139" s="497" t="s">
        <v>1488</v>
      </c>
      <c r="AW139" s="504" t="s">
        <v>5104</v>
      </c>
      <c r="AX139" s="501" t="s">
        <v>193</v>
      </c>
      <c r="AY139" s="501" t="s">
        <v>193</v>
      </c>
      <c r="AZ139" s="501" t="s">
        <v>193</v>
      </c>
      <c r="BA139" s="501" t="s">
        <v>193</v>
      </c>
      <c r="BB139" s="501" t="s">
        <v>193</v>
      </c>
      <c r="BC139" s="501" t="s">
        <v>5045</v>
      </c>
      <c r="BD139" s="501" t="s">
        <v>193</v>
      </c>
      <c r="BE139" s="501" t="s">
        <v>193</v>
      </c>
      <c r="BF139" s="501" t="s">
        <v>49</v>
      </c>
      <c r="BG139" s="501" t="s">
        <v>193</v>
      </c>
      <c r="BH139" s="501" t="s">
        <v>193</v>
      </c>
      <c r="BI139" s="501" t="s">
        <v>193</v>
      </c>
      <c r="BJ139" s="471"/>
      <c r="BK139" s="471"/>
      <c r="BL139" s="471"/>
      <c r="BM139" s="71"/>
    </row>
    <row r="140" spans="1:16384" s="512" customFormat="1" ht="89.25">
      <c r="A140" s="660" t="s">
        <v>5803</v>
      </c>
      <c r="B140" s="511" t="s">
        <v>52</v>
      </c>
      <c r="C140" s="511" t="s">
        <v>5804</v>
      </c>
      <c r="D140" s="511" t="s">
        <v>640</v>
      </c>
      <c r="E140" s="509" t="s">
        <v>704</v>
      </c>
      <c r="F140" s="508" t="s">
        <v>4852</v>
      </c>
      <c r="G140" s="508" t="s">
        <v>5105</v>
      </c>
      <c r="H140" s="508" t="s">
        <v>5805</v>
      </c>
      <c r="I140" s="508" t="s">
        <v>5806</v>
      </c>
      <c r="J140" s="508" t="s">
        <v>5807</v>
      </c>
      <c r="K140" s="509" t="s">
        <v>5058</v>
      </c>
      <c r="L140" s="508">
        <v>2</v>
      </c>
      <c r="M140" s="508" t="s">
        <v>59</v>
      </c>
      <c r="N140" s="509" t="s">
        <v>3034</v>
      </c>
      <c r="O140" s="509" t="s">
        <v>3257</v>
      </c>
      <c r="P140" s="509" t="s">
        <v>3035</v>
      </c>
      <c r="Q140" s="508" t="s">
        <v>2384</v>
      </c>
      <c r="R140" s="508" t="s">
        <v>51</v>
      </c>
      <c r="S140" s="508" t="s">
        <v>4695</v>
      </c>
      <c r="T140" s="508" t="s">
        <v>1205</v>
      </c>
      <c r="U140" s="509" t="s">
        <v>51</v>
      </c>
      <c r="V140" s="509" t="s">
        <v>5808</v>
      </c>
      <c r="W140" s="509" t="s">
        <v>3261</v>
      </c>
      <c r="X140" s="509" t="s">
        <v>193</v>
      </c>
      <c r="Y140" s="508">
        <v>3</v>
      </c>
      <c r="Z140" s="508">
        <v>1</v>
      </c>
      <c r="AA140" s="508" t="s">
        <v>49</v>
      </c>
      <c r="AB140" s="508" t="s">
        <v>49</v>
      </c>
      <c r="AC140" s="508" t="s">
        <v>49</v>
      </c>
      <c r="AD140" s="508" t="s">
        <v>51</v>
      </c>
      <c r="AE140" s="509" t="s">
        <v>5809</v>
      </c>
      <c r="AF140" s="509" t="s">
        <v>49</v>
      </c>
      <c r="AG140" s="509" t="s">
        <v>51</v>
      </c>
      <c r="AH140" s="509" t="s">
        <v>51</v>
      </c>
      <c r="AI140" s="509" t="s">
        <v>49</v>
      </c>
      <c r="AJ140" s="509" t="s">
        <v>49</v>
      </c>
      <c r="AK140" s="509" t="s">
        <v>51</v>
      </c>
      <c r="AL140" s="511" t="s">
        <v>1205</v>
      </c>
      <c r="AM140" s="516" t="s">
        <v>1205</v>
      </c>
      <c r="AN140" s="516" t="s">
        <v>1205</v>
      </c>
      <c r="AO140" s="507" t="s">
        <v>21</v>
      </c>
      <c r="AP140" s="507" t="s">
        <v>51</v>
      </c>
      <c r="AQ140" s="502" t="s">
        <v>49</v>
      </c>
      <c r="AR140" s="505" t="s">
        <v>1205</v>
      </c>
      <c r="AS140" s="511" t="s">
        <v>1205</v>
      </c>
      <c r="AT140" s="511" t="s">
        <v>1066</v>
      </c>
      <c r="AU140" s="510" t="s">
        <v>5810</v>
      </c>
      <c r="AV140" s="507" t="s">
        <v>1488</v>
      </c>
      <c r="AW140" s="516" t="s">
        <v>5104</v>
      </c>
      <c r="AX140" s="511" t="s">
        <v>193</v>
      </c>
      <c r="AY140" s="511" t="s">
        <v>193</v>
      </c>
      <c r="AZ140" s="511" t="s">
        <v>193</v>
      </c>
      <c r="BA140" s="511" t="s">
        <v>193</v>
      </c>
      <c r="BB140" s="511" t="s">
        <v>193</v>
      </c>
      <c r="BC140" s="511" t="s">
        <v>5045</v>
      </c>
      <c r="BD140" s="511" t="s">
        <v>193</v>
      </c>
      <c r="BE140" s="511" t="s">
        <v>193</v>
      </c>
      <c r="BF140" s="511" t="s">
        <v>49</v>
      </c>
      <c r="BG140" s="511" t="s">
        <v>193</v>
      </c>
      <c r="BH140" s="511" t="s">
        <v>193</v>
      </c>
      <c r="BI140" s="511" t="s">
        <v>193</v>
      </c>
      <c r="BJ140" s="507"/>
      <c r="BK140" s="507"/>
      <c r="BL140" s="507"/>
      <c r="BM140" s="506"/>
      <c r="BN140" s="512" t="s">
        <v>5811</v>
      </c>
    </row>
    <row r="141" spans="1:16384" s="183" customFormat="1">
      <c r="A141" s="659"/>
      <c r="B141" s="395"/>
      <c r="C141" s="395"/>
      <c r="D141" s="395"/>
      <c r="E141" s="394"/>
      <c r="F141" s="472"/>
      <c r="G141" s="472"/>
      <c r="H141" s="472"/>
      <c r="I141" s="472"/>
      <c r="J141" s="472"/>
      <c r="K141" s="394"/>
      <c r="L141" s="472"/>
      <c r="M141" s="472"/>
      <c r="N141" s="472"/>
      <c r="O141" s="472"/>
      <c r="P141" s="394"/>
      <c r="Q141" s="472"/>
      <c r="R141" s="472"/>
      <c r="S141" s="472"/>
      <c r="T141" s="472"/>
      <c r="U141" s="394"/>
      <c r="V141" s="394"/>
      <c r="W141" s="394"/>
      <c r="X141" s="394"/>
      <c r="Y141" s="472"/>
      <c r="Z141" s="472"/>
      <c r="AA141" s="472"/>
      <c r="AB141" s="472"/>
      <c r="AC141" s="472"/>
      <c r="AD141" s="472"/>
      <c r="AE141" s="394"/>
      <c r="AF141" s="394"/>
      <c r="AG141" s="394"/>
      <c r="AH141" s="394"/>
      <c r="AI141" s="394"/>
      <c r="AJ141" s="394"/>
      <c r="AK141" s="394"/>
      <c r="AL141" s="395"/>
      <c r="AM141" s="395"/>
      <c r="AN141" s="395"/>
      <c r="AO141" s="471"/>
      <c r="AP141" s="471"/>
      <c r="AQ141" s="471"/>
      <c r="AR141" s="52"/>
      <c r="AS141" s="395"/>
      <c r="AT141" s="395"/>
      <c r="AU141" s="150"/>
      <c r="AV141" s="471"/>
      <c r="AW141" s="316"/>
      <c r="AX141" s="395"/>
      <c r="AY141" s="395"/>
      <c r="AZ141" s="395"/>
      <c r="BA141" s="395"/>
      <c r="BB141" s="395"/>
      <c r="BC141" s="395"/>
      <c r="BD141" s="395"/>
      <c r="BE141" s="395"/>
      <c r="BF141" s="395"/>
      <c r="BG141" s="395"/>
      <c r="BH141" s="395"/>
      <c r="BI141" s="395"/>
      <c r="BJ141" s="471"/>
      <c r="BK141" s="471"/>
      <c r="BL141" s="471"/>
      <c r="BM141" s="71"/>
    </row>
    <row r="142" spans="1:16384" s="512" customFormat="1" ht="114.75">
      <c r="A142" s="659" t="s">
        <v>5741</v>
      </c>
      <c r="B142" s="511" t="s">
        <v>52</v>
      </c>
      <c r="C142" s="511" t="s">
        <v>4653</v>
      </c>
      <c r="D142" s="511" t="s">
        <v>640</v>
      </c>
      <c r="E142" s="509" t="s">
        <v>704</v>
      </c>
      <c r="F142" s="508" t="s">
        <v>4637</v>
      </c>
      <c r="G142" s="508" t="s">
        <v>3048</v>
      </c>
      <c r="H142" s="508" t="s">
        <v>5742</v>
      </c>
      <c r="I142" s="508" t="s">
        <v>5713</v>
      </c>
      <c r="J142" s="508" t="s">
        <v>5136</v>
      </c>
      <c r="K142" s="509" t="s">
        <v>5005</v>
      </c>
      <c r="L142" s="508">
        <v>2</v>
      </c>
      <c r="M142" s="508" t="s">
        <v>59</v>
      </c>
      <c r="N142" s="508" t="s">
        <v>3034</v>
      </c>
      <c r="O142" s="508" t="s">
        <v>3257</v>
      </c>
      <c r="P142" s="509" t="s">
        <v>3035</v>
      </c>
      <c r="Q142" s="508" t="s">
        <v>3804</v>
      </c>
      <c r="R142" s="508" t="s">
        <v>51</v>
      </c>
      <c r="S142" s="508" t="s">
        <v>2509</v>
      </c>
      <c r="T142" s="508" t="s">
        <v>1205</v>
      </c>
      <c r="U142" s="509" t="s">
        <v>5743</v>
      </c>
      <c r="V142" s="509" t="s">
        <v>5137</v>
      </c>
      <c r="W142" s="509" t="s">
        <v>49</v>
      </c>
      <c r="X142" s="509" t="s">
        <v>193</v>
      </c>
      <c r="Y142" s="508" t="s">
        <v>193</v>
      </c>
      <c r="Z142" s="508" t="s">
        <v>193</v>
      </c>
      <c r="AA142" s="508" t="s">
        <v>1205</v>
      </c>
      <c r="AB142" s="508" t="s">
        <v>49</v>
      </c>
      <c r="AC142" s="508" t="s">
        <v>5729</v>
      </c>
      <c r="AD142" s="508" t="s">
        <v>51</v>
      </c>
      <c r="AE142" s="509" t="s">
        <v>5138</v>
      </c>
      <c r="AF142" s="509" t="s">
        <v>49</v>
      </c>
      <c r="AG142" s="509" t="s">
        <v>51</v>
      </c>
      <c r="AH142" s="509" t="s">
        <v>49</v>
      </c>
      <c r="AI142" s="509" t="s">
        <v>3215</v>
      </c>
      <c r="AJ142" s="509" t="s">
        <v>49</v>
      </c>
      <c r="AK142" s="509" t="s">
        <v>51</v>
      </c>
      <c r="AL142" s="511" t="s">
        <v>51</v>
      </c>
      <c r="AM142" s="511" t="s">
        <v>3953</v>
      </c>
      <c r="AN142" s="511" t="s">
        <v>51</v>
      </c>
      <c r="AO142" s="507" t="s">
        <v>710</v>
      </c>
      <c r="AP142" s="507" t="s">
        <v>3953</v>
      </c>
      <c r="AQ142" s="507" t="s">
        <v>51</v>
      </c>
      <c r="AR142" s="505" t="s">
        <v>5101</v>
      </c>
      <c r="AS142" s="511" t="s">
        <v>49</v>
      </c>
      <c r="AT142" s="511" t="s">
        <v>1066</v>
      </c>
      <c r="AU142" s="510" t="s">
        <v>5103</v>
      </c>
      <c r="AV142" s="507" t="s">
        <v>1488</v>
      </c>
      <c r="AW142" s="516" t="s">
        <v>5104</v>
      </c>
      <c r="AX142" s="511" t="s">
        <v>193</v>
      </c>
      <c r="AY142" s="511" t="s">
        <v>193</v>
      </c>
      <c r="AZ142" s="511" t="s">
        <v>193</v>
      </c>
      <c r="BA142" s="511" t="s">
        <v>193</v>
      </c>
      <c r="BB142" s="511" t="s">
        <v>193</v>
      </c>
      <c r="BC142" s="511" t="s">
        <v>5045</v>
      </c>
      <c r="BD142" s="511" t="s">
        <v>193</v>
      </c>
      <c r="BE142" s="511" t="s">
        <v>193</v>
      </c>
      <c r="BF142" s="511" t="s">
        <v>193</v>
      </c>
      <c r="BG142" s="511" t="s">
        <v>5139</v>
      </c>
      <c r="BH142" s="511" t="s">
        <v>193</v>
      </c>
      <c r="BI142" s="511" t="s">
        <v>5038</v>
      </c>
      <c r="BJ142" s="507"/>
      <c r="BK142" s="507" t="s">
        <v>5757</v>
      </c>
      <c r="BL142" s="507"/>
      <c r="BM142" s="506"/>
    </row>
    <row r="143" spans="1:16384" s="512" customFormat="1" ht="127.5">
      <c r="A143" s="660" t="s">
        <v>5819</v>
      </c>
      <c r="B143" s="511" t="s">
        <v>52</v>
      </c>
      <c r="C143" s="511" t="s">
        <v>5711</v>
      </c>
      <c r="D143" s="511" t="s">
        <v>640</v>
      </c>
      <c r="E143" s="509" t="s">
        <v>704</v>
      </c>
      <c r="F143" s="508" t="s">
        <v>5820</v>
      </c>
      <c r="G143" s="508" t="s">
        <v>3048</v>
      </c>
      <c r="H143" s="508" t="s">
        <v>5821</v>
      </c>
      <c r="I143" s="508" t="s">
        <v>5713</v>
      </c>
      <c r="J143" s="508" t="s">
        <v>5136</v>
      </c>
      <c r="K143" s="509" t="s">
        <v>5822</v>
      </c>
      <c r="L143" s="508">
        <v>2</v>
      </c>
      <c r="M143" s="508" t="s">
        <v>59</v>
      </c>
      <c r="N143" s="508" t="s">
        <v>3034</v>
      </c>
      <c r="O143" s="508" t="s">
        <v>3257</v>
      </c>
      <c r="P143" s="509" t="s">
        <v>3035</v>
      </c>
      <c r="Q143" s="508" t="s">
        <v>3804</v>
      </c>
      <c r="R143" s="508" t="s">
        <v>51</v>
      </c>
      <c r="S143" s="508" t="s">
        <v>5110</v>
      </c>
      <c r="T143" s="508" t="s">
        <v>1205</v>
      </c>
      <c r="U143" s="509" t="s">
        <v>5743</v>
      </c>
      <c r="V143" s="509" t="s">
        <v>5137</v>
      </c>
      <c r="W143" s="581" t="s">
        <v>3261</v>
      </c>
      <c r="X143" s="509" t="s">
        <v>193</v>
      </c>
      <c r="Y143" s="508" t="s">
        <v>193</v>
      </c>
      <c r="Z143" s="508" t="s">
        <v>193</v>
      </c>
      <c r="AA143" s="508" t="s">
        <v>49</v>
      </c>
      <c r="AB143" s="508" t="s">
        <v>49</v>
      </c>
      <c r="AC143" s="508" t="s">
        <v>5729</v>
      </c>
      <c r="AD143" s="508" t="s">
        <v>51</v>
      </c>
      <c r="AE143" s="509" t="s">
        <v>5138</v>
      </c>
      <c r="AF143" s="509" t="s">
        <v>49</v>
      </c>
      <c r="AG143" s="509" t="s">
        <v>51</v>
      </c>
      <c r="AH143" s="509" t="s">
        <v>49</v>
      </c>
      <c r="AI143" s="509" t="s">
        <v>3215</v>
      </c>
      <c r="AJ143" s="509" t="s">
        <v>49</v>
      </c>
      <c r="AK143" s="509" t="s">
        <v>51</v>
      </c>
      <c r="AL143" s="511" t="s">
        <v>3953</v>
      </c>
      <c r="AM143" s="511" t="s">
        <v>3953</v>
      </c>
      <c r="AN143" s="511" t="s">
        <v>1205</v>
      </c>
      <c r="AO143" s="507" t="s">
        <v>51</v>
      </c>
      <c r="AP143" s="507" t="s">
        <v>51</v>
      </c>
      <c r="AQ143" s="507" t="s">
        <v>49</v>
      </c>
      <c r="AR143" s="505" t="s">
        <v>5101</v>
      </c>
      <c r="AS143" s="511" t="s">
        <v>49</v>
      </c>
      <c r="AT143" s="511" t="s">
        <v>1066</v>
      </c>
      <c r="AU143" s="510" t="s">
        <v>5823</v>
      </c>
      <c r="AV143" s="507" t="s">
        <v>1488</v>
      </c>
      <c r="AW143" s="516" t="s">
        <v>5824</v>
      </c>
      <c r="AX143" s="511" t="s">
        <v>193</v>
      </c>
      <c r="AY143" s="511" t="s">
        <v>193</v>
      </c>
      <c r="AZ143" s="511" t="s">
        <v>193</v>
      </c>
      <c r="BA143" s="511" t="s">
        <v>193</v>
      </c>
      <c r="BB143" s="511" t="s">
        <v>193</v>
      </c>
      <c r="BC143" s="511" t="s">
        <v>5045</v>
      </c>
      <c r="BD143" s="511" t="s">
        <v>193</v>
      </c>
      <c r="BE143" s="511" t="s">
        <v>193</v>
      </c>
      <c r="BF143" s="511" t="s">
        <v>193</v>
      </c>
      <c r="BG143" s="511" t="s">
        <v>5139</v>
      </c>
      <c r="BH143" s="511" t="s">
        <v>193</v>
      </c>
      <c r="BI143" s="511" t="s">
        <v>5038</v>
      </c>
      <c r="BJ143" s="507"/>
      <c r="BK143" s="507" t="s">
        <v>5757</v>
      </c>
      <c r="BL143" s="507"/>
      <c r="BM143" s="506"/>
    </row>
    <row r="144" spans="1:16384" s="512" customFormat="1" ht="114.75">
      <c r="A144" s="659" t="s">
        <v>5744</v>
      </c>
      <c r="B144" s="511" t="s">
        <v>52</v>
      </c>
      <c r="C144" s="511" t="s">
        <v>5181</v>
      </c>
      <c r="D144" s="511" t="s">
        <v>640</v>
      </c>
      <c r="E144" s="509" t="s">
        <v>704</v>
      </c>
      <c r="F144" s="508" t="s">
        <v>4715</v>
      </c>
      <c r="G144" s="508" t="s">
        <v>3048</v>
      </c>
      <c r="H144" s="508" t="s">
        <v>5742</v>
      </c>
      <c r="I144" s="508" t="s">
        <v>5713</v>
      </c>
      <c r="J144" s="508" t="s">
        <v>5136</v>
      </c>
      <c r="K144" s="509" t="s">
        <v>5140</v>
      </c>
      <c r="L144" s="508">
        <v>2</v>
      </c>
      <c r="M144" s="508" t="s">
        <v>59</v>
      </c>
      <c r="N144" s="508" t="s">
        <v>3034</v>
      </c>
      <c r="O144" s="508" t="s">
        <v>3257</v>
      </c>
      <c r="P144" s="509" t="s">
        <v>3035</v>
      </c>
      <c r="Q144" s="508" t="s">
        <v>3804</v>
      </c>
      <c r="R144" s="508" t="s">
        <v>51</v>
      </c>
      <c r="S144" s="508" t="s">
        <v>2509</v>
      </c>
      <c r="T144" s="508" t="s">
        <v>1205</v>
      </c>
      <c r="U144" s="509" t="s">
        <v>5743</v>
      </c>
      <c r="V144" s="509" t="s">
        <v>5137</v>
      </c>
      <c r="W144" s="509" t="s">
        <v>49</v>
      </c>
      <c r="X144" s="509" t="s">
        <v>193</v>
      </c>
      <c r="Y144" s="508" t="s">
        <v>193</v>
      </c>
      <c r="Z144" s="508" t="s">
        <v>193</v>
      </c>
      <c r="AA144" s="508" t="s">
        <v>1205</v>
      </c>
      <c r="AB144" s="508" t="s">
        <v>49</v>
      </c>
      <c r="AC144" s="508" t="s">
        <v>5729</v>
      </c>
      <c r="AD144" s="508" t="s">
        <v>51</v>
      </c>
      <c r="AE144" s="509" t="s">
        <v>5138</v>
      </c>
      <c r="AF144" s="509" t="s">
        <v>49</v>
      </c>
      <c r="AG144" s="509" t="s">
        <v>3215</v>
      </c>
      <c r="AH144" s="509" t="s">
        <v>49</v>
      </c>
      <c r="AI144" s="509" t="s">
        <v>51</v>
      </c>
      <c r="AJ144" s="509" t="s">
        <v>49</v>
      </c>
      <c r="AK144" s="509" t="s">
        <v>51</v>
      </c>
      <c r="AL144" s="511" t="s">
        <v>3953</v>
      </c>
      <c r="AM144" s="511" t="s">
        <v>3953</v>
      </c>
      <c r="AN144" s="511" t="s">
        <v>51</v>
      </c>
      <c r="AO144" s="507" t="s">
        <v>51</v>
      </c>
      <c r="AP144" s="507" t="s">
        <v>3953</v>
      </c>
      <c r="AQ144" s="507" t="s">
        <v>49</v>
      </c>
      <c r="AR144" s="505" t="s">
        <v>5101</v>
      </c>
      <c r="AS144" s="511" t="s">
        <v>49</v>
      </c>
      <c r="AT144" s="511" t="s">
        <v>1066</v>
      </c>
      <c r="AU144" s="510" t="s">
        <v>5103</v>
      </c>
      <c r="AV144" s="507" t="s">
        <v>1488</v>
      </c>
      <c r="AW144" s="516" t="s">
        <v>5104</v>
      </c>
      <c r="AX144" s="511" t="s">
        <v>193</v>
      </c>
      <c r="AY144" s="511" t="s">
        <v>193</v>
      </c>
      <c r="AZ144" s="511" t="s">
        <v>193</v>
      </c>
      <c r="BA144" s="511" t="s">
        <v>193</v>
      </c>
      <c r="BB144" s="511" t="s">
        <v>193</v>
      </c>
      <c r="BC144" s="511" t="s">
        <v>5045</v>
      </c>
      <c r="BD144" s="511" t="s">
        <v>193</v>
      </c>
      <c r="BE144" s="511" t="s">
        <v>193</v>
      </c>
      <c r="BF144" s="511" t="s">
        <v>193</v>
      </c>
      <c r="BG144" s="511" t="s">
        <v>5139</v>
      </c>
      <c r="BH144" s="511" t="s">
        <v>193</v>
      </c>
      <c r="BI144" s="511" t="s">
        <v>5038</v>
      </c>
      <c r="BJ144" s="507"/>
      <c r="BK144" s="507" t="s">
        <v>5757</v>
      </c>
      <c r="BL144" s="507"/>
      <c r="BM144" s="506"/>
    </row>
    <row r="145" spans="1:65" s="512" customFormat="1" ht="140.25">
      <c r="A145" s="659" t="s">
        <v>5745</v>
      </c>
      <c r="B145" s="511" t="s">
        <v>52</v>
      </c>
      <c r="C145" s="511" t="s">
        <v>5181</v>
      </c>
      <c r="D145" s="511" t="s">
        <v>640</v>
      </c>
      <c r="E145" s="509" t="s">
        <v>704</v>
      </c>
      <c r="F145" s="508" t="s">
        <v>5746</v>
      </c>
      <c r="G145" s="508" t="s">
        <v>3048</v>
      </c>
      <c r="H145" s="508" t="s">
        <v>5742</v>
      </c>
      <c r="I145" s="508" t="s">
        <v>5713</v>
      </c>
      <c r="J145" s="508" t="s">
        <v>5136</v>
      </c>
      <c r="K145" s="509" t="s">
        <v>5140</v>
      </c>
      <c r="L145" s="508">
        <v>2</v>
      </c>
      <c r="M145" s="508" t="s">
        <v>59</v>
      </c>
      <c r="N145" s="508" t="s">
        <v>3034</v>
      </c>
      <c r="O145" s="508" t="s">
        <v>3257</v>
      </c>
      <c r="P145" s="509" t="s">
        <v>3035</v>
      </c>
      <c r="Q145" s="508" t="s">
        <v>3804</v>
      </c>
      <c r="R145" s="508" t="s">
        <v>51</v>
      </c>
      <c r="S145" s="508" t="s">
        <v>2509</v>
      </c>
      <c r="T145" s="508" t="s">
        <v>1205</v>
      </c>
      <c r="U145" s="509" t="s">
        <v>5743</v>
      </c>
      <c r="V145" s="509" t="s">
        <v>5137</v>
      </c>
      <c r="W145" s="509" t="s">
        <v>49</v>
      </c>
      <c r="X145" s="509" t="s">
        <v>193</v>
      </c>
      <c r="Y145" s="508" t="s">
        <v>193</v>
      </c>
      <c r="Z145" s="508" t="s">
        <v>193</v>
      </c>
      <c r="AA145" s="508" t="s">
        <v>1205</v>
      </c>
      <c r="AB145" s="508" t="s">
        <v>49</v>
      </c>
      <c r="AC145" s="508" t="s">
        <v>5729</v>
      </c>
      <c r="AD145" s="508" t="s">
        <v>51</v>
      </c>
      <c r="AE145" s="509" t="s">
        <v>5747</v>
      </c>
      <c r="AF145" s="509" t="s">
        <v>49</v>
      </c>
      <c r="AG145" s="509" t="s">
        <v>51</v>
      </c>
      <c r="AH145" s="509" t="s">
        <v>49</v>
      </c>
      <c r="AI145" s="509" t="s">
        <v>51</v>
      </c>
      <c r="AJ145" s="509" t="s">
        <v>49</v>
      </c>
      <c r="AK145" s="509" t="s">
        <v>51</v>
      </c>
      <c r="AL145" s="511" t="s">
        <v>3953</v>
      </c>
      <c r="AM145" s="511" t="s">
        <v>3953</v>
      </c>
      <c r="AN145" s="511" t="s">
        <v>49</v>
      </c>
      <c r="AO145" s="507" t="s">
        <v>51</v>
      </c>
      <c r="AP145" s="507" t="s">
        <v>51</v>
      </c>
      <c r="AQ145" s="507" t="s">
        <v>49</v>
      </c>
      <c r="AR145" s="505" t="s">
        <v>5101</v>
      </c>
      <c r="AS145" s="511" t="s">
        <v>49</v>
      </c>
      <c r="AT145" s="511" t="s">
        <v>1066</v>
      </c>
      <c r="AU145" s="510" t="s">
        <v>5748</v>
      </c>
      <c r="AV145" s="507" t="s">
        <v>1488</v>
      </c>
      <c r="AW145" s="516" t="s">
        <v>5104</v>
      </c>
      <c r="AX145" s="511" t="s">
        <v>193</v>
      </c>
      <c r="AY145" s="511" t="s">
        <v>193</v>
      </c>
      <c r="AZ145" s="511" t="s">
        <v>193</v>
      </c>
      <c r="BA145" s="511" t="s">
        <v>193</v>
      </c>
      <c r="BB145" s="511" t="s">
        <v>193</v>
      </c>
      <c r="BC145" s="511" t="s">
        <v>5045</v>
      </c>
      <c r="BD145" s="511" t="s">
        <v>193</v>
      </c>
      <c r="BE145" s="511" t="s">
        <v>193</v>
      </c>
      <c r="BF145" s="511" t="s">
        <v>193</v>
      </c>
      <c r="BG145" s="511" t="s">
        <v>5139</v>
      </c>
      <c r="BH145" s="511" t="s">
        <v>193</v>
      </c>
      <c r="BI145" s="511" t="s">
        <v>5038</v>
      </c>
      <c r="BJ145" s="507"/>
      <c r="BK145" s="507" t="s">
        <v>5757</v>
      </c>
      <c r="BL145" s="507"/>
      <c r="BM145" s="506"/>
    </row>
    <row r="146" spans="1:65" s="512" customFormat="1" ht="114.75">
      <c r="A146" s="659" t="s">
        <v>5749</v>
      </c>
      <c r="B146" s="511" t="s">
        <v>52</v>
      </c>
      <c r="C146" s="511" t="s">
        <v>5717</v>
      </c>
      <c r="D146" s="511" t="s">
        <v>640</v>
      </c>
      <c r="E146" s="509" t="s">
        <v>704</v>
      </c>
      <c r="F146" s="508" t="s">
        <v>4853</v>
      </c>
      <c r="G146" s="508" t="s">
        <v>3048</v>
      </c>
      <c r="H146" s="508" t="s">
        <v>5750</v>
      </c>
      <c r="I146" s="508" t="s">
        <v>5751</v>
      </c>
      <c r="J146" s="508" t="s">
        <v>5752</v>
      </c>
      <c r="K146" s="509" t="s">
        <v>5058</v>
      </c>
      <c r="L146" s="508">
        <v>2</v>
      </c>
      <c r="M146" s="508" t="s">
        <v>59</v>
      </c>
      <c r="N146" s="508" t="s">
        <v>3034</v>
      </c>
      <c r="O146" s="508" t="s">
        <v>5753</v>
      </c>
      <c r="P146" s="509" t="s">
        <v>3035</v>
      </c>
      <c r="Q146" s="508" t="s">
        <v>3804</v>
      </c>
      <c r="R146" s="508" t="s">
        <v>51</v>
      </c>
      <c r="S146" s="508" t="s">
        <v>2509</v>
      </c>
      <c r="T146" s="508" t="s">
        <v>1205</v>
      </c>
      <c r="U146" s="509" t="s">
        <v>5743</v>
      </c>
      <c r="V146" s="509" t="s">
        <v>5137</v>
      </c>
      <c r="W146" s="509" t="s">
        <v>49</v>
      </c>
      <c r="X146" s="509" t="s">
        <v>193</v>
      </c>
      <c r="Y146" s="508" t="s">
        <v>193</v>
      </c>
      <c r="Z146" s="508" t="s">
        <v>193</v>
      </c>
      <c r="AA146" s="508" t="s">
        <v>5754</v>
      </c>
      <c r="AB146" s="508" t="s">
        <v>49</v>
      </c>
      <c r="AC146" s="508" t="s">
        <v>5729</v>
      </c>
      <c r="AD146" s="508" t="s">
        <v>51</v>
      </c>
      <c r="AE146" s="509" t="s">
        <v>5755</v>
      </c>
      <c r="AF146" s="509" t="s">
        <v>49</v>
      </c>
      <c r="AG146" s="509" t="s">
        <v>51</v>
      </c>
      <c r="AH146" s="509" t="s">
        <v>49</v>
      </c>
      <c r="AI146" s="509" t="s">
        <v>51</v>
      </c>
      <c r="AJ146" s="509" t="s">
        <v>49</v>
      </c>
      <c r="AK146" s="509" t="s">
        <v>51</v>
      </c>
      <c r="AL146" s="511" t="s">
        <v>3953</v>
      </c>
      <c r="AM146" s="511" t="s">
        <v>3953</v>
      </c>
      <c r="AN146" s="511" t="s">
        <v>49</v>
      </c>
      <c r="AO146" s="507" t="s">
        <v>51</v>
      </c>
      <c r="AP146" s="507" t="s">
        <v>51</v>
      </c>
      <c r="AQ146" s="507" t="s">
        <v>49</v>
      </c>
      <c r="AR146" s="505" t="s">
        <v>5101</v>
      </c>
      <c r="AS146" s="511" t="s">
        <v>49</v>
      </c>
      <c r="AT146" s="511" t="s">
        <v>1066</v>
      </c>
      <c r="AU146" s="510" t="s">
        <v>5756</v>
      </c>
      <c r="AV146" s="507" t="s">
        <v>1488</v>
      </c>
      <c r="AW146" s="516" t="s">
        <v>5104</v>
      </c>
      <c r="AX146" s="511" t="s">
        <v>193</v>
      </c>
      <c r="AY146" s="511" t="s">
        <v>193</v>
      </c>
      <c r="AZ146" s="511" t="s">
        <v>193</v>
      </c>
      <c r="BA146" s="511" t="s">
        <v>193</v>
      </c>
      <c r="BB146" s="511" t="s">
        <v>193</v>
      </c>
      <c r="BC146" s="511" t="s">
        <v>5045</v>
      </c>
      <c r="BD146" s="511" t="s">
        <v>193</v>
      </c>
      <c r="BE146" s="511" t="s">
        <v>193</v>
      </c>
      <c r="BF146" s="511" t="s">
        <v>193</v>
      </c>
      <c r="BG146" s="511" t="s">
        <v>5139</v>
      </c>
      <c r="BH146" s="511" t="s">
        <v>193</v>
      </c>
      <c r="BI146" s="511" t="s">
        <v>51</v>
      </c>
      <c r="BJ146" s="507"/>
      <c r="BK146" s="507" t="s">
        <v>5757</v>
      </c>
      <c r="BL146" s="507"/>
      <c r="BM146" s="506"/>
    </row>
    <row r="147" spans="1:65" s="512" customFormat="1">
      <c r="A147" s="659"/>
      <c r="B147" s="511"/>
      <c r="C147" s="511"/>
      <c r="D147" s="511"/>
      <c r="E147" s="509"/>
      <c r="F147" s="508"/>
      <c r="G147" s="508"/>
      <c r="H147" s="508"/>
      <c r="I147" s="508"/>
      <c r="J147" s="508"/>
      <c r="K147" s="509"/>
      <c r="L147" s="508"/>
      <c r="M147" s="508"/>
      <c r="N147" s="508"/>
      <c r="O147" s="508"/>
      <c r="P147" s="509"/>
      <c r="Q147" s="508"/>
      <c r="R147" s="508"/>
      <c r="S147" s="508"/>
      <c r="T147" s="508"/>
      <c r="U147" s="509"/>
      <c r="V147" s="509"/>
      <c r="W147" s="509"/>
      <c r="X147" s="509"/>
      <c r="Y147" s="508"/>
      <c r="Z147" s="508"/>
      <c r="AA147" s="508"/>
      <c r="AB147" s="508"/>
      <c r="AC147" s="508"/>
      <c r="AD147" s="508"/>
      <c r="AE147" s="509"/>
      <c r="AF147" s="509"/>
      <c r="AG147" s="509"/>
      <c r="AH147" s="509"/>
      <c r="AI147" s="509"/>
      <c r="AJ147" s="509"/>
      <c r="AK147" s="509"/>
      <c r="AL147" s="511"/>
      <c r="AM147" s="511"/>
      <c r="AN147" s="511"/>
      <c r="AO147" s="507"/>
      <c r="AP147" s="507"/>
      <c r="AQ147" s="507"/>
      <c r="AR147" s="505"/>
      <c r="AS147" s="511"/>
      <c r="AT147" s="511"/>
      <c r="AU147" s="510"/>
      <c r="AV147" s="507"/>
      <c r="AW147" s="516"/>
      <c r="AX147" s="511"/>
      <c r="AY147" s="511"/>
      <c r="AZ147" s="511"/>
      <c r="BA147" s="511"/>
      <c r="BB147" s="511"/>
      <c r="BC147" s="511"/>
      <c r="BD147" s="511"/>
      <c r="BE147" s="511"/>
      <c r="BF147" s="511"/>
      <c r="BG147" s="511"/>
      <c r="BH147" s="511"/>
      <c r="BI147" s="511"/>
      <c r="BJ147" s="507"/>
      <c r="BK147" s="507"/>
      <c r="BL147" s="507"/>
      <c r="BM147" s="506"/>
    </row>
    <row r="148" spans="1:65" s="512" customFormat="1" ht="114.75">
      <c r="A148" s="659" t="s">
        <v>5114</v>
      </c>
      <c r="B148" s="511" t="s">
        <v>52</v>
      </c>
      <c r="C148" s="511" t="s">
        <v>5090</v>
      </c>
      <c r="D148" s="511" t="s">
        <v>640</v>
      </c>
      <c r="E148" s="509" t="s">
        <v>704</v>
      </c>
      <c r="F148" s="508" t="s">
        <v>4637</v>
      </c>
      <c r="G148" s="508" t="s">
        <v>639</v>
      </c>
      <c r="H148" s="508" t="s">
        <v>5141</v>
      </c>
      <c r="I148" s="508" t="s">
        <v>5142</v>
      </c>
      <c r="J148" s="508" t="s">
        <v>5115</v>
      </c>
      <c r="K148" s="509" t="s">
        <v>5005</v>
      </c>
      <c r="L148" s="508">
        <v>2</v>
      </c>
      <c r="M148" s="508" t="s">
        <v>59</v>
      </c>
      <c r="N148" s="508" t="s">
        <v>3034</v>
      </c>
      <c r="O148" s="508" t="s">
        <v>3257</v>
      </c>
      <c r="P148" s="509" t="s">
        <v>3035</v>
      </c>
      <c r="Q148" s="508" t="s">
        <v>634</v>
      </c>
      <c r="R148" s="508" t="s">
        <v>51</v>
      </c>
      <c r="S148" s="508" t="s">
        <v>2509</v>
      </c>
      <c r="T148" s="508" t="s">
        <v>1205</v>
      </c>
      <c r="U148" s="509" t="s">
        <v>3047</v>
      </c>
      <c r="V148" s="509" t="s">
        <v>5116</v>
      </c>
      <c r="W148" s="509" t="s">
        <v>3261</v>
      </c>
      <c r="X148" s="509" t="s">
        <v>193</v>
      </c>
      <c r="Y148" s="508" t="s">
        <v>5117</v>
      </c>
      <c r="Z148" s="508" t="s">
        <v>193</v>
      </c>
      <c r="AA148" s="508" t="s">
        <v>51</v>
      </c>
      <c r="AB148" s="508" t="s">
        <v>49</v>
      </c>
      <c r="AC148" s="508">
        <v>2</v>
      </c>
      <c r="AD148" s="508" t="s">
        <v>51</v>
      </c>
      <c r="AE148" s="509" t="s">
        <v>5118</v>
      </c>
      <c r="AF148" s="509" t="s">
        <v>49</v>
      </c>
      <c r="AG148" s="509" t="s">
        <v>49</v>
      </c>
      <c r="AH148" s="509" t="s">
        <v>5119</v>
      </c>
      <c r="AI148" s="509" t="s">
        <v>51</v>
      </c>
      <c r="AJ148" s="509" t="s">
        <v>49</v>
      </c>
      <c r="AK148" s="509" t="s">
        <v>51</v>
      </c>
      <c r="AL148" s="511" t="s">
        <v>51</v>
      </c>
      <c r="AM148" s="511" t="s">
        <v>49</v>
      </c>
      <c r="AN148" s="511" t="s">
        <v>51</v>
      </c>
      <c r="AO148" s="507" t="s">
        <v>51</v>
      </c>
      <c r="AP148" s="507" t="s">
        <v>51</v>
      </c>
      <c r="AQ148" s="507" t="s">
        <v>51</v>
      </c>
      <c r="AR148" s="505" t="s">
        <v>5101</v>
      </c>
      <c r="AS148" s="511" t="s">
        <v>4234</v>
      </c>
      <c r="AT148" s="511" t="s">
        <v>1066</v>
      </c>
      <c r="AU148" s="510" t="s">
        <v>5103</v>
      </c>
      <c r="AV148" s="507" t="s">
        <v>1488</v>
      </c>
      <c r="AW148" s="516" t="s">
        <v>5104</v>
      </c>
      <c r="AX148" s="511" t="s">
        <v>699</v>
      </c>
      <c r="AY148" s="511" t="s">
        <v>62</v>
      </c>
      <c r="AZ148" s="511" t="s">
        <v>3099</v>
      </c>
      <c r="BA148" s="511" t="s">
        <v>5120</v>
      </c>
      <c r="BB148" s="511" t="s">
        <v>5121</v>
      </c>
      <c r="BC148" s="511" t="s">
        <v>5045</v>
      </c>
      <c r="BD148" s="511" t="s">
        <v>5122</v>
      </c>
      <c r="BE148" s="511" t="s">
        <v>51</v>
      </c>
      <c r="BF148" s="511" t="s">
        <v>49</v>
      </c>
      <c r="BG148" s="511" t="s">
        <v>2098</v>
      </c>
      <c r="BH148" s="511" t="s">
        <v>1488</v>
      </c>
      <c r="BI148" s="511" t="s">
        <v>51</v>
      </c>
      <c r="BJ148" s="507" t="s">
        <v>5123</v>
      </c>
      <c r="BK148" s="507"/>
      <c r="BL148" s="507"/>
      <c r="BM148" s="506"/>
    </row>
    <row r="149" spans="1:65" s="512" customFormat="1" ht="127.5">
      <c r="A149" s="660" t="s">
        <v>5833</v>
      </c>
      <c r="B149" s="511" t="s">
        <v>52</v>
      </c>
      <c r="C149" s="511"/>
      <c r="D149" s="511" t="s">
        <v>640</v>
      </c>
      <c r="E149" s="509" t="s">
        <v>704</v>
      </c>
      <c r="F149" s="508" t="s">
        <v>5820</v>
      </c>
      <c r="G149" s="508" t="s">
        <v>639</v>
      </c>
      <c r="H149" s="508" t="s">
        <v>5834</v>
      </c>
      <c r="I149" s="508" t="s">
        <v>5835</v>
      </c>
      <c r="J149" s="508" t="s">
        <v>5836</v>
      </c>
      <c r="K149" s="509" t="s">
        <v>5828</v>
      </c>
      <c r="L149" s="508">
        <v>2</v>
      </c>
      <c r="M149" s="508" t="s">
        <v>59</v>
      </c>
      <c r="N149" s="508" t="s">
        <v>3034</v>
      </c>
      <c r="O149" s="508" t="s">
        <v>3257</v>
      </c>
      <c r="P149" s="509" t="s">
        <v>3035</v>
      </c>
      <c r="Q149" s="508" t="s">
        <v>634</v>
      </c>
      <c r="R149" s="508" t="s">
        <v>51</v>
      </c>
      <c r="S149" s="508" t="s">
        <v>2509</v>
      </c>
      <c r="T149" s="508" t="s">
        <v>1205</v>
      </c>
      <c r="U149" s="509" t="s">
        <v>3047</v>
      </c>
      <c r="V149" s="509" t="s">
        <v>5116</v>
      </c>
      <c r="W149" s="509" t="s">
        <v>3261</v>
      </c>
      <c r="X149" s="509" t="s">
        <v>5838</v>
      </c>
      <c r="Y149" s="508">
        <v>1</v>
      </c>
      <c r="Z149" s="508" t="s">
        <v>193</v>
      </c>
      <c r="AA149" s="508" t="s">
        <v>51</v>
      </c>
      <c r="AB149" s="508" t="s">
        <v>49</v>
      </c>
      <c r="AC149" s="508">
        <v>2</v>
      </c>
      <c r="AD149" s="508" t="s">
        <v>51</v>
      </c>
      <c r="AE149" s="509"/>
      <c r="AF149" s="509"/>
      <c r="AG149" s="509"/>
      <c r="AH149" s="509"/>
      <c r="AI149" s="509"/>
      <c r="AJ149" s="509"/>
      <c r="AK149" s="509"/>
      <c r="AL149" s="511"/>
      <c r="AM149" s="511"/>
      <c r="AN149" s="511"/>
      <c r="AO149" s="507"/>
      <c r="AP149" s="507"/>
      <c r="AQ149" s="507"/>
      <c r="AR149" s="505"/>
      <c r="AS149" s="511"/>
      <c r="AT149" s="511"/>
      <c r="AU149" s="510" t="s">
        <v>5837</v>
      </c>
      <c r="AV149" s="507"/>
      <c r="AW149" s="516"/>
      <c r="AX149" s="511"/>
      <c r="AY149" s="511"/>
      <c r="AZ149" s="511"/>
      <c r="BA149" s="511"/>
      <c r="BB149" s="511"/>
      <c r="BC149" s="511"/>
      <c r="BD149" s="511"/>
      <c r="BE149" s="511"/>
      <c r="BF149" s="511"/>
      <c r="BG149" s="511"/>
      <c r="BH149" s="511"/>
      <c r="BI149" s="511"/>
      <c r="BJ149" s="507"/>
      <c r="BK149" s="507"/>
      <c r="BL149" s="507"/>
      <c r="BM149" s="506"/>
    </row>
    <row r="150" spans="1:65" s="512" customFormat="1" ht="114.75">
      <c r="A150" s="659" t="s">
        <v>5143</v>
      </c>
      <c r="B150" s="511" t="s">
        <v>52</v>
      </c>
      <c r="C150" s="511" t="s">
        <v>5124</v>
      </c>
      <c r="D150" s="511" t="s">
        <v>640</v>
      </c>
      <c r="E150" s="509" t="s">
        <v>704</v>
      </c>
      <c r="F150" s="508" t="s">
        <v>4715</v>
      </c>
      <c r="G150" s="508" t="s">
        <v>639</v>
      </c>
      <c r="H150" s="508" t="s">
        <v>5125</v>
      </c>
      <c r="I150" s="508" t="s">
        <v>5126</v>
      </c>
      <c r="J150" s="508" t="s">
        <v>5127</v>
      </c>
      <c r="K150" s="509" t="s">
        <v>5005</v>
      </c>
      <c r="L150" s="508">
        <v>2</v>
      </c>
      <c r="M150" s="508" t="s">
        <v>59</v>
      </c>
      <c r="N150" s="508" t="s">
        <v>3034</v>
      </c>
      <c r="O150" s="508" t="s">
        <v>3257</v>
      </c>
      <c r="P150" s="509" t="s">
        <v>3035</v>
      </c>
      <c r="Q150" s="508" t="s">
        <v>634</v>
      </c>
      <c r="R150" s="508" t="s">
        <v>51</v>
      </c>
      <c r="S150" s="508" t="s">
        <v>2509</v>
      </c>
      <c r="T150" s="508" t="s">
        <v>1205</v>
      </c>
      <c r="U150" s="509" t="s">
        <v>3047</v>
      </c>
      <c r="V150" s="509" t="s">
        <v>5128</v>
      </c>
      <c r="W150" s="509" t="s">
        <v>3261</v>
      </c>
      <c r="X150" s="509" t="s">
        <v>193</v>
      </c>
      <c r="Y150" s="508" t="s">
        <v>5117</v>
      </c>
      <c r="Z150" s="508" t="s">
        <v>193</v>
      </c>
      <c r="AA150" s="508" t="s">
        <v>51</v>
      </c>
      <c r="AB150" s="508" t="s">
        <v>49</v>
      </c>
      <c r="AC150" s="508">
        <v>2</v>
      </c>
      <c r="AD150" s="508" t="s">
        <v>51</v>
      </c>
      <c r="AE150" s="509" t="s">
        <v>5129</v>
      </c>
      <c r="AF150" s="509" t="s">
        <v>49</v>
      </c>
      <c r="AG150" s="509" t="s">
        <v>49</v>
      </c>
      <c r="AH150" s="509" t="s">
        <v>5119</v>
      </c>
      <c r="AI150" s="509" t="s">
        <v>51</v>
      </c>
      <c r="AJ150" s="509" t="s">
        <v>49</v>
      </c>
      <c r="AK150" s="509" t="s">
        <v>51</v>
      </c>
      <c r="AL150" s="511" t="s">
        <v>5130</v>
      </c>
      <c r="AM150" s="511" t="s">
        <v>49</v>
      </c>
      <c r="AN150" s="511" t="s">
        <v>51</v>
      </c>
      <c r="AO150" s="507" t="s">
        <v>51</v>
      </c>
      <c r="AP150" s="507" t="s">
        <v>51</v>
      </c>
      <c r="AQ150" s="507" t="s">
        <v>49</v>
      </c>
      <c r="AR150" s="505" t="s">
        <v>5101</v>
      </c>
      <c r="AS150" s="511" t="s">
        <v>4234</v>
      </c>
      <c r="AT150" s="511" t="s">
        <v>1066</v>
      </c>
      <c r="AU150" s="510" t="s">
        <v>5103</v>
      </c>
      <c r="AV150" s="507" t="s">
        <v>1488</v>
      </c>
      <c r="AW150" s="516" t="s">
        <v>5104</v>
      </c>
      <c r="AX150" s="511" t="s">
        <v>2156</v>
      </c>
      <c r="AY150" s="511" t="s">
        <v>49</v>
      </c>
      <c r="AZ150" s="511" t="s">
        <v>3099</v>
      </c>
      <c r="BA150" s="511" t="s">
        <v>5120</v>
      </c>
      <c r="BB150" s="511" t="s">
        <v>2100</v>
      </c>
      <c r="BC150" s="511" t="s">
        <v>5045</v>
      </c>
      <c r="BD150" s="511" t="s">
        <v>5122</v>
      </c>
      <c r="BE150" s="511" t="s">
        <v>51</v>
      </c>
      <c r="BF150" s="511" t="s">
        <v>49</v>
      </c>
      <c r="BG150" s="511" t="s">
        <v>2098</v>
      </c>
      <c r="BH150" s="511" t="s">
        <v>1488</v>
      </c>
      <c r="BI150" s="511" t="s">
        <v>51</v>
      </c>
      <c r="BJ150" s="507" t="s">
        <v>5123</v>
      </c>
      <c r="BK150" s="507"/>
      <c r="BL150" s="507"/>
      <c r="BM150" s="506"/>
    </row>
    <row r="151" spans="1:65" s="512" customFormat="1" ht="114.75">
      <c r="A151" s="659" t="s">
        <v>5144</v>
      </c>
      <c r="B151" s="511" t="s">
        <v>52</v>
      </c>
      <c r="C151" s="511" t="s">
        <v>5131</v>
      </c>
      <c r="D151" s="511" t="s">
        <v>640</v>
      </c>
      <c r="E151" s="509" t="s">
        <v>704</v>
      </c>
      <c r="F151" s="508" t="s">
        <v>4852</v>
      </c>
      <c r="G151" s="508" t="s">
        <v>639</v>
      </c>
      <c r="H151" s="508" t="s">
        <v>3953</v>
      </c>
      <c r="I151" s="508" t="s">
        <v>3953</v>
      </c>
      <c r="J151" s="508" t="s">
        <v>5132</v>
      </c>
      <c r="K151" s="509" t="s">
        <v>5026</v>
      </c>
      <c r="L151" s="508">
        <v>2</v>
      </c>
      <c r="M151" s="508" t="s">
        <v>59</v>
      </c>
      <c r="N151" s="508" t="s">
        <v>3034</v>
      </c>
      <c r="O151" s="508" t="s">
        <v>3257</v>
      </c>
      <c r="P151" s="509" t="s">
        <v>3035</v>
      </c>
      <c r="Q151" s="508" t="s">
        <v>634</v>
      </c>
      <c r="R151" s="508" t="s">
        <v>51</v>
      </c>
      <c r="S151" s="508" t="s">
        <v>2509</v>
      </c>
      <c r="T151" s="508" t="s">
        <v>1205</v>
      </c>
      <c r="U151" s="509" t="s">
        <v>3047</v>
      </c>
      <c r="V151" s="509" t="s">
        <v>5037</v>
      </c>
      <c r="W151" s="509" t="s">
        <v>3261</v>
      </c>
      <c r="X151" s="509" t="s">
        <v>193</v>
      </c>
      <c r="Y151" s="508" t="s">
        <v>5117</v>
      </c>
      <c r="Z151" s="508" t="s">
        <v>193</v>
      </c>
      <c r="AA151" s="508" t="s">
        <v>51</v>
      </c>
      <c r="AB151" s="508" t="s">
        <v>49</v>
      </c>
      <c r="AC151" s="508" t="s">
        <v>49</v>
      </c>
      <c r="AD151" s="508" t="s">
        <v>51</v>
      </c>
      <c r="AE151" s="509" t="s">
        <v>5133</v>
      </c>
      <c r="AF151" s="509" t="s">
        <v>49</v>
      </c>
      <c r="AG151" s="509" t="s">
        <v>49</v>
      </c>
      <c r="AH151" s="509" t="s">
        <v>5119</v>
      </c>
      <c r="AI151" s="509" t="s">
        <v>51</v>
      </c>
      <c r="AJ151" s="509" t="s">
        <v>49</v>
      </c>
      <c r="AK151" s="509" t="s">
        <v>51</v>
      </c>
      <c r="AL151" s="511" t="s">
        <v>1205</v>
      </c>
      <c r="AM151" s="511" t="s">
        <v>49</v>
      </c>
      <c r="AN151" s="511" t="s">
        <v>49</v>
      </c>
      <c r="AO151" s="507" t="s">
        <v>49</v>
      </c>
      <c r="AP151" s="507" t="s">
        <v>49</v>
      </c>
      <c r="AQ151" s="507" t="s">
        <v>49</v>
      </c>
      <c r="AR151" s="505" t="s">
        <v>3953</v>
      </c>
      <c r="AS151" s="511" t="s">
        <v>4234</v>
      </c>
      <c r="AT151" s="511" t="s">
        <v>1066</v>
      </c>
      <c r="AU151" s="510" t="s">
        <v>5103</v>
      </c>
      <c r="AV151" s="507" t="s">
        <v>1488</v>
      </c>
      <c r="AW151" s="516" t="s">
        <v>1488</v>
      </c>
      <c r="AX151" s="511" t="s">
        <v>2156</v>
      </c>
      <c r="AY151" s="511" t="s">
        <v>51</v>
      </c>
      <c r="AZ151" s="511" t="s">
        <v>3099</v>
      </c>
      <c r="BA151" s="511" t="s">
        <v>5044</v>
      </c>
      <c r="BB151" s="511" t="s">
        <v>2100</v>
      </c>
      <c r="BC151" s="511" t="s">
        <v>5045</v>
      </c>
      <c r="BD151" s="511" t="s">
        <v>5134</v>
      </c>
      <c r="BE151" s="511" t="s">
        <v>51</v>
      </c>
      <c r="BF151" s="511" t="s">
        <v>49</v>
      </c>
      <c r="BG151" s="511" t="s">
        <v>2098</v>
      </c>
      <c r="BH151" s="511" t="s">
        <v>1488</v>
      </c>
      <c r="BI151" s="511" t="s">
        <v>51</v>
      </c>
      <c r="BJ151" s="507"/>
      <c r="BK151" s="507"/>
      <c r="BL151" s="507"/>
      <c r="BM151" s="506"/>
    </row>
    <row r="152" spans="1:65" s="512" customFormat="1" ht="114.75">
      <c r="A152" s="659" t="s">
        <v>5145</v>
      </c>
      <c r="B152" s="511" t="s">
        <v>52</v>
      </c>
      <c r="C152" s="511" t="s">
        <v>5131</v>
      </c>
      <c r="D152" s="511" t="s">
        <v>640</v>
      </c>
      <c r="E152" s="509" t="s">
        <v>704</v>
      </c>
      <c r="F152" s="508" t="s">
        <v>4852</v>
      </c>
      <c r="G152" s="508" t="s">
        <v>639</v>
      </c>
      <c r="H152" s="508" t="s">
        <v>3953</v>
      </c>
      <c r="I152" s="508" t="s">
        <v>3953</v>
      </c>
      <c r="J152" s="508" t="s">
        <v>5132</v>
      </c>
      <c r="K152" s="509" t="s">
        <v>5026</v>
      </c>
      <c r="L152" s="508">
        <v>2</v>
      </c>
      <c r="M152" s="508" t="s">
        <v>59</v>
      </c>
      <c r="N152" s="508" t="s">
        <v>3034</v>
      </c>
      <c r="O152" s="508" t="s">
        <v>3257</v>
      </c>
      <c r="P152" s="509" t="s">
        <v>3035</v>
      </c>
      <c r="Q152" s="508" t="s">
        <v>634</v>
      </c>
      <c r="R152" s="508" t="s">
        <v>51</v>
      </c>
      <c r="S152" s="508" t="s">
        <v>2509</v>
      </c>
      <c r="T152" s="508" t="s">
        <v>1205</v>
      </c>
      <c r="U152" s="509" t="s">
        <v>3047</v>
      </c>
      <c r="V152" s="509" t="s">
        <v>5037</v>
      </c>
      <c r="W152" s="509" t="s">
        <v>3261</v>
      </c>
      <c r="X152" s="509" t="s">
        <v>193</v>
      </c>
      <c r="Y152" s="508" t="s">
        <v>5117</v>
      </c>
      <c r="Z152" s="508" t="s">
        <v>193</v>
      </c>
      <c r="AA152" s="508" t="s">
        <v>51</v>
      </c>
      <c r="AB152" s="508" t="s">
        <v>49</v>
      </c>
      <c r="AC152" s="508" t="s">
        <v>49</v>
      </c>
      <c r="AD152" s="508" t="s">
        <v>51</v>
      </c>
      <c r="AE152" s="509" t="s">
        <v>5133</v>
      </c>
      <c r="AF152" s="509" t="s">
        <v>49</v>
      </c>
      <c r="AG152" s="509" t="s">
        <v>49</v>
      </c>
      <c r="AH152" s="509" t="s">
        <v>5119</v>
      </c>
      <c r="AI152" s="509" t="s">
        <v>51</v>
      </c>
      <c r="AJ152" s="509" t="s">
        <v>49</v>
      </c>
      <c r="AK152" s="509" t="s">
        <v>51</v>
      </c>
      <c r="AL152" s="511" t="s">
        <v>1205</v>
      </c>
      <c r="AM152" s="511" t="s">
        <v>49</v>
      </c>
      <c r="AN152" s="511" t="s">
        <v>49</v>
      </c>
      <c r="AO152" s="507" t="s">
        <v>49</v>
      </c>
      <c r="AP152" s="507" t="s">
        <v>49</v>
      </c>
      <c r="AQ152" s="507" t="s">
        <v>49</v>
      </c>
      <c r="AR152" s="505" t="s">
        <v>3953</v>
      </c>
      <c r="AS152" s="511" t="s">
        <v>4234</v>
      </c>
      <c r="AT152" s="511" t="s">
        <v>1066</v>
      </c>
      <c r="AU152" s="510" t="s">
        <v>5103</v>
      </c>
      <c r="AV152" s="507" t="s">
        <v>1488</v>
      </c>
      <c r="AW152" s="516" t="s">
        <v>1488</v>
      </c>
      <c r="AX152" s="511" t="s">
        <v>5135</v>
      </c>
      <c r="AY152" s="511" t="s">
        <v>49</v>
      </c>
      <c r="AZ152" s="511" t="s">
        <v>3108</v>
      </c>
      <c r="BA152" s="511" t="s">
        <v>5044</v>
      </c>
      <c r="BB152" s="511" t="s">
        <v>2100</v>
      </c>
      <c r="BC152" s="511" t="s">
        <v>5045</v>
      </c>
      <c r="BD152" s="511" t="s">
        <v>5134</v>
      </c>
      <c r="BE152" s="511" t="s">
        <v>51</v>
      </c>
      <c r="BF152" s="511" t="s">
        <v>49</v>
      </c>
      <c r="BG152" s="511" t="s">
        <v>2098</v>
      </c>
      <c r="BH152" s="511" t="s">
        <v>1488</v>
      </c>
      <c r="BI152" s="511" t="s">
        <v>51</v>
      </c>
      <c r="BJ152" s="507"/>
      <c r="BK152" s="507"/>
      <c r="BL152" s="507"/>
      <c r="BM152" s="506"/>
    </row>
    <row r="153" spans="1:65" s="183" customFormat="1">
      <c r="A153" s="659"/>
      <c r="B153" s="395"/>
      <c r="C153" s="395"/>
      <c r="D153" s="395"/>
      <c r="E153" s="394"/>
      <c r="F153" s="472"/>
      <c r="G153" s="472"/>
      <c r="H153" s="472"/>
      <c r="I153" s="472"/>
      <c r="J153" s="472"/>
      <c r="K153" s="394"/>
      <c r="L153" s="472"/>
      <c r="M153" s="472"/>
      <c r="N153" s="472"/>
      <c r="O153" s="472"/>
      <c r="P153" s="394"/>
      <c r="Q153" s="472"/>
      <c r="R153" s="472"/>
      <c r="S153" s="472"/>
      <c r="T153" s="472"/>
      <c r="U153" s="394"/>
      <c r="V153" s="394"/>
      <c r="W153" s="394"/>
      <c r="X153" s="394"/>
      <c r="Y153" s="472"/>
      <c r="Z153" s="472"/>
      <c r="AA153" s="472"/>
      <c r="AB153" s="472"/>
      <c r="AC153" s="472"/>
      <c r="AD153" s="472"/>
      <c r="AE153" s="394"/>
      <c r="AF153" s="394"/>
      <c r="AG153" s="394"/>
      <c r="AH153" s="394"/>
      <c r="AI153" s="394"/>
      <c r="AJ153" s="394"/>
      <c r="AK153" s="394"/>
      <c r="AL153" s="395"/>
      <c r="AM153" s="395"/>
      <c r="AN153" s="395"/>
      <c r="AO153" s="471"/>
      <c r="AP153" s="471"/>
      <c r="AQ153" s="471"/>
      <c r="AR153" s="52"/>
      <c r="AS153" s="395"/>
      <c r="AT153" s="395"/>
      <c r="AU153" s="150"/>
      <c r="AV153" s="471"/>
      <c r="AW153" s="316"/>
      <c r="AX153" s="395"/>
      <c r="AY153" s="395"/>
      <c r="AZ153" s="395"/>
      <c r="BA153" s="395"/>
      <c r="BB153" s="395"/>
      <c r="BC153" s="395"/>
      <c r="BD153" s="395"/>
      <c r="BE153" s="395"/>
      <c r="BF153" s="395"/>
      <c r="BG153" s="395"/>
      <c r="BH153" s="395"/>
      <c r="BI153" s="395"/>
      <c r="BJ153" s="471"/>
      <c r="BK153" s="471"/>
      <c r="BL153" s="471"/>
      <c r="BM153" s="71"/>
    </row>
    <row r="154" spans="1:65" s="183" customFormat="1" ht="102">
      <c r="A154" s="509" t="s">
        <v>4726</v>
      </c>
      <c r="B154" s="395" t="s">
        <v>52</v>
      </c>
      <c r="C154" s="395" t="s">
        <v>4727</v>
      </c>
      <c r="D154" s="394" t="s">
        <v>668</v>
      </c>
      <c r="E154" s="394" t="s">
        <v>704</v>
      </c>
      <c r="F154" s="394" t="s">
        <v>4728</v>
      </c>
      <c r="G154" s="394" t="s">
        <v>19</v>
      </c>
      <c r="H154" s="394" t="s">
        <v>4729</v>
      </c>
      <c r="I154" s="394" t="s">
        <v>887</v>
      </c>
      <c r="J154" s="394" t="s">
        <v>4730</v>
      </c>
      <c r="K154" s="394" t="s">
        <v>4731</v>
      </c>
      <c r="L154" s="394">
        <v>4</v>
      </c>
      <c r="M154" s="394" t="s">
        <v>253</v>
      </c>
      <c r="N154" s="394" t="s">
        <v>4667</v>
      </c>
      <c r="O154" s="394" t="s">
        <v>4693</v>
      </c>
      <c r="P154" s="394" t="s">
        <v>4732</v>
      </c>
      <c r="Q154" s="394" t="s">
        <v>37</v>
      </c>
      <c r="R154" s="394" t="s">
        <v>51</v>
      </c>
      <c r="S154" s="394" t="s">
        <v>4733</v>
      </c>
      <c r="T154" s="394" t="s">
        <v>4194</v>
      </c>
      <c r="U154" s="394">
        <v>1</v>
      </c>
      <c r="V154" s="394">
        <v>1</v>
      </c>
      <c r="W154" s="394" t="s">
        <v>51</v>
      </c>
      <c r="X154" s="394">
        <v>1</v>
      </c>
      <c r="Y154" s="394">
        <v>1</v>
      </c>
      <c r="Z154" s="394">
        <v>2</v>
      </c>
      <c r="AA154" s="394" t="s">
        <v>4697</v>
      </c>
      <c r="AB154" s="394" t="s">
        <v>62</v>
      </c>
      <c r="AC154" s="394">
        <v>2</v>
      </c>
      <c r="AD154" s="394" t="s">
        <v>51</v>
      </c>
      <c r="AE154" s="394" t="s">
        <v>4734</v>
      </c>
      <c r="AF154" s="394" t="s">
        <v>62</v>
      </c>
      <c r="AG154" s="394" t="s">
        <v>51</v>
      </c>
      <c r="AH154" s="394" t="s">
        <v>49</v>
      </c>
      <c r="AI154" s="394">
        <v>1</v>
      </c>
      <c r="AJ154" s="394" t="s">
        <v>49</v>
      </c>
      <c r="AK154" s="394" t="s">
        <v>51</v>
      </c>
      <c r="AL154" s="395" t="s">
        <v>51</v>
      </c>
      <c r="AM154" s="394" t="s">
        <v>49</v>
      </c>
      <c r="AN154" s="395" t="s">
        <v>51</v>
      </c>
      <c r="AO154" s="395" t="s">
        <v>21</v>
      </c>
      <c r="AP154" s="395" t="s">
        <v>51</v>
      </c>
      <c r="AQ154" s="395" t="s">
        <v>49</v>
      </c>
      <c r="AR154" s="310" t="s">
        <v>4735</v>
      </c>
      <c r="AS154" s="395" t="s">
        <v>49</v>
      </c>
      <c r="AT154" s="395" t="s">
        <v>1066</v>
      </c>
      <c r="AU154" s="311" t="s">
        <v>4720</v>
      </c>
      <c r="AV154" s="395" t="s">
        <v>4736</v>
      </c>
      <c r="AW154" s="395" t="s">
        <v>4701</v>
      </c>
      <c r="AX154" s="395" t="s">
        <v>643</v>
      </c>
      <c r="AY154" s="395" t="s">
        <v>643</v>
      </c>
      <c r="AZ154" s="395" t="s">
        <v>643</v>
      </c>
      <c r="BA154" s="395" t="s">
        <v>643</v>
      </c>
      <c r="BB154" s="395" t="s">
        <v>643</v>
      </c>
      <c r="BC154" s="395" t="s">
        <v>62</v>
      </c>
      <c r="BD154" s="395" t="s">
        <v>643</v>
      </c>
      <c r="BE154" s="395" t="s">
        <v>643</v>
      </c>
      <c r="BF154" s="395" t="s">
        <v>643</v>
      </c>
      <c r="BG154" s="395" t="s">
        <v>4737</v>
      </c>
      <c r="BH154" s="395" t="s">
        <v>643</v>
      </c>
      <c r="BI154" s="395" t="s">
        <v>643</v>
      </c>
      <c r="BJ154" s="395"/>
      <c r="BK154" s="395"/>
      <c r="BL154" s="395"/>
      <c r="BM154" s="395"/>
    </row>
    <row r="155" spans="1:65" s="183" customFormat="1" ht="102">
      <c r="A155" s="509" t="s">
        <v>4738</v>
      </c>
      <c r="B155" s="395" t="s">
        <v>52</v>
      </c>
      <c r="C155" s="395" t="s">
        <v>4727</v>
      </c>
      <c r="D155" s="394" t="s">
        <v>668</v>
      </c>
      <c r="E155" s="394" t="s">
        <v>704</v>
      </c>
      <c r="F155" s="394" t="s">
        <v>4728</v>
      </c>
      <c r="G155" s="394" t="s">
        <v>29</v>
      </c>
      <c r="H155" s="394" t="s">
        <v>4739</v>
      </c>
      <c r="I155" s="394" t="s">
        <v>890</v>
      </c>
      <c r="J155" s="394" t="s">
        <v>4740</v>
      </c>
      <c r="K155" s="394" t="s">
        <v>4731</v>
      </c>
      <c r="L155" s="394">
        <v>4</v>
      </c>
      <c r="M155" s="394" t="s">
        <v>253</v>
      </c>
      <c r="N155" s="394" t="s">
        <v>4667</v>
      </c>
      <c r="O155" s="394" t="s">
        <v>4693</v>
      </c>
      <c r="P155" s="394" t="s">
        <v>4732</v>
      </c>
      <c r="Q155" s="394" t="s">
        <v>35</v>
      </c>
      <c r="R155" s="394" t="s">
        <v>51</v>
      </c>
      <c r="S155" s="394" t="s">
        <v>4733</v>
      </c>
      <c r="T155" s="394" t="s">
        <v>4194</v>
      </c>
      <c r="U155" s="394">
        <v>2</v>
      </c>
      <c r="V155" s="394">
        <v>2</v>
      </c>
      <c r="W155" s="394" t="s">
        <v>51</v>
      </c>
      <c r="X155" s="394">
        <v>1</v>
      </c>
      <c r="Y155" s="394">
        <v>1</v>
      </c>
      <c r="Z155" s="394">
        <v>2</v>
      </c>
      <c r="AA155" s="394" t="s">
        <v>4697</v>
      </c>
      <c r="AB155" s="394" t="s">
        <v>62</v>
      </c>
      <c r="AC155" s="394">
        <v>2</v>
      </c>
      <c r="AD155" s="394" t="s">
        <v>51</v>
      </c>
      <c r="AE155" s="394" t="s">
        <v>4734</v>
      </c>
      <c r="AF155" s="394" t="s">
        <v>62</v>
      </c>
      <c r="AG155" s="394" t="s">
        <v>51</v>
      </c>
      <c r="AH155" s="394" t="s">
        <v>49</v>
      </c>
      <c r="AI155" s="394">
        <v>1</v>
      </c>
      <c r="AJ155" s="394" t="s">
        <v>49</v>
      </c>
      <c r="AK155" s="394" t="s">
        <v>51</v>
      </c>
      <c r="AL155" s="395" t="s">
        <v>51</v>
      </c>
      <c r="AM155" s="394" t="s">
        <v>49</v>
      </c>
      <c r="AN155" s="395" t="s">
        <v>51</v>
      </c>
      <c r="AO155" s="395" t="s">
        <v>21</v>
      </c>
      <c r="AP155" s="395" t="s">
        <v>51</v>
      </c>
      <c r="AQ155" s="395" t="s">
        <v>49</v>
      </c>
      <c r="AR155" s="310" t="s">
        <v>4735</v>
      </c>
      <c r="AS155" s="395" t="s">
        <v>49</v>
      </c>
      <c r="AT155" s="395" t="s">
        <v>1066</v>
      </c>
      <c r="AU155" s="311" t="s">
        <v>4720</v>
      </c>
      <c r="AV155" s="395" t="s">
        <v>4736</v>
      </c>
      <c r="AW155" s="395" t="s">
        <v>4701</v>
      </c>
      <c r="AX155" s="395" t="s">
        <v>643</v>
      </c>
      <c r="AY155" s="395" t="s">
        <v>643</v>
      </c>
      <c r="AZ155" s="395" t="s">
        <v>643</v>
      </c>
      <c r="BA155" s="395" t="s">
        <v>643</v>
      </c>
      <c r="BB155" s="395" t="s">
        <v>643</v>
      </c>
      <c r="BC155" s="395" t="s">
        <v>62</v>
      </c>
      <c r="BD155" s="395" t="s">
        <v>643</v>
      </c>
      <c r="BE155" s="395" t="s">
        <v>643</v>
      </c>
      <c r="BF155" s="395" t="s">
        <v>643</v>
      </c>
      <c r="BG155" s="395" t="s">
        <v>4737</v>
      </c>
      <c r="BH155" s="395" t="s">
        <v>643</v>
      </c>
      <c r="BI155" s="395" t="s">
        <v>643</v>
      </c>
      <c r="BJ155" s="395"/>
      <c r="BK155" s="395"/>
      <c r="BL155" s="395"/>
      <c r="BM155" s="395"/>
    </row>
    <row r="156" spans="1:65" s="183" customFormat="1">
      <c r="A156" s="659"/>
      <c r="B156" s="395"/>
      <c r="C156" s="395"/>
      <c r="D156" s="395"/>
      <c r="E156" s="394"/>
      <c r="F156" s="472"/>
      <c r="G156" s="472"/>
      <c r="H156" s="472"/>
      <c r="I156" s="472"/>
      <c r="J156" s="472"/>
      <c r="K156" s="394"/>
      <c r="L156" s="472"/>
      <c r="M156" s="472"/>
      <c r="N156" s="472"/>
      <c r="O156" s="472"/>
      <c r="P156" s="394"/>
      <c r="Q156" s="472"/>
      <c r="R156" s="472"/>
      <c r="S156" s="472"/>
      <c r="T156" s="472"/>
      <c r="U156" s="394"/>
      <c r="V156" s="394"/>
      <c r="W156" s="394"/>
      <c r="X156" s="394"/>
      <c r="Y156" s="472"/>
      <c r="Z156" s="472"/>
      <c r="AA156" s="472"/>
      <c r="AB156" s="472"/>
      <c r="AC156" s="472"/>
      <c r="AD156" s="472"/>
      <c r="AE156" s="394"/>
      <c r="AF156" s="394"/>
      <c r="AG156" s="394"/>
      <c r="AH156" s="394"/>
      <c r="AI156" s="394"/>
      <c r="AJ156" s="394"/>
      <c r="AK156" s="394"/>
      <c r="AL156" s="395"/>
      <c r="AM156" s="395"/>
      <c r="AN156" s="395"/>
      <c r="AO156" s="471"/>
      <c r="AP156" s="471"/>
      <c r="AQ156" s="471"/>
      <c r="AR156" s="52"/>
      <c r="AS156" s="395"/>
      <c r="AT156" s="395"/>
      <c r="AU156" s="150"/>
      <c r="AV156" s="471"/>
      <c r="AW156" s="316"/>
      <c r="AX156" s="395"/>
      <c r="AY156" s="395"/>
      <c r="AZ156" s="395"/>
      <c r="BA156" s="395"/>
      <c r="BB156" s="395"/>
      <c r="BC156" s="395"/>
      <c r="BD156" s="395"/>
      <c r="BE156" s="395"/>
      <c r="BF156" s="395"/>
      <c r="BG156" s="395"/>
      <c r="BH156" s="395"/>
      <c r="BI156" s="395"/>
      <c r="BJ156" s="471"/>
      <c r="BK156" s="471"/>
      <c r="BL156" s="471"/>
      <c r="BM156" s="71"/>
    </row>
    <row r="157" spans="1:65" s="70" customFormat="1">
      <c r="A157" s="659"/>
      <c r="B157" s="395"/>
      <c r="C157" s="395"/>
      <c r="D157" s="395"/>
      <c r="E157" s="394"/>
      <c r="F157" s="472"/>
      <c r="G157" s="472"/>
      <c r="H157" s="472"/>
      <c r="I157" s="472"/>
      <c r="J157" s="472"/>
      <c r="K157" s="394"/>
      <c r="L157" s="472"/>
      <c r="M157" s="472"/>
      <c r="N157" s="472"/>
      <c r="O157" s="472"/>
      <c r="P157" s="394"/>
      <c r="Q157" s="472"/>
      <c r="R157" s="472"/>
      <c r="S157" s="472"/>
      <c r="T157" s="472"/>
      <c r="U157" s="394"/>
      <c r="V157" s="394"/>
      <c r="W157" s="394"/>
      <c r="X157" s="394"/>
      <c r="Y157" s="472"/>
      <c r="Z157" s="472"/>
      <c r="AA157" s="472"/>
      <c r="AB157" s="472"/>
      <c r="AC157" s="472"/>
      <c r="AD157" s="472"/>
      <c r="AE157" s="394"/>
      <c r="AF157" s="394"/>
      <c r="AG157" s="394"/>
      <c r="AH157" s="394"/>
      <c r="AI157" s="394"/>
      <c r="AJ157" s="394"/>
      <c r="AK157" s="394"/>
      <c r="AL157" s="395"/>
      <c r="AM157" s="395"/>
      <c r="AN157" s="395"/>
      <c r="AO157" s="471"/>
      <c r="AP157" s="471"/>
      <c r="AQ157" s="471"/>
      <c r="AR157" s="52"/>
      <c r="AS157" s="395"/>
      <c r="AT157" s="395"/>
      <c r="AU157" s="150"/>
      <c r="AV157" s="471"/>
      <c r="AW157" s="316"/>
      <c r="AX157" s="395"/>
      <c r="AY157" s="395"/>
      <c r="AZ157" s="395"/>
      <c r="BA157" s="395"/>
      <c r="BB157" s="395"/>
      <c r="BC157" s="395"/>
      <c r="BD157" s="395"/>
      <c r="BE157" s="395"/>
      <c r="BF157" s="395"/>
      <c r="BG157" s="395"/>
      <c r="BH157" s="395"/>
      <c r="BI157" s="395"/>
      <c r="BJ157" s="471"/>
      <c r="BK157" s="471"/>
      <c r="BL157" s="471"/>
      <c r="BM157" s="71"/>
    </row>
    <row r="158" spans="1:65" s="70" customFormat="1">
      <c r="A158" s="508"/>
      <c r="B158" s="72"/>
      <c r="C158" s="72"/>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1"/>
      <c r="AM158" s="73"/>
      <c r="AN158" s="71"/>
      <c r="AO158" s="71"/>
      <c r="AP158" s="71"/>
      <c r="AQ158" s="71"/>
      <c r="AR158" s="52"/>
      <c r="AS158" s="71"/>
      <c r="AT158" s="71"/>
      <c r="AU158" s="140"/>
      <c r="AV158" s="71"/>
      <c r="AW158" s="71"/>
      <c r="AX158" s="71"/>
      <c r="AY158" s="71"/>
      <c r="AZ158" s="71"/>
      <c r="BA158" s="71"/>
      <c r="BB158" s="71"/>
      <c r="BC158" s="71"/>
      <c r="BD158" s="71"/>
      <c r="BE158" s="71"/>
      <c r="BF158" s="71"/>
      <c r="BG158" s="71"/>
      <c r="BH158" s="71"/>
      <c r="BI158" s="71"/>
      <c r="BJ158" s="72"/>
      <c r="BK158" s="72"/>
      <c r="BL158" s="72"/>
      <c r="BM158" s="71"/>
    </row>
    <row r="159" spans="1:65" s="70" customFormat="1">
      <c r="A159" s="389" t="s">
        <v>2690</v>
      </c>
      <c r="B159" s="72"/>
      <c r="C159" s="72"/>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1"/>
      <c r="AM159" s="73"/>
      <c r="AN159" s="71"/>
      <c r="AO159" s="71"/>
      <c r="AP159" s="71"/>
      <c r="AQ159" s="71"/>
      <c r="AR159" s="52"/>
      <c r="AS159" s="71"/>
      <c r="AT159" s="71"/>
      <c r="AU159" s="140"/>
      <c r="AV159" s="71"/>
      <c r="AW159" s="71"/>
      <c r="AX159" s="71"/>
      <c r="AY159" s="71"/>
      <c r="AZ159" s="71"/>
      <c r="BA159" s="71"/>
      <c r="BB159" s="71"/>
      <c r="BC159" s="71"/>
      <c r="BD159" s="71"/>
      <c r="BE159" s="71"/>
      <c r="BF159" s="71"/>
      <c r="BG159" s="71"/>
      <c r="BH159" s="71"/>
      <c r="BI159" s="71"/>
      <c r="BJ159" s="72"/>
      <c r="BK159" s="72"/>
      <c r="BL159" s="72"/>
      <c r="BM159" s="71"/>
    </row>
    <row r="160" spans="1:65" s="70" customFormat="1" ht="63.75">
      <c r="A160" s="659" t="s">
        <v>4171</v>
      </c>
      <c r="B160" s="395" t="s">
        <v>0</v>
      </c>
      <c r="C160" s="395" t="s">
        <v>193</v>
      </c>
      <c r="D160" s="394" t="s">
        <v>668</v>
      </c>
      <c r="E160" s="394" t="s">
        <v>704</v>
      </c>
      <c r="F160" s="394" t="s">
        <v>4172</v>
      </c>
      <c r="G160" s="394" t="s">
        <v>3104</v>
      </c>
      <c r="H160" s="394" t="s">
        <v>4173</v>
      </c>
      <c r="I160" s="394" t="s">
        <v>4174</v>
      </c>
      <c r="J160" s="394" t="s">
        <v>4211</v>
      </c>
      <c r="K160" s="394" t="s">
        <v>4212</v>
      </c>
      <c r="L160" s="394">
        <v>1</v>
      </c>
      <c r="M160" s="394" t="s">
        <v>3</v>
      </c>
      <c r="N160" s="394" t="s">
        <v>4213</v>
      </c>
      <c r="O160" s="396" t="s">
        <v>4175</v>
      </c>
      <c r="P160" s="396" t="s">
        <v>4176</v>
      </c>
      <c r="Q160" s="396" t="s">
        <v>4177</v>
      </c>
      <c r="R160" s="396" t="s">
        <v>3111</v>
      </c>
      <c r="S160" s="396" t="s">
        <v>3077</v>
      </c>
      <c r="T160" s="394" t="s">
        <v>62</v>
      </c>
      <c r="U160" s="398">
        <v>1</v>
      </c>
      <c r="V160" s="398">
        <v>1</v>
      </c>
      <c r="W160" s="394" t="s">
        <v>193</v>
      </c>
      <c r="X160" s="394" t="s">
        <v>193</v>
      </c>
      <c r="Y160" s="394" t="s">
        <v>643</v>
      </c>
      <c r="Z160" s="394" t="s">
        <v>643</v>
      </c>
      <c r="AA160" s="394" t="s">
        <v>88</v>
      </c>
      <c r="AB160" s="394" t="s">
        <v>643</v>
      </c>
      <c r="AC160" s="394" t="s">
        <v>643</v>
      </c>
      <c r="AD160" s="400" t="s">
        <v>51</v>
      </c>
      <c r="AE160" s="400" t="s">
        <v>4178</v>
      </c>
      <c r="AF160" s="400" t="s">
        <v>51</v>
      </c>
      <c r="AG160" s="400" t="s">
        <v>51</v>
      </c>
      <c r="AH160" s="400" t="s">
        <v>49</v>
      </c>
      <c r="AI160" s="396" t="s">
        <v>643</v>
      </c>
      <c r="AJ160" s="400" t="s">
        <v>49</v>
      </c>
      <c r="AK160" s="394" t="s">
        <v>51</v>
      </c>
      <c r="AL160" s="396" t="s">
        <v>643</v>
      </c>
      <c r="AM160" s="401" t="s">
        <v>51</v>
      </c>
      <c r="AN160" s="398" t="s">
        <v>643</v>
      </c>
      <c r="AO160" s="398" t="s">
        <v>643</v>
      </c>
      <c r="AP160" s="395" t="s">
        <v>49</v>
      </c>
      <c r="AQ160" s="395" t="s">
        <v>49</v>
      </c>
      <c r="AR160" s="396" t="s">
        <v>3061</v>
      </c>
      <c r="AS160" s="396" t="s">
        <v>643</v>
      </c>
      <c r="AT160" s="396" t="s">
        <v>630</v>
      </c>
      <c r="AU160" s="403" t="s">
        <v>4179</v>
      </c>
      <c r="AV160" s="402" t="s">
        <v>4180</v>
      </c>
      <c r="AW160" s="398" t="s">
        <v>4181</v>
      </c>
      <c r="AX160" s="396" t="s">
        <v>4182</v>
      </c>
      <c r="AY160" s="401" t="s">
        <v>193</v>
      </c>
      <c r="AZ160" s="396" t="s">
        <v>4183</v>
      </c>
      <c r="BA160" s="396" t="s">
        <v>4184</v>
      </c>
      <c r="BB160" s="401" t="s">
        <v>193</v>
      </c>
      <c r="BC160" s="398" t="s">
        <v>4185</v>
      </c>
      <c r="BD160" s="396" t="s">
        <v>4186</v>
      </c>
      <c r="BE160" s="398" t="s">
        <v>51</v>
      </c>
      <c r="BF160" s="401" t="s">
        <v>51</v>
      </c>
      <c r="BG160" s="401" t="s">
        <v>4187</v>
      </c>
      <c r="BH160" s="401" t="s">
        <v>193</v>
      </c>
      <c r="BI160" s="401" t="s">
        <v>193</v>
      </c>
      <c r="BJ160" s="72"/>
      <c r="BK160" s="72"/>
      <c r="BL160" s="72"/>
      <c r="BM160" s="71"/>
    </row>
    <row r="161" spans="1:65" s="70" customFormat="1" ht="63.75">
      <c r="A161" s="659" t="s">
        <v>4188</v>
      </c>
      <c r="B161" s="395" t="s">
        <v>0</v>
      </c>
      <c r="C161" s="395" t="s">
        <v>193</v>
      </c>
      <c r="D161" s="394" t="s">
        <v>668</v>
      </c>
      <c r="E161" s="394" t="s">
        <v>704</v>
      </c>
      <c r="F161" s="394" t="s">
        <v>4172</v>
      </c>
      <c r="G161" s="394" t="s">
        <v>29</v>
      </c>
      <c r="H161" s="394" t="s">
        <v>4189</v>
      </c>
      <c r="I161" s="394" t="s">
        <v>4190</v>
      </c>
      <c r="J161" s="394" t="s">
        <v>4214</v>
      </c>
      <c r="K161" s="394" t="s">
        <v>4215</v>
      </c>
      <c r="L161" s="394">
        <v>2</v>
      </c>
      <c r="M161" s="394" t="s">
        <v>59</v>
      </c>
      <c r="N161" s="394" t="s">
        <v>4216</v>
      </c>
      <c r="O161" s="396" t="s">
        <v>4191</v>
      </c>
      <c r="P161" s="396" t="s">
        <v>4192</v>
      </c>
      <c r="Q161" s="396" t="s">
        <v>4193</v>
      </c>
      <c r="R161" s="396" t="s">
        <v>710</v>
      </c>
      <c r="S161" s="396" t="s">
        <v>3077</v>
      </c>
      <c r="T161" s="398" t="s">
        <v>4194</v>
      </c>
      <c r="U161" s="398">
        <v>1</v>
      </c>
      <c r="V161" s="398">
        <v>2</v>
      </c>
      <c r="W161" s="398" t="s">
        <v>51</v>
      </c>
      <c r="X161" s="394" t="s">
        <v>193</v>
      </c>
      <c r="Y161" s="398" t="s">
        <v>4195</v>
      </c>
      <c r="Z161" s="398" t="s">
        <v>4196</v>
      </c>
      <c r="AA161" s="398" t="s">
        <v>4197</v>
      </c>
      <c r="AB161" s="398" t="s">
        <v>4198</v>
      </c>
      <c r="AC161" s="394" t="s">
        <v>643</v>
      </c>
      <c r="AD161" s="400" t="s">
        <v>51</v>
      </c>
      <c r="AE161" s="400" t="s">
        <v>4199</v>
      </c>
      <c r="AF161" s="400" t="s">
        <v>51</v>
      </c>
      <c r="AG161" s="400" t="s">
        <v>51</v>
      </c>
      <c r="AH161" s="400" t="s">
        <v>51</v>
      </c>
      <c r="AI161" s="400" t="s">
        <v>2605</v>
      </c>
      <c r="AJ161" s="400" t="s">
        <v>49</v>
      </c>
      <c r="AK161" s="394" t="s">
        <v>51</v>
      </c>
      <c r="AL161" s="401" t="s">
        <v>51</v>
      </c>
      <c r="AM161" s="401" t="s">
        <v>51</v>
      </c>
      <c r="AN161" s="398" t="s">
        <v>643</v>
      </c>
      <c r="AO161" s="398" t="s">
        <v>643</v>
      </c>
      <c r="AP161" s="400" t="s">
        <v>51</v>
      </c>
      <c r="AQ161" s="395" t="s">
        <v>49</v>
      </c>
      <c r="AR161" s="398" t="s">
        <v>4200</v>
      </c>
      <c r="AS161" s="401" t="s">
        <v>51</v>
      </c>
      <c r="AT161" s="396" t="s">
        <v>630</v>
      </c>
      <c r="AU161" s="399" t="s">
        <v>4201</v>
      </c>
      <c r="AV161" s="402" t="s">
        <v>4202</v>
      </c>
      <c r="AW161" s="398" t="s">
        <v>4181</v>
      </c>
      <c r="AX161" s="401" t="s">
        <v>193</v>
      </c>
      <c r="AY161" s="401" t="s">
        <v>193</v>
      </c>
      <c r="AZ161" s="401" t="s">
        <v>193</v>
      </c>
      <c r="BA161" s="401" t="s">
        <v>193</v>
      </c>
      <c r="BB161" s="401" t="s">
        <v>193</v>
      </c>
      <c r="BC161" s="398" t="s">
        <v>51</v>
      </c>
      <c r="BD161" s="401" t="s">
        <v>193</v>
      </c>
      <c r="BE161" s="398" t="s">
        <v>51</v>
      </c>
      <c r="BF161" s="401" t="s">
        <v>51</v>
      </c>
      <c r="BG161" s="401" t="s">
        <v>4187</v>
      </c>
      <c r="BH161" s="401" t="s">
        <v>193</v>
      </c>
      <c r="BI161" s="401" t="s">
        <v>193</v>
      </c>
      <c r="BJ161" s="72"/>
      <c r="BK161" s="72"/>
      <c r="BL161" s="72"/>
      <c r="BM161" s="71"/>
    </row>
    <row r="162" spans="1:65" s="70" customFormat="1" ht="63.75">
      <c r="A162" s="659" t="s">
        <v>4218</v>
      </c>
      <c r="B162" s="395" t="s">
        <v>0</v>
      </c>
      <c r="C162" s="395" t="s">
        <v>193</v>
      </c>
      <c r="D162" s="394" t="s">
        <v>668</v>
      </c>
      <c r="E162" s="394" t="s">
        <v>704</v>
      </c>
      <c r="F162" s="394" t="s">
        <v>4172</v>
      </c>
      <c r="G162" s="394" t="s">
        <v>4203</v>
      </c>
      <c r="H162" s="394" t="s">
        <v>4204</v>
      </c>
      <c r="I162" s="394" t="s">
        <v>4205</v>
      </c>
      <c r="J162" s="394" t="s">
        <v>4217</v>
      </c>
      <c r="K162" s="394" t="s">
        <v>4215</v>
      </c>
      <c r="L162" s="394">
        <v>2</v>
      </c>
      <c r="M162" s="394" t="s">
        <v>59</v>
      </c>
      <c r="N162" s="394" t="s">
        <v>4216</v>
      </c>
      <c r="O162" s="396" t="s">
        <v>4191</v>
      </c>
      <c r="P162" s="396" t="s">
        <v>4192</v>
      </c>
      <c r="Q162" s="396" t="s">
        <v>4206</v>
      </c>
      <c r="R162" s="396" t="s">
        <v>710</v>
      </c>
      <c r="S162" s="396" t="s">
        <v>3077</v>
      </c>
      <c r="T162" s="398" t="s">
        <v>4194</v>
      </c>
      <c r="U162" s="398" t="s">
        <v>193</v>
      </c>
      <c r="V162" s="398">
        <v>1</v>
      </c>
      <c r="W162" s="398" t="s">
        <v>51</v>
      </c>
      <c r="X162" s="394" t="s">
        <v>193</v>
      </c>
      <c r="Y162" s="398" t="s">
        <v>4207</v>
      </c>
      <c r="Z162" s="398" t="s">
        <v>4208</v>
      </c>
      <c r="AA162" s="398" t="s">
        <v>4197</v>
      </c>
      <c r="AB162" s="398" t="s">
        <v>4198</v>
      </c>
      <c r="AC162" s="394" t="s">
        <v>643</v>
      </c>
      <c r="AD162" s="400" t="s">
        <v>51</v>
      </c>
      <c r="AE162" s="400" t="s">
        <v>4209</v>
      </c>
      <c r="AF162" s="400" t="s">
        <v>51</v>
      </c>
      <c r="AG162" s="400" t="s">
        <v>51</v>
      </c>
      <c r="AH162" s="400" t="s">
        <v>51</v>
      </c>
      <c r="AI162" s="400" t="s">
        <v>2605</v>
      </c>
      <c r="AJ162" s="400" t="s">
        <v>49</v>
      </c>
      <c r="AK162" s="394" t="s">
        <v>51</v>
      </c>
      <c r="AL162" s="401" t="s">
        <v>51</v>
      </c>
      <c r="AM162" s="401" t="s">
        <v>51</v>
      </c>
      <c r="AN162" s="398" t="s">
        <v>643</v>
      </c>
      <c r="AO162" s="398" t="s">
        <v>643</v>
      </c>
      <c r="AP162" s="400" t="s">
        <v>51</v>
      </c>
      <c r="AQ162" s="395" t="s">
        <v>49</v>
      </c>
      <c r="AR162" s="398" t="s">
        <v>4200</v>
      </c>
      <c r="AS162" s="401" t="s">
        <v>51</v>
      </c>
      <c r="AT162" s="396" t="s">
        <v>630</v>
      </c>
      <c r="AU162" s="399" t="s">
        <v>4201</v>
      </c>
      <c r="AV162" s="402" t="s">
        <v>4210</v>
      </c>
      <c r="AW162" s="398" t="s">
        <v>4181</v>
      </c>
      <c r="AX162" s="401" t="s">
        <v>193</v>
      </c>
      <c r="AY162" s="401" t="s">
        <v>193</v>
      </c>
      <c r="AZ162" s="401" t="s">
        <v>193</v>
      </c>
      <c r="BA162" s="401" t="s">
        <v>193</v>
      </c>
      <c r="BB162" s="401" t="s">
        <v>193</v>
      </c>
      <c r="BC162" s="398" t="s">
        <v>51</v>
      </c>
      <c r="BD162" s="401" t="s">
        <v>193</v>
      </c>
      <c r="BE162" s="398" t="s">
        <v>51</v>
      </c>
      <c r="BF162" s="401" t="s">
        <v>51</v>
      </c>
      <c r="BG162" s="401" t="s">
        <v>4187</v>
      </c>
      <c r="BH162" s="401" t="s">
        <v>193</v>
      </c>
      <c r="BI162" s="401" t="s">
        <v>193</v>
      </c>
      <c r="BJ162" s="72"/>
      <c r="BK162" s="72"/>
      <c r="BL162" s="72"/>
      <c r="BM162" s="71"/>
    </row>
    <row r="163" spans="1:65" s="70" customFormat="1" ht="102">
      <c r="A163" s="659" t="s">
        <v>4170</v>
      </c>
      <c r="B163" s="182" t="s">
        <v>0</v>
      </c>
      <c r="C163" s="182" t="s">
        <v>193</v>
      </c>
      <c r="D163" s="76" t="s">
        <v>612</v>
      </c>
      <c r="E163" s="76" t="s">
        <v>704</v>
      </c>
      <c r="F163" s="76" t="s">
        <v>3032</v>
      </c>
      <c r="G163" s="76" t="s">
        <v>29</v>
      </c>
      <c r="H163" s="76" t="s">
        <v>3256</v>
      </c>
      <c r="I163" s="76" t="s">
        <v>3638</v>
      </c>
      <c r="J163" s="76" t="s">
        <v>3033</v>
      </c>
      <c r="K163" s="76" t="s">
        <v>829</v>
      </c>
      <c r="L163" s="76">
        <v>4</v>
      </c>
      <c r="M163" s="76" t="s">
        <v>253</v>
      </c>
      <c r="N163" s="76" t="s">
        <v>3034</v>
      </c>
      <c r="O163" s="76" t="s">
        <v>3257</v>
      </c>
      <c r="P163" s="76" t="s">
        <v>3035</v>
      </c>
      <c r="Q163" s="76" t="s">
        <v>35</v>
      </c>
      <c r="R163" s="76" t="s">
        <v>710</v>
      </c>
      <c r="S163" s="76" t="s">
        <v>3036</v>
      </c>
      <c r="T163" s="76" t="s">
        <v>3037</v>
      </c>
      <c r="U163" s="76">
        <v>1</v>
      </c>
      <c r="V163" s="76">
        <v>2</v>
      </c>
      <c r="W163" s="76" t="s">
        <v>51</v>
      </c>
      <c r="X163" s="76" t="s">
        <v>539</v>
      </c>
      <c r="Y163" s="76" t="s">
        <v>3038</v>
      </c>
      <c r="Z163" s="76" t="s">
        <v>538</v>
      </c>
      <c r="AA163" s="76" t="s">
        <v>770</v>
      </c>
      <c r="AB163" s="76" t="s">
        <v>643</v>
      </c>
      <c r="AC163" s="76" t="s">
        <v>62</v>
      </c>
      <c r="AD163" s="76" t="s">
        <v>51</v>
      </c>
      <c r="AE163" s="76" t="s">
        <v>3039</v>
      </c>
      <c r="AF163" s="76" t="s">
        <v>51</v>
      </c>
      <c r="AG163" s="76" t="s">
        <v>51</v>
      </c>
      <c r="AH163" s="76" t="s">
        <v>49</v>
      </c>
      <c r="AI163" s="76" t="s">
        <v>2605</v>
      </c>
      <c r="AJ163" s="76" t="s">
        <v>49</v>
      </c>
      <c r="AK163" s="76" t="s">
        <v>3040</v>
      </c>
      <c r="AL163" s="182" t="s">
        <v>51</v>
      </c>
      <c r="AM163" s="76" t="s">
        <v>51</v>
      </c>
      <c r="AN163" s="182" t="s">
        <v>51</v>
      </c>
      <c r="AO163" s="182" t="s">
        <v>21</v>
      </c>
      <c r="AP163" s="182" t="s">
        <v>51</v>
      </c>
      <c r="AQ163" s="182" t="s">
        <v>51</v>
      </c>
      <c r="AR163" s="310" t="s">
        <v>3041</v>
      </c>
      <c r="AS163" s="182" t="s">
        <v>51</v>
      </c>
      <c r="AT163" s="182" t="s">
        <v>1066</v>
      </c>
      <c r="AU163" s="311" t="s">
        <v>3042</v>
      </c>
      <c r="AV163" s="316" t="s">
        <v>3639</v>
      </c>
      <c r="AW163" s="182" t="s">
        <v>3043</v>
      </c>
      <c r="AX163" s="182" t="s">
        <v>193</v>
      </c>
      <c r="AY163" s="182" t="s">
        <v>193</v>
      </c>
      <c r="AZ163" s="182" t="s">
        <v>193</v>
      </c>
      <c r="BA163" s="182" t="s">
        <v>193</v>
      </c>
      <c r="BB163" s="182" t="s">
        <v>193</v>
      </c>
      <c r="BC163" s="316" t="s">
        <v>3640</v>
      </c>
      <c r="BD163" s="182" t="s">
        <v>193</v>
      </c>
      <c r="BE163" s="182" t="s">
        <v>193</v>
      </c>
      <c r="BF163" s="182" t="s">
        <v>193</v>
      </c>
      <c r="BG163" s="182" t="s">
        <v>3044</v>
      </c>
      <c r="BH163" s="182" t="s">
        <v>193</v>
      </c>
      <c r="BI163" s="182" t="s">
        <v>193</v>
      </c>
      <c r="BJ163" s="72"/>
      <c r="BK163" s="72"/>
      <c r="BL163" s="72"/>
      <c r="BM163" s="313"/>
    </row>
    <row r="164" spans="1:65" s="70" customFormat="1" ht="102">
      <c r="A164" s="659" t="s">
        <v>3641</v>
      </c>
      <c r="B164" s="182" t="s">
        <v>0</v>
      </c>
      <c r="C164" s="182" t="s">
        <v>193</v>
      </c>
      <c r="D164" s="76" t="s">
        <v>612</v>
      </c>
      <c r="E164" s="76" t="s">
        <v>704</v>
      </c>
      <c r="F164" s="76" t="s">
        <v>3032</v>
      </c>
      <c r="G164" s="76" t="s">
        <v>19</v>
      </c>
      <c r="H164" s="76" t="s">
        <v>3258</v>
      </c>
      <c r="I164" s="76" t="s">
        <v>3045</v>
      </c>
      <c r="J164" s="76" t="s">
        <v>20</v>
      </c>
      <c r="K164" s="76" t="s">
        <v>829</v>
      </c>
      <c r="L164" s="76">
        <v>4</v>
      </c>
      <c r="M164" s="76" t="s">
        <v>253</v>
      </c>
      <c r="N164" s="76" t="s">
        <v>3034</v>
      </c>
      <c r="O164" s="76" t="s">
        <v>3257</v>
      </c>
      <c r="P164" s="76" t="s">
        <v>3035</v>
      </c>
      <c r="Q164" s="76" t="s">
        <v>37</v>
      </c>
      <c r="R164" s="76" t="s">
        <v>51</v>
      </c>
      <c r="S164" s="76" t="s">
        <v>3036</v>
      </c>
      <c r="T164" s="76" t="s">
        <v>3037</v>
      </c>
      <c r="U164" s="76">
        <v>1</v>
      </c>
      <c r="V164" s="76" t="s">
        <v>3046</v>
      </c>
      <c r="W164" s="76" t="s">
        <v>3047</v>
      </c>
      <c r="X164" s="76" t="s">
        <v>28</v>
      </c>
      <c r="Y164" s="76" t="s">
        <v>27</v>
      </c>
      <c r="Z164" s="76" t="s">
        <v>27</v>
      </c>
      <c r="AA164" s="76" t="s">
        <v>770</v>
      </c>
      <c r="AB164" s="76" t="s">
        <v>643</v>
      </c>
      <c r="AC164" s="76" t="s">
        <v>62</v>
      </c>
      <c r="AD164" s="76" t="s">
        <v>51</v>
      </c>
      <c r="AE164" s="76" t="s">
        <v>3039</v>
      </c>
      <c r="AF164" s="76" t="s">
        <v>51</v>
      </c>
      <c r="AG164" s="76" t="s">
        <v>51</v>
      </c>
      <c r="AH164" s="76" t="s">
        <v>49</v>
      </c>
      <c r="AI164" s="76" t="s">
        <v>51</v>
      </c>
      <c r="AJ164" s="76" t="s">
        <v>49</v>
      </c>
      <c r="AK164" s="76" t="s">
        <v>3040</v>
      </c>
      <c r="AL164" s="182" t="s">
        <v>51</v>
      </c>
      <c r="AM164" s="76" t="s">
        <v>51</v>
      </c>
      <c r="AN164" s="182" t="s">
        <v>51</v>
      </c>
      <c r="AO164" s="182" t="s">
        <v>21</v>
      </c>
      <c r="AP164" s="182" t="s">
        <v>51</v>
      </c>
      <c r="AQ164" s="182" t="s">
        <v>51</v>
      </c>
      <c r="AR164" s="310" t="s">
        <v>3041</v>
      </c>
      <c r="AS164" s="182" t="s">
        <v>51</v>
      </c>
      <c r="AT164" s="182" t="s">
        <v>1066</v>
      </c>
      <c r="AU164" s="311" t="s">
        <v>3042</v>
      </c>
      <c r="AV164" s="316" t="s">
        <v>3642</v>
      </c>
      <c r="AW164" s="182" t="s">
        <v>3643</v>
      </c>
      <c r="AX164" s="182" t="s">
        <v>193</v>
      </c>
      <c r="AY164" s="182" t="s">
        <v>193</v>
      </c>
      <c r="AZ164" s="182" t="s">
        <v>193</v>
      </c>
      <c r="BA164" s="182" t="s">
        <v>193</v>
      </c>
      <c r="BB164" s="182" t="s">
        <v>193</v>
      </c>
      <c r="BC164" s="316" t="s">
        <v>3640</v>
      </c>
      <c r="BD164" s="182" t="s">
        <v>193</v>
      </c>
      <c r="BE164" s="182" t="s">
        <v>193</v>
      </c>
      <c r="BF164" s="182" t="s">
        <v>193</v>
      </c>
      <c r="BG164" s="182" t="s">
        <v>3044</v>
      </c>
      <c r="BH164" s="182" t="s">
        <v>193</v>
      </c>
      <c r="BI164" s="182" t="s">
        <v>193</v>
      </c>
      <c r="BJ164" s="72"/>
      <c r="BK164" s="72"/>
      <c r="BL164" s="72"/>
      <c r="BM164" s="71"/>
    </row>
    <row r="165" spans="1:65" s="70" customFormat="1" ht="102">
      <c r="A165" s="659" t="s">
        <v>3644</v>
      </c>
      <c r="B165" s="182" t="s">
        <v>0</v>
      </c>
      <c r="C165" s="182" t="s">
        <v>193</v>
      </c>
      <c r="D165" s="76" t="s">
        <v>612</v>
      </c>
      <c r="E165" s="76" t="s">
        <v>704</v>
      </c>
      <c r="F165" s="76" t="s">
        <v>3032</v>
      </c>
      <c r="G165" s="76" t="s">
        <v>3048</v>
      </c>
      <c r="H165" s="76" t="s">
        <v>3259</v>
      </c>
      <c r="I165" s="76" t="s">
        <v>3049</v>
      </c>
      <c r="J165" s="76" t="s">
        <v>2280</v>
      </c>
      <c r="K165" s="76" t="s">
        <v>3050</v>
      </c>
      <c r="L165" s="76">
        <v>2</v>
      </c>
      <c r="M165" s="76" t="s">
        <v>59</v>
      </c>
      <c r="N165" s="76" t="s">
        <v>3051</v>
      </c>
      <c r="O165" s="76" t="s">
        <v>3260</v>
      </c>
      <c r="P165" s="76" t="s">
        <v>3035</v>
      </c>
      <c r="Q165" s="321" t="s">
        <v>3052</v>
      </c>
      <c r="R165" s="76" t="s">
        <v>51</v>
      </c>
      <c r="S165" s="76" t="s">
        <v>3036</v>
      </c>
      <c r="T165" s="76" t="s">
        <v>3037</v>
      </c>
      <c r="U165" s="321" t="s">
        <v>3645</v>
      </c>
      <c r="V165" s="76" t="s">
        <v>3046</v>
      </c>
      <c r="W165" s="76" t="s">
        <v>643</v>
      </c>
      <c r="X165" s="76" t="s">
        <v>3053</v>
      </c>
      <c r="Y165" s="76" t="s">
        <v>643</v>
      </c>
      <c r="Z165" s="76" t="s">
        <v>643</v>
      </c>
      <c r="AA165" s="76" t="s">
        <v>3646</v>
      </c>
      <c r="AB165" s="76" t="s">
        <v>3054</v>
      </c>
      <c r="AC165" s="76" t="s">
        <v>643</v>
      </c>
      <c r="AD165" s="76" t="s">
        <v>51</v>
      </c>
      <c r="AE165" s="76" t="s">
        <v>3055</v>
      </c>
      <c r="AF165" s="76" t="s">
        <v>49</v>
      </c>
      <c r="AG165" s="76" t="s">
        <v>51</v>
      </c>
      <c r="AH165" s="76" t="s">
        <v>49</v>
      </c>
      <c r="AI165" s="76" t="s">
        <v>51</v>
      </c>
      <c r="AJ165" s="76" t="s">
        <v>49</v>
      </c>
      <c r="AK165" s="76" t="s">
        <v>51</v>
      </c>
      <c r="AL165" s="182" t="s">
        <v>51</v>
      </c>
      <c r="AM165" s="76" t="s">
        <v>51</v>
      </c>
      <c r="AN165" s="182" t="s">
        <v>49</v>
      </c>
      <c r="AO165" s="182" t="s">
        <v>21</v>
      </c>
      <c r="AP165" s="316" t="s">
        <v>49</v>
      </c>
      <c r="AQ165" s="182" t="s">
        <v>51</v>
      </c>
      <c r="AR165" s="310" t="s">
        <v>3041</v>
      </c>
      <c r="AS165" s="182" t="s">
        <v>49</v>
      </c>
      <c r="AT165" s="182" t="s">
        <v>1066</v>
      </c>
      <c r="AU165" s="311" t="s">
        <v>3042</v>
      </c>
      <c r="AV165" s="316" t="s">
        <v>3647</v>
      </c>
      <c r="AW165" s="182" t="s">
        <v>3043</v>
      </c>
      <c r="AX165" s="182" t="s">
        <v>193</v>
      </c>
      <c r="AY165" s="182" t="s">
        <v>193</v>
      </c>
      <c r="AZ165" s="182" t="s">
        <v>193</v>
      </c>
      <c r="BA165" s="182" t="s">
        <v>193</v>
      </c>
      <c r="BB165" s="182" t="s">
        <v>193</v>
      </c>
      <c r="BC165" s="316" t="s">
        <v>3640</v>
      </c>
      <c r="BD165" s="182" t="s">
        <v>193</v>
      </c>
      <c r="BE165" s="182" t="s">
        <v>193</v>
      </c>
      <c r="BF165" s="182" t="s">
        <v>193</v>
      </c>
      <c r="BG165" s="182" t="s">
        <v>3044</v>
      </c>
      <c r="BH165" s="182" t="s">
        <v>193</v>
      </c>
      <c r="BI165" s="316" t="s">
        <v>3261</v>
      </c>
      <c r="BJ165" s="72"/>
      <c r="BK165" s="72"/>
      <c r="BL165" s="72"/>
      <c r="BM165" s="71"/>
    </row>
    <row r="166" spans="1:65" s="70" customFormat="1" ht="89.25">
      <c r="A166" s="659" t="s">
        <v>3648</v>
      </c>
      <c r="B166" s="182" t="s">
        <v>0</v>
      </c>
      <c r="C166" s="182" t="s">
        <v>193</v>
      </c>
      <c r="D166" s="76" t="s">
        <v>612</v>
      </c>
      <c r="E166" s="76" t="s">
        <v>3649</v>
      </c>
      <c r="F166" s="76" t="s">
        <v>3056</v>
      </c>
      <c r="G166" s="76" t="s">
        <v>3057</v>
      </c>
      <c r="H166" s="76" t="s">
        <v>3262</v>
      </c>
      <c r="I166" s="76" t="s">
        <v>3058</v>
      </c>
      <c r="J166" s="76" t="s">
        <v>3033</v>
      </c>
      <c r="K166" s="76" t="s">
        <v>829</v>
      </c>
      <c r="L166" s="76">
        <v>4</v>
      </c>
      <c r="M166" s="76" t="s">
        <v>253</v>
      </c>
      <c r="N166" s="76" t="s">
        <v>3059</v>
      </c>
      <c r="O166" s="76" t="s">
        <v>3650</v>
      </c>
      <c r="P166" s="76" t="s">
        <v>3035</v>
      </c>
      <c r="Q166" s="76" t="s">
        <v>35</v>
      </c>
      <c r="R166" s="76" t="s">
        <v>682</v>
      </c>
      <c r="S166" s="76" t="s">
        <v>3036</v>
      </c>
      <c r="T166" s="76" t="s">
        <v>62</v>
      </c>
      <c r="U166" s="76">
        <v>2</v>
      </c>
      <c r="V166" s="76">
        <v>2</v>
      </c>
      <c r="W166" s="76" t="s">
        <v>51</v>
      </c>
      <c r="X166" s="76" t="s">
        <v>539</v>
      </c>
      <c r="Y166" s="76" t="s">
        <v>3038</v>
      </c>
      <c r="Z166" s="76" t="s">
        <v>3038</v>
      </c>
      <c r="AA166" s="76" t="s">
        <v>3651</v>
      </c>
      <c r="AB166" s="76" t="s">
        <v>193</v>
      </c>
      <c r="AC166" s="76" t="s">
        <v>683</v>
      </c>
      <c r="AD166" s="76" t="s">
        <v>51</v>
      </c>
      <c r="AE166" s="76" t="s">
        <v>3060</v>
      </c>
      <c r="AF166" s="76" t="s">
        <v>51</v>
      </c>
      <c r="AG166" s="76" t="s">
        <v>51</v>
      </c>
      <c r="AH166" s="76" t="s">
        <v>49</v>
      </c>
      <c r="AI166" s="76" t="s">
        <v>51</v>
      </c>
      <c r="AJ166" s="76" t="s">
        <v>49</v>
      </c>
      <c r="AK166" s="76" t="s">
        <v>51</v>
      </c>
      <c r="AL166" s="182" t="s">
        <v>51</v>
      </c>
      <c r="AM166" s="76" t="s">
        <v>51</v>
      </c>
      <c r="AN166" s="182" t="s">
        <v>51</v>
      </c>
      <c r="AO166" s="182" t="s">
        <v>21</v>
      </c>
      <c r="AP166" s="182" t="s">
        <v>51</v>
      </c>
      <c r="AQ166" s="182" t="s">
        <v>49</v>
      </c>
      <c r="AR166" s="310" t="s">
        <v>3061</v>
      </c>
      <c r="AS166" s="182" t="s">
        <v>49</v>
      </c>
      <c r="AT166" s="182" t="s">
        <v>1066</v>
      </c>
      <c r="AU166" s="311" t="s">
        <v>3062</v>
      </c>
      <c r="AV166" s="316" t="s">
        <v>3652</v>
      </c>
      <c r="AW166" s="182" t="s">
        <v>3063</v>
      </c>
      <c r="AX166" s="182" t="s">
        <v>193</v>
      </c>
      <c r="AY166" s="182" t="s">
        <v>193</v>
      </c>
      <c r="AZ166" s="182" t="s">
        <v>193</v>
      </c>
      <c r="BA166" s="182" t="s">
        <v>193</v>
      </c>
      <c r="BB166" s="182" t="s">
        <v>193</v>
      </c>
      <c r="BC166" s="316" t="s">
        <v>3640</v>
      </c>
      <c r="BD166" s="182" t="s">
        <v>193</v>
      </c>
      <c r="BE166" s="182" t="s">
        <v>193</v>
      </c>
      <c r="BF166" s="182" t="s">
        <v>16</v>
      </c>
      <c r="BG166" s="182" t="s">
        <v>2098</v>
      </c>
      <c r="BH166" s="182" t="s">
        <v>193</v>
      </c>
      <c r="BI166" s="182" t="s">
        <v>193</v>
      </c>
      <c r="BJ166" s="72"/>
      <c r="BK166" s="72"/>
      <c r="BL166" s="72"/>
      <c r="BM166" s="71"/>
    </row>
    <row r="167" spans="1:65" s="70" customFormat="1" ht="89.25">
      <c r="A167" s="659" t="s">
        <v>3653</v>
      </c>
      <c r="B167" s="182" t="s">
        <v>0</v>
      </c>
      <c r="C167" s="182" t="s">
        <v>193</v>
      </c>
      <c r="D167" s="76" t="s">
        <v>612</v>
      </c>
      <c r="E167" s="76" t="s">
        <v>3654</v>
      </c>
      <c r="F167" s="76" t="s">
        <v>3056</v>
      </c>
      <c r="G167" s="76" t="s">
        <v>19</v>
      </c>
      <c r="H167" s="76" t="s">
        <v>3263</v>
      </c>
      <c r="I167" s="76" t="s">
        <v>3064</v>
      </c>
      <c r="J167" s="76" t="s">
        <v>20</v>
      </c>
      <c r="K167" s="76" t="s">
        <v>829</v>
      </c>
      <c r="L167" s="76">
        <v>4</v>
      </c>
      <c r="M167" s="76" t="s">
        <v>3065</v>
      </c>
      <c r="N167" s="76" t="s">
        <v>3059</v>
      </c>
      <c r="O167" s="76" t="s">
        <v>3264</v>
      </c>
      <c r="P167" s="76" t="s">
        <v>3035</v>
      </c>
      <c r="Q167" s="76" t="s">
        <v>3066</v>
      </c>
      <c r="R167" s="76" t="s">
        <v>682</v>
      </c>
      <c r="S167" s="76" t="s">
        <v>3036</v>
      </c>
      <c r="T167" s="76" t="s">
        <v>62</v>
      </c>
      <c r="U167" s="76">
        <v>1</v>
      </c>
      <c r="V167" s="76" t="s">
        <v>3046</v>
      </c>
      <c r="W167" s="76" t="s">
        <v>51</v>
      </c>
      <c r="X167" s="76" t="s">
        <v>28</v>
      </c>
      <c r="Y167" s="76" t="s">
        <v>27</v>
      </c>
      <c r="Z167" s="76" t="s">
        <v>27</v>
      </c>
      <c r="AA167" s="76" t="s">
        <v>3651</v>
      </c>
      <c r="AB167" s="76" t="s">
        <v>193</v>
      </c>
      <c r="AC167" s="76" t="s">
        <v>683</v>
      </c>
      <c r="AD167" s="76" t="s">
        <v>51</v>
      </c>
      <c r="AE167" s="76" t="s">
        <v>3060</v>
      </c>
      <c r="AF167" s="76" t="s">
        <v>51</v>
      </c>
      <c r="AG167" s="76" t="s">
        <v>51</v>
      </c>
      <c r="AH167" s="76" t="s">
        <v>49</v>
      </c>
      <c r="AI167" s="76" t="s">
        <v>51</v>
      </c>
      <c r="AJ167" s="76" t="s">
        <v>49</v>
      </c>
      <c r="AK167" s="76" t="s">
        <v>51</v>
      </c>
      <c r="AL167" s="182" t="s">
        <v>51</v>
      </c>
      <c r="AM167" s="76" t="s">
        <v>51</v>
      </c>
      <c r="AN167" s="182" t="s">
        <v>51</v>
      </c>
      <c r="AO167" s="182" t="s">
        <v>21</v>
      </c>
      <c r="AP167" s="182" t="s">
        <v>51</v>
      </c>
      <c r="AQ167" s="182" t="s">
        <v>49</v>
      </c>
      <c r="AR167" s="310" t="s">
        <v>3061</v>
      </c>
      <c r="AS167" s="182" t="s">
        <v>49</v>
      </c>
      <c r="AT167" s="182" t="s">
        <v>1066</v>
      </c>
      <c r="AU167" s="311" t="s">
        <v>3062</v>
      </c>
      <c r="AV167" s="316" t="s">
        <v>3655</v>
      </c>
      <c r="AW167" s="182" t="s">
        <v>3063</v>
      </c>
      <c r="AX167" s="182" t="s">
        <v>193</v>
      </c>
      <c r="AY167" s="182" t="s">
        <v>193</v>
      </c>
      <c r="AZ167" s="182" t="s">
        <v>193</v>
      </c>
      <c r="BA167" s="182" t="s">
        <v>193</v>
      </c>
      <c r="BB167" s="182" t="s">
        <v>193</v>
      </c>
      <c r="BC167" s="316" t="s">
        <v>3640</v>
      </c>
      <c r="BD167" s="182" t="s">
        <v>193</v>
      </c>
      <c r="BE167" s="182" t="s">
        <v>193</v>
      </c>
      <c r="BF167" s="182" t="s">
        <v>16</v>
      </c>
      <c r="BG167" s="182" t="s">
        <v>2098</v>
      </c>
      <c r="BH167" s="182" t="s">
        <v>193</v>
      </c>
      <c r="BI167" s="182" t="s">
        <v>193</v>
      </c>
      <c r="BJ167" s="72"/>
      <c r="BK167" s="72"/>
      <c r="BL167" s="72"/>
      <c r="BM167" s="71"/>
    </row>
    <row r="168" spans="1:65" s="70" customFormat="1" ht="89.25">
      <c r="A168" s="659" t="s">
        <v>3656</v>
      </c>
      <c r="B168" s="182" t="s">
        <v>0</v>
      </c>
      <c r="C168" s="182" t="s">
        <v>193</v>
      </c>
      <c r="D168" s="76" t="s">
        <v>612</v>
      </c>
      <c r="E168" s="76" t="s">
        <v>704</v>
      </c>
      <c r="F168" s="76" t="s">
        <v>3067</v>
      </c>
      <c r="G168" s="76" t="s">
        <v>3057</v>
      </c>
      <c r="H168" s="76" t="s">
        <v>3265</v>
      </c>
      <c r="I168" s="76" t="s">
        <v>3068</v>
      </c>
      <c r="J168" s="183" t="s">
        <v>3069</v>
      </c>
      <c r="K168" s="76" t="s">
        <v>829</v>
      </c>
      <c r="L168" s="76">
        <v>2</v>
      </c>
      <c r="M168" s="76" t="s">
        <v>59</v>
      </c>
      <c r="N168" s="76" t="s">
        <v>3657</v>
      </c>
      <c r="O168" s="76" t="s">
        <v>3266</v>
      </c>
      <c r="P168" s="76">
        <v>24</v>
      </c>
      <c r="Q168" s="76" t="s">
        <v>3658</v>
      </c>
      <c r="R168" s="76" t="s">
        <v>51</v>
      </c>
      <c r="S168" s="76" t="s">
        <v>3036</v>
      </c>
      <c r="T168" s="76" t="s">
        <v>3659</v>
      </c>
      <c r="U168" s="76">
        <v>1</v>
      </c>
      <c r="V168" s="76">
        <v>2</v>
      </c>
      <c r="W168" s="76" t="s">
        <v>3660</v>
      </c>
      <c r="X168" s="76" t="s">
        <v>193</v>
      </c>
      <c r="Y168" s="76" t="s">
        <v>539</v>
      </c>
      <c r="Z168" s="76" t="s">
        <v>3038</v>
      </c>
      <c r="AA168" s="76" t="s">
        <v>770</v>
      </c>
      <c r="AB168" s="76" t="s">
        <v>62</v>
      </c>
      <c r="AC168" s="76">
        <v>2</v>
      </c>
      <c r="AD168" s="76" t="s">
        <v>51</v>
      </c>
      <c r="AE168" s="76" t="s">
        <v>3070</v>
      </c>
      <c r="AF168" s="76" t="s">
        <v>49</v>
      </c>
      <c r="AG168" s="76" t="s">
        <v>51</v>
      </c>
      <c r="AH168" s="76" t="s">
        <v>51</v>
      </c>
      <c r="AI168" s="76" t="s">
        <v>49</v>
      </c>
      <c r="AJ168" s="76" t="s">
        <v>49</v>
      </c>
      <c r="AK168" s="76" t="s">
        <v>49</v>
      </c>
      <c r="AL168" s="182" t="s">
        <v>51</v>
      </c>
      <c r="AM168" s="76" t="s">
        <v>51</v>
      </c>
      <c r="AN168" s="182" t="s">
        <v>51</v>
      </c>
      <c r="AO168" s="182" t="s">
        <v>1185</v>
      </c>
      <c r="AP168" s="182" t="s">
        <v>51</v>
      </c>
      <c r="AQ168" s="182" t="s">
        <v>49</v>
      </c>
      <c r="AR168" s="310" t="s">
        <v>3061</v>
      </c>
      <c r="AS168" s="182" t="s">
        <v>49</v>
      </c>
      <c r="AT168" s="182" t="s">
        <v>1066</v>
      </c>
      <c r="AU168" s="311" t="s">
        <v>3071</v>
      </c>
      <c r="AV168" s="316" t="s">
        <v>3661</v>
      </c>
      <c r="AW168" s="182" t="s">
        <v>3072</v>
      </c>
      <c r="AX168" s="182" t="s">
        <v>193</v>
      </c>
      <c r="AY168" s="182" t="s">
        <v>193</v>
      </c>
      <c r="AZ168" s="182" t="s">
        <v>193</v>
      </c>
      <c r="BA168" s="182" t="s">
        <v>193</v>
      </c>
      <c r="BB168" s="182" t="s">
        <v>193</v>
      </c>
      <c r="BC168" s="316" t="s">
        <v>3640</v>
      </c>
      <c r="BD168" s="182" t="s">
        <v>193</v>
      </c>
      <c r="BE168" s="182" t="s">
        <v>193</v>
      </c>
      <c r="BF168" s="182" t="s">
        <v>3073</v>
      </c>
      <c r="BG168" s="182" t="s">
        <v>3073</v>
      </c>
      <c r="BH168" s="182" t="s">
        <v>193</v>
      </c>
      <c r="BI168" s="182" t="s">
        <v>193</v>
      </c>
      <c r="BJ168" s="72"/>
      <c r="BK168" s="72"/>
      <c r="BL168" s="72"/>
      <c r="BM168" s="71"/>
    </row>
    <row r="169" spans="1:65" s="70" customFormat="1" ht="89.25">
      <c r="A169" s="659" t="s">
        <v>3662</v>
      </c>
      <c r="B169" s="182" t="s">
        <v>0</v>
      </c>
      <c r="C169" s="182" t="s">
        <v>193</v>
      </c>
      <c r="D169" s="76" t="s">
        <v>612</v>
      </c>
      <c r="E169" s="76" t="s">
        <v>704</v>
      </c>
      <c r="F169" s="76" t="s">
        <v>3067</v>
      </c>
      <c r="G169" s="76" t="s">
        <v>19</v>
      </c>
      <c r="H169" s="76" t="s">
        <v>3267</v>
      </c>
      <c r="I169" s="76" t="s">
        <v>3074</v>
      </c>
      <c r="J169" s="76" t="s">
        <v>20</v>
      </c>
      <c r="K169" s="76" t="s">
        <v>829</v>
      </c>
      <c r="L169" s="76">
        <v>2</v>
      </c>
      <c r="M169" s="76" t="s">
        <v>59</v>
      </c>
      <c r="N169" s="76" t="s">
        <v>3075</v>
      </c>
      <c r="O169" s="76" t="s">
        <v>3257</v>
      </c>
      <c r="P169" s="76" t="s">
        <v>3035</v>
      </c>
      <c r="Q169" s="76" t="s">
        <v>3076</v>
      </c>
      <c r="R169" s="76" t="s">
        <v>51</v>
      </c>
      <c r="S169" s="76" t="s">
        <v>3036</v>
      </c>
      <c r="T169" s="76" t="s">
        <v>3663</v>
      </c>
      <c r="U169" s="76">
        <v>1</v>
      </c>
      <c r="V169" s="76">
        <v>1</v>
      </c>
      <c r="W169" s="76" t="s">
        <v>51</v>
      </c>
      <c r="X169" s="76" t="s">
        <v>193</v>
      </c>
      <c r="Y169" s="76" t="s">
        <v>28</v>
      </c>
      <c r="Z169" s="76" t="s">
        <v>27</v>
      </c>
      <c r="AA169" s="76" t="s">
        <v>770</v>
      </c>
      <c r="AB169" s="76" t="s">
        <v>62</v>
      </c>
      <c r="AC169" s="76">
        <v>2</v>
      </c>
      <c r="AD169" s="76" t="s">
        <v>51</v>
      </c>
      <c r="AE169" s="76" t="s">
        <v>3070</v>
      </c>
      <c r="AF169" s="76" t="s">
        <v>49</v>
      </c>
      <c r="AG169" s="76" t="s">
        <v>51</v>
      </c>
      <c r="AH169" s="76" t="s">
        <v>51</v>
      </c>
      <c r="AI169" s="76" t="s">
        <v>49</v>
      </c>
      <c r="AJ169" s="76" t="s">
        <v>49</v>
      </c>
      <c r="AK169" s="76" t="s">
        <v>49</v>
      </c>
      <c r="AL169" s="182" t="s">
        <v>51</v>
      </c>
      <c r="AM169" s="76" t="s">
        <v>51</v>
      </c>
      <c r="AN169" s="182" t="s">
        <v>51</v>
      </c>
      <c r="AO169" s="182" t="s">
        <v>1185</v>
      </c>
      <c r="AP169" s="182" t="s">
        <v>51</v>
      </c>
      <c r="AQ169" s="182" t="s">
        <v>49</v>
      </c>
      <c r="AR169" s="310" t="s">
        <v>3061</v>
      </c>
      <c r="AS169" s="182" t="s">
        <v>49</v>
      </c>
      <c r="AT169" s="182" t="s">
        <v>1066</v>
      </c>
      <c r="AU169" s="311" t="s">
        <v>3071</v>
      </c>
      <c r="AV169" s="316" t="s">
        <v>3655</v>
      </c>
      <c r="AW169" s="182" t="s">
        <v>3072</v>
      </c>
      <c r="AX169" s="182" t="s">
        <v>193</v>
      </c>
      <c r="AY169" s="182" t="s">
        <v>3664</v>
      </c>
      <c r="AZ169" s="182" t="s">
        <v>3664</v>
      </c>
      <c r="BA169" s="182" t="s">
        <v>193</v>
      </c>
      <c r="BB169" s="182" t="s">
        <v>193</v>
      </c>
      <c r="BC169" s="316" t="s">
        <v>3640</v>
      </c>
      <c r="BD169" s="182" t="s">
        <v>193</v>
      </c>
      <c r="BE169" s="182" t="s">
        <v>193</v>
      </c>
      <c r="BF169" s="182" t="s">
        <v>3073</v>
      </c>
      <c r="BG169" s="182" t="s">
        <v>3073</v>
      </c>
      <c r="BH169" s="182" t="s">
        <v>193</v>
      </c>
      <c r="BI169" s="182" t="s">
        <v>193</v>
      </c>
      <c r="BJ169" s="72"/>
      <c r="BK169" s="72"/>
      <c r="BL169" s="72"/>
      <c r="BM169" s="71"/>
    </row>
    <row r="170" spans="1:65" s="70" customFormat="1" ht="89.25">
      <c r="A170" s="659" t="s">
        <v>3665</v>
      </c>
      <c r="B170" s="182" t="s">
        <v>0</v>
      </c>
      <c r="C170" s="182" t="s">
        <v>193</v>
      </c>
      <c r="D170" s="76" t="s">
        <v>612</v>
      </c>
      <c r="E170" s="76" t="s">
        <v>704</v>
      </c>
      <c r="F170" s="76" t="s">
        <v>3067</v>
      </c>
      <c r="G170" s="76" t="s">
        <v>3048</v>
      </c>
      <c r="H170" s="76" t="s">
        <v>3268</v>
      </c>
      <c r="I170" s="76" t="s">
        <v>2597</v>
      </c>
      <c r="J170" s="76" t="s">
        <v>2280</v>
      </c>
      <c r="K170" s="76" t="s">
        <v>3050</v>
      </c>
      <c r="L170" s="76">
        <v>2</v>
      </c>
      <c r="M170" s="76" t="s">
        <v>59</v>
      </c>
      <c r="N170" s="76" t="s">
        <v>3666</v>
      </c>
      <c r="O170" s="76" t="s">
        <v>3260</v>
      </c>
      <c r="P170" s="76" t="s">
        <v>3667</v>
      </c>
      <c r="Q170" s="321" t="s">
        <v>3052</v>
      </c>
      <c r="R170" s="76" t="s">
        <v>51</v>
      </c>
      <c r="S170" s="76" t="s">
        <v>3077</v>
      </c>
      <c r="T170" s="76" t="s">
        <v>49</v>
      </c>
      <c r="U170" s="321" t="s">
        <v>3645</v>
      </c>
      <c r="V170" s="76" t="s">
        <v>3046</v>
      </c>
      <c r="W170" s="76" t="s">
        <v>193</v>
      </c>
      <c r="X170" s="76" t="s">
        <v>193</v>
      </c>
      <c r="Y170" s="76" t="s">
        <v>3078</v>
      </c>
      <c r="Z170" s="76" t="s">
        <v>193</v>
      </c>
      <c r="AA170" s="76" t="s">
        <v>3664</v>
      </c>
      <c r="AB170" s="76" t="s">
        <v>62</v>
      </c>
      <c r="AC170" s="76" t="s">
        <v>193</v>
      </c>
      <c r="AD170" s="76" t="s">
        <v>51</v>
      </c>
      <c r="AE170" s="76" t="s">
        <v>3079</v>
      </c>
      <c r="AF170" s="76" t="s">
        <v>49</v>
      </c>
      <c r="AG170" s="76" t="s">
        <v>51</v>
      </c>
      <c r="AH170" s="76" t="s">
        <v>49</v>
      </c>
      <c r="AI170" s="76" t="s">
        <v>51</v>
      </c>
      <c r="AJ170" s="76" t="s">
        <v>49</v>
      </c>
      <c r="AK170" s="76" t="s">
        <v>51</v>
      </c>
      <c r="AL170" s="182" t="s">
        <v>51</v>
      </c>
      <c r="AM170" s="76" t="s">
        <v>51</v>
      </c>
      <c r="AN170" s="182" t="s">
        <v>49</v>
      </c>
      <c r="AO170" s="182" t="s">
        <v>1185</v>
      </c>
      <c r="AP170" s="182" t="s">
        <v>51</v>
      </c>
      <c r="AQ170" s="182" t="s">
        <v>49</v>
      </c>
      <c r="AR170" s="310" t="s">
        <v>3668</v>
      </c>
      <c r="AS170" s="182" t="s">
        <v>49</v>
      </c>
      <c r="AT170" s="182" t="s">
        <v>1066</v>
      </c>
      <c r="AU170" s="311" t="s">
        <v>3071</v>
      </c>
      <c r="AV170" s="316" t="s">
        <v>3669</v>
      </c>
      <c r="AW170" s="182" t="s">
        <v>3072</v>
      </c>
      <c r="AX170" s="182" t="s">
        <v>193</v>
      </c>
      <c r="AY170" s="182" t="s">
        <v>193</v>
      </c>
      <c r="AZ170" s="182" t="s">
        <v>193</v>
      </c>
      <c r="BA170" s="182" t="s">
        <v>193</v>
      </c>
      <c r="BB170" s="182" t="s">
        <v>193</v>
      </c>
      <c r="BC170" s="316" t="s">
        <v>3640</v>
      </c>
      <c r="BD170" s="182" t="s">
        <v>193</v>
      </c>
      <c r="BE170" s="182" t="s">
        <v>193</v>
      </c>
      <c r="BF170" s="182" t="s">
        <v>3080</v>
      </c>
      <c r="BG170" s="182" t="s">
        <v>3080</v>
      </c>
      <c r="BH170" s="182" t="s">
        <v>3664</v>
      </c>
      <c r="BI170" s="182" t="s">
        <v>51</v>
      </c>
      <c r="BJ170" s="72"/>
      <c r="BK170" s="72"/>
      <c r="BL170" s="72"/>
      <c r="BM170" s="71"/>
    </row>
    <row r="171" spans="1:65" s="70" customFormat="1" ht="76.5">
      <c r="A171" s="659" t="s">
        <v>3670</v>
      </c>
      <c r="B171" s="182" t="s">
        <v>0</v>
      </c>
      <c r="C171" s="182" t="s">
        <v>193</v>
      </c>
      <c r="D171" s="76" t="s">
        <v>668</v>
      </c>
      <c r="E171" s="76" t="s">
        <v>3081</v>
      </c>
      <c r="F171" s="76" t="s">
        <v>3082</v>
      </c>
      <c r="G171" s="76" t="s">
        <v>3671</v>
      </c>
      <c r="H171" s="76" t="s">
        <v>3269</v>
      </c>
      <c r="I171" s="76" t="s">
        <v>3672</v>
      </c>
      <c r="J171" s="76" t="s">
        <v>3673</v>
      </c>
      <c r="K171" s="76" t="s">
        <v>3674</v>
      </c>
      <c r="L171" s="76">
        <v>4</v>
      </c>
      <c r="M171" s="76" t="s">
        <v>3675</v>
      </c>
      <c r="N171" s="76" t="s">
        <v>3676</v>
      </c>
      <c r="O171" s="76" t="s">
        <v>3677</v>
      </c>
      <c r="P171" s="76" t="s">
        <v>3678</v>
      </c>
      <c r="Q171" s="76" t="s">
        <v>3679</v>
      </c>
      <c r="R171" s="76" t="s">
        <v>3680</v>
      </c>
      <c r="S171" s="76" t="s">
        <v>3681</v>
      </c>
      <c r="T171" s="76" t="s">
        <v>3680</v>
      </c>
      <c r="U171" s="76">
        <v>1</v>
      </c>
      <c r="V171" s="76">
        <v>2</v>
      </c>
      <c r="W171" s="76" t="s">
        <v>3682</v>
      </c>
      <c r="X171" s="76" t="s">
        <v>3683</v>
      </c>
      <c r="Y171" s="76" t="s">
        <v>3684</v>
      </c>
      <c r="Z171" s="76" t="s">
        <v>3685</v>
      </c>
      <c r="AA171" s="76" t="s">
        <v>3664</v>
      </c>
      <c r="AB171" s="76" t="s">
        <v>62</v>
      </c>
      <c r="AC171" s="76" t="s">
        <v>62</v>
      </c>
      <c r="AD171" s="76" t="s">
        <v>3660</v>
      </c>
      <c r="AE171" s="183" t="s">
        <v>3686</v>
      </c>
      <c r="AF171" s="76" t="s">
        <v>3687</v>
      </c>
      <c r="AG171" s="76" t="s">
        <v>51</v>
      </c>
      <c r="AH171" s="76" t="s">
        <v>3688</v>
      </c>
      <c r="AI171" s="76" t="s">
        <v>3689</v>
      </c>
      <c r="AJ171" s="76" t="s">
        <v>3690</v>
      </c>
      <c r="AK171" s="76" t="s">
        <v>3680</v>
      </c>
      <c r="AL171" s="182" t="s">
        <v>3680</v>
      </c>
      <c r="AM171" s="76" t="s">
        <v>3682</v>
      </c>
      <c r="AN171" s="182" t="s">
        <v>3691</v>
      </c>
      <c r="AO171" s="182" t="s">
        <v>3687</v>
      </c>
      <c r="AP171" s="182" t="s">
        <v>3688</v>
      </c>
      <c r="AQ171" s="182" t="s">
        <v>3687</v>
      </c>
      <c r="AR171" s="310" t="s">
        <v>3668</v>
      </c>
      <c r="AS171" s="182" t="s">
        <v>3690</v>
      </c>
      <c r="AT171" s="182" t="s">
        <v>1066</v>
      </c>
      <c r="AU171" s="376" t="s">
        <v>3692</v>
      </c>
      <c r="AV171" s="316" t="s">
        <v>3661</v>
      </c>
      <c r="AW171" s="182" t="s">
        <v>3693</v>
      </c>
      <c r="AX171" s="182" t="s">
        <v>3664</v>
      </c>
      <c r="AY171" s="182" t="s">
        <v>193</v>
      </c>
      <c r="AZ171" s="182" t="s">
        <v>193</v>
      </c>
      <c r="BA171" s="182" t="s">
        <v>193</v>
      </c>
      <c r="BB171" s="182" t="s">
        <v>193</v>
      </c>
      <c r="BC171" s="316" t="s">
        <v>3640</v>
      </c>
      <c r="BD171" s="182" t="s">
        <v>193</v>
      </c>
      <c r="BE171" s="182" t="s">
        <v>193</v>
      </c>
      <c r="BF171" s="182" t="s">
        <v>3694</v>
      </c>
      <c r="BG171" s="182" t="s">
        <v>3695</v>
      </c>
      <c r="BH171" s="182" t="s">
        <v>3664</v>
      </c>
      <c r="BI171" s="182" t="s">
        <v>3664</v>
      </c>
      <c r="BJ171" s="72"/>
      <c r="BK171" s="72"/>
      <c r="BL171" s="72"/>
      <c r="BM171" s="71"/>
    </row>
    <row r="172" spans="1:65" s="70" customFormat="1" ht="76.5">
      <c r="A172" s="659" t="s">
        <v>3696</v>
      </c>
      <c r="B172" s="182" t="s">
        <v>0</v>
      </c>
      <c r="C172" s="182" t="s">
        <v>193</v>
      </c>
      <c r="D172" s="76" t="s">
        <v>668</v>
      </c>
      <c r="E172" s="76" t="s">
        <v>3081</v>
      </c>
      <c r="F172" s="76" t="s">
        <v>3082</v>
      </c>
      <c r="G172" s="76" t="s">
        <v>3697</v>
      </c>
      <c r="H172" s="76" t="s">
        <v>3270</v>
      </c>
      <c r="I172" s="76" t="s">
        <v>3698</v>
      </c>
      <c r="J172" s="76" t="s">
        <v>3699</v>
      </c>
      <c r="K172" s="76" t="s">
        <v>3674</v>
      </c>
      <c r="L172" s="76">
        <v>4</v>
      </c>
      <c r="M172" s="76" t="s">
        <v>3700</v>
      </c>
      <c r="N172" s="76" t="s">
        <v>3676</v>
      </c>
      <c r="O172" s="76" t="s">
        <v>3677</v>
      </c>
      <c r="P172" s="76" t="s">
        <v>3678</v>
      </c>
      <c r="Q172" s="76" t="s">
        <v>3701</v>
      </c>
      <c r="R172" s="76" t="s">
        <v>3682</v>
      </c>
      <c r="S172" s="76" t="s">
        <v>3681</v>
      </c>
      <c r="T172" s="76" t="s">
        <v>3680</v>
      </c>
      <c r="U172" s="76">
        <v>1</v>
      </c>
      <c r="V172" s="76">
        <v>1</v>
      </c>
      <c r="W172" s="76" t="s">
        <v>3680</v>
      </c>
      <c r="X172" s="76" t="s">
        <v>3702</v>
      </c>
      <c r="Y172" s="76" t="s">
        <v>3703</v>
      </c>
      <c r="Z172" s="76" t="s">
        <v>3703</v>
      </c>
      <c r="AA172" s="76" t="s">
        <v>3664</v>
      </c>
      <c r="AB172" s="76" t="s">
        <v>3704</v>
      </c>
      <c r="AC172" s="76" t="s">
        <v>62</v>
      </c>
      <c r="AD172" s="76" t="s">
        <v>51</v>
      </c>
      <c r="AE172" s="76" t="s">
        <v>3686</v>
      </c>
      <c r="AF172" s="76" t="s">
        <v>3705</v>
      </c>
      <c r="AG172" s="76" t="s">
        <v>51</v>
      </c>
      <c r="AH172" s="76" t="s">
        <v>3688</v>
      </c>
      <c r="AI172" s="76" t="s">
        <v>3689</v>
      </c>
      <c r="AJ172" s="76" t="s">
        <v>3690</v>
      </c>
      <c r="AK172" s="76" t="s">
        <v>3706</v>
      </c>
      <c r="AL172" s="182" t="s">
        <v>3680</v>
      </c>
      <c r="AM172" s="76" t="s">
        <v>3680</v>
      </c>
      <c r="AN172" s="182" t="s">
        <v>3691</v>
      </c>
      <c r="AO172" s="182" t="s">
        <v>3687</v>
      </c>
      <c r="AP172" s="182" t="s">
        <v>3680</v>
      </c>
      <c r="AQ172" s="182" t="s">
        <v>3687</v>
      </c>
      <c r="AR172" s="310" t="s">
        <v>3668</v>
      </c>
      <c r="AS172" s="182" t="s">
        <v>3690</v>
      </c>
      <c r="AT172" s="182" t="s">
        <v>1066</v>
      </c>
      <c r="AU172" s="376" t="s">
        <v>3692</v>
      </c>
      <c r="AV172" s="316" t="s">
        <v>3707</v>
      </c>
      <c r="AW172" s="182" t="s">
        <v>3083</v>
      </c>
      <c r="AX172" s="182" t="s">
        <v>3664</v>
      </c>
      <c r="AY172" s="182" t="s">
        <v>193</v>
      </c>
      <c r="AZ172" s="182" t="s">
        <v>193</v>
      </c>
      <c r="BA172" s="182" t="s">
        <v>193</v>
      </c>
      <c r="BB172" s="182" t="s">
        <v>193</v>
      </c>
      <c r="BC172" s="316" t="s">
        <v>3640</v>
      </c>
      <c r="BD172" s="182" t="s">
        <v>193</v>
      </c>
      <c r="BE172" s="182" t="s">
        <v>193</v>
      </c>
      <c r="BF172" s="182" t="s">
        <v>3694</v>
      </c>
      <c r="BG172" s="182" t="s">
        <v>3708</v>
      </c>
      <c r="BH172" s="182" t="s">
        <v>3664</v>
      </c>
      <c r="BI172" s="182" t="s">
        <v>3664</v>
      </c>
      <c r="BJ172" s="72"/>
      <c r="BK172" s="72"/>
      <c r="BL172" s="72"/>
      <c r="BM172" s="71"/>
    </row>
    <row r="173" spans="1:65" s="70" customFormat="1" ht="30.75" customHeight="1">
      <c r="A173" s="659" t="s">
        <v>3709</v>
      </c>
      <c r="B173" s="182" t="s">
        <v>0</v>
      </c>
      <c r="C173" s="182" t="s">
        <v>193</v>
      </c>
      <c r="D173" s="76" t="s">
        <v>612</v>
      </c>
      <c r="E173" s="314" t="s">
        <v>3084</v>
      </c>
      <c r="F173" s="76" t="s">
        <v>3085</v>
      </c>
      <c r="G173" s="76" t="s">
        <v>3710</v>
      </c>
      <c r="H173" s="76" t="s">
        <v>3711</v>
      </c>
      <c r="I173" s="76" t="s">
        <v>3086</v>
      </c>
      <c r="J173" s="76" t="s">
        <v>3087</v>
      </c>
      <c r="K173" s="76" t="s">
        <v>829</v>
      </c>
      <c r="L173" s="76">
        <v>2</v>
      </c>
      <c r="M173" s="76" t="s">
        <v>59</v>
      </c>
      <c r="N173" s="76" t="s">
        <v>3088</v>
      </c>
      <c r="O173" s="76" t="s">
        <v>3089</v>
      </c>
      <c r="P173" s="76" t="s">
        <v>3035</v>
      </c>
      <c r="Q173" s="76" t="s">
        <v>3712</v>
      </c>
      <c r="R173" s="76" t="s">
        <v>3090</v>
      </c>
      <c r="S173" s="76" t="s">
        <v>3091</v>
      </c>
      <c r="T173" s="76" t="s">
        <v>3664</v>
      </c>
      <c r="U173" s="76" t="s">
        <v>3092</v>
      </c>
      <c r="V173" s="76">
        <v>1</v>
      </c>
      <c r="W173" s="76" t="s">
        <v>62</v>
      </c>
      <c r="X173" s="76" t="s">
        <v>3093</v>
      </c>
      <c r="Y173" s="76" t="s">
        <v>193</v>
      </c>
      <c r="Z173" s="76" t="s">
        <v>3664</v>
      </c>
      <c r="AA173" s="76" t="s">
        <v>683</v>
      </c>
      <c r="AB173" s="76" t="s">
        <v>3664</v>
      </c>
      <c r="AC173" s="76" t="s">
        <v>683</v>
      </c>
      <c r="AD173" s="76" t="s">
        <v>51</v>
      </c>
      <c r="AE173" s="76" t="s">
        <v>3094</v>
      </c>
      <c r="AF173" s="76" t="s">
        <v>49</v>
      </c>
      <c r="AG173" s="76" t="s">
        <v>49</v>
      </c>
      <c r="AH173" s="76" t="s">
        <v>3705</v>
      </c>
      <c r="AI173" s="76" t="s">
        <v>3095</v>
      </c>
      <c r="AJ173" s="76" t="s">
        <v>49</v>
      </c>
      <c r="AK173" s="76" t="s">
        <v>51</v>
      </c>
      <c r="AL173" s="182" t="s">
        <v>51</v>
      </c>
      <c r="AM173" s="76" t="s">
        <v>51</v>
      </c>
      <c r="AN173" s="182" t="s">
        <v>51</v>
      </c>
      <c r="AO173" s="182" t="s">
        <v>21</v>
      </c>
      <c r="AP173" s="182" t="s">
        <v>49</v>
      </c>
      <c r="AQ173" s="182" t="s">
        <v>51</v>
      </c>
      <c r="AR173" s="310" t="s">
        <v>3713</v>
      </c>
      <c r="AS173" s="182" t="s">
        <v>51</v>
      </c>
      <c r="AT173" s="182" t="s">
        <v>1066</v>
      </c>
      <c r="AU173" s="311" t="s">
        <v>3096</v>
      </c>
      <c r="AV173" s="316" t="s">
        <v>3714</v>
      </c>
      <c r="AW173" s="182" t="s">
        <v>3097</v>
      </c>
      <c r="AX173" s="182" t="s">
        <v>3098</v>
      </c>
      <c r="AY173" s="182" t="s">
        <v>62</v>
      </c>
      <c r="AZ173" s="182" t="s">
        <v>3099</v>
      </c>
      <c r="BA173" s="182" t="s">
        <v>196</v>
      </c>
      <c r="BB173" s="182" t="s">
        <v>3100</v>
      </c>
      <c r="BC173" s="316" t="s">
        <v>51</v>
      </c>
      <c r="BD173" s="182" t="s">
        <v>3101</v>
      </c>
      <c r="BE173" s="182" t="s">
        <v>3102</v>
      </c>
      <c r="BF173" s="182" t="s">
        <v>3103</v>
      </c>
      <c r="BG173" s="182" t="s">
        <v>3103</v>
      </c>
      <c r="BH173" s="182"/>
      <c r="BI173" s="182" t="s">
        <v>51</v>
      </c>
      <c r="BJ173" s="72"/>
      <c r="BK173" s="72"/>
      <c r="BL173" s="72"/>
      <c r="BM173" s="71"/>
    </row>
    <row r="174" spans="1:65" s="70" customFormat="1" ht="37.5" customHeight="1">
      <c r="A174" s="659" t="s">
        <v>3715</v>
      </c>
      <c r="B174" s="182" t="s">
        <v>0</v>
      </c>
      <c r="C174" s="182" t="s">
        <v>193</v>
      </c>
      <c r="D174" s="76" t="s">
        <v>612</v>
      </c>
      <c r="E174" s="314" t="s">
        <v>3084</v>
      </c>
      <c r="F174" s="76" t="s">
        <v>3085</v>
      </c>
      <c r="G174" s="76" t="s">
        <v>3104</v>
      </c>
      <c r="H174" s="76" t="s">
        <v>3105</v>
      </c>
      <c r="I174" s="76" t="s">
        <v>3716</v>
      </c>
      <c r="J174" s="76" t="s">
        <v>3106</v>
      </c>
      <c r="K174" s="76" t="s">
        <v>829</v>
      </c>
      <c r="L174" s="76">
        <v>2</v>
      </c>
      <c r="M174" s="76" t="s">
        <v>59</v>
      </c>
      <c r="N174" s="76" t="s">
        <v>3717</v>
      </c>
      <c r="O174" s="76" t="s">
        <v>3089</v>
      </c>
      <c r="P174" s="76" t="s">
        <v>3035</v>
      </c>
      <c r="Q174" s="76" t="s">
        <v>634</v>
      </c>
      <c r="R174" s="76" t="s">
        <v>3090</v>
      </c>
      <c r="S174" s="76" t="s">
        <v>3091</v>
      </c>
      <c r="T174" s="76" t="s">
        <v>193</v>
      </c>
      <c r="U174" s="76" t="s">
        <v>3092</v>
      </c>
      <c r="V174" s="76">
        <v>1</v>
      </c>
      <c r="W174" s="76" t="s">
        <v>62</v>
      </c>
      <c r="X174" s="76" t="s">
        <v>3093</v>
      </c>
      <c r="Y174" s="76" t="s">
        <v>193</v>
      </c>
      <c r="Z174" s="76" t="s">
        <v>193</v>
      </c>
      <c r="AA174" s="76" t="s">
        <v>683</v>
      </c>
      <c r="AB174" s="76" t="s">
        <v>193</v>
      </c>
      <c r="AC174" s="76" t="s">
        <v>683</v>
      </c>
      <c r="AD174" s="76" t="s">
        <v>51</v>
      </c>
      <c r="AE174" s="76" t="s">
        <v>3094</v>
      </c>
      <c r="AF174" s="76" t="s">
        <v>49</v>
      </c>
      <c r="AG174" s="76" t="s">
        <v>49</v>
      </c>
      <c r="AH174" s="76" t="s">
        <v>49</v>
      </c>
      <c r="AI174" s="76" t="s">
        <v>3095</v>
      </c>
      <c r="AJ174" s="76" t="s">
        <v>49</v>
      </c>
      <c r="AK174" s="76" t="s">
        <v>51</v>
      </c>
      <c r="AL174" s="182" t="s">
        <v>51</v>
      </c>
      <c r="AM174" s="76" t="s">
        <v>51</v>
      </c>
      <c r="AN174" s="182" t="s">
        <v>51</v>
      </c>
      <c r="AO174" s="182" t="s">
        <v>21</v>
      </c>
      <c r="AP174" s="182" t="s">
        <v>49</v>
      </c>
      <c r="AQ174" s="182" t="s">
        <v>51</v>
      </c>
      <c r="AR174" s="310" t="s">
        <v>3713</v>
      </c>
      <c r="AS174" s="182" t="s">
        <v>51</v>
      </c>
      <c r="AT174" s="182" t="s">
        <v>1066</v>
      </c>
      <c r="AU174" s="311" t="s">
        <v>3096</v>
      </c>
      <c r="AV174" s="316" t="s">
        <v>3718</v>
      </c>
      <c r="AW174" s="182" t="s">
        <v>3097</v>
      </c>
      <c r="AX174" s="182" t="s">
        <v>3107</v>
      </c>
      <c r="AY174" s="182" t="s">
        <v>49</v>
      </c>
      <c r="AZ174" s="182" t="s">
        <v>3108</v>
      </c>
      <c r="BA174" s="182" t="s">
        <v>196</v>
      </c>
      <c r="BB174" s="182" t="s">
        <v>3100</v>
      </c>
      <c r="BC174" s="316" t="s">
        <v>51</v>
      </c>
      <c r="BD174" s="182" t="s">
        <v>3101</v>
      </c>
      <c r="BE174" s="182" t="s">
        <v>3102</v>
      </c>
      <c r="BF174" s="182" t="s">
        <v>3103</v>
      </c>
      <c r="BG174" s="182" t="s">
        <v>3103</v>
      </c>
      <c r="BH174" s="182"/>
      <c r="BI174" s="182" t="s">
        <v>51</v>
      </c>
      <c r="BJ174" s="72"/>
      <c r="BK174" s="72"/>
      <c r="BL174" s="72"/>
      <c r="BM174" s="71"/>
    </row>
    <row r="175" spans="1:65" s="70" customFormat="1" ht="29.25" customHeight="1">
      <c r="A175" s="659" t="s">
        <v>3719</v>
      </c>
      <c r="B175" s="182" t="s">
        <v>0</v>
      </c>
      <c r="C175" s="182" t="s">
        <v>193</v>
      </c>
      <c r="D175" s="76" t="s">
        <v>612</v>
      </c>
      <c r="E175" s="76" t="s">
        <v>704</v>
      </c>
      <c r="F175" s="76" t="s">
        <v>3067</v>
      </c>
      <c r="G175" s="76" t="s">
        <v>3104</v>
      </c>
      <c r="H175" s="76" t="s">
        <v>3109</v>
      </c>
      <c r="I175" s="76" t="s">
        <v>3110</v>
      </c>
      <c r="J175" s="76" t="s">
        <v>3106</v>
      </c>
      <c r="K175" s="76" t="s">
        <v>829</v>
      </c>
      <c r="L175" s="76">
        <v>2</v>
      </c>
      <c r="M175" s="76" t="s">
        <v>3720</v>
      </c>
      <c r="N175" s="76" t="s">
        <v>3721</v>
      </c>
      <c r="O175" s="76" t="s">
        <v>3089</v>
      </c>
      <c r="P175" s="76" t="s">
        <v>3678</v>
      </c>
      <c r="Q175" s="76" t="s">
        <v>634</v>
      </c>
      <c r="R175" s="76" t="s">
        <v>3111</v>
      </c>
      <c r="S175" s="76" t="s">
        <v>3077</v>
      </c>
      <c r="T175" s="76" t="s">
        <v>193</v>
      </c>
      <c r="U175" s="76" t="s">
        <v>3092</v>
      </c>
      <c r="V175" s="76">
        <v>1</v>
      </c>
      <c r="W175" s="76" t="s">
        <v>62</v>
      </c>
      <c r="X175" s="76" t="s">
        <v>3093</v>
      </c>
      <c r="Y175" s="76" t="s">
        <v>193</v>
      </c>
      <c r="Z175" s="76" t="s">
        <v>193</v>
      </c>
      <c r="AA175" s="76" t="s">
        <v>49</v>
      </c>
      <c r="AB175" s="76" t="s">
        <v>193</v>
      </c>
      <c r="AC175" s="76" t="s">
        <v>683</v>
      </c>
      <c r="AD175" s="76" t="s">
        <v>51</v>
      </c>
      <c r="AE175" s="76" t="s">
        <v>3112</v>
      </c>
      <c r="AF175" s="76" t="s">
        <v>49</v>
      </c>
      <c r="AG175" s="76" t="s">
        <v>49</v>
      </c>
      <c r="AH175" s="76" t="s">
        <v>49</v>
      </c>
      <c r="AI175" s="76" t="s">
        <v>51</v>
      </c>
      <c r="AJ175" s="76" t="s">
        <v>49</v>
      </c>
      <c r="AK175" s="76" t="s">
        <v>51</v>
      </c>
      <c r="AL175" s="182" t="s">
        <v>3688</v>
      </c>
      <c r="AM175" s="76" t="s">
        <v>51</v>
      </c>
      <c r="AN175" s="182" t="s">
        <v>51</v>
      </c>
      <c r="AO175" s="182" t="s">
        <v>21</v>
      </c>
      <c r="AP175" s="182" t="s">
        <v>49</v>
      </c>
      <c r="AQ175" s="182" t="s">
        <v>49</v>
      </c>
      <c r="AR175" s="310" t="s">
        <v>3722</v>
      </c>
      <c r="AS175" s="182" t="s">
        <v>49</v>
      </c>
      <c r="AT175" s="182" t="s">
        <v>1066</v>
      </c>
      <c r="AU175" s="311" t="s">
        <v>3113</v>
      </c>
      <c r="AV175" s="316" t="s">
        <v>3723</v>
      </c>
      <c r="AW175" s="182" t="s">
        <v>3114</v>
      </c>
      <c r="AX175" s="182" t="s">
        <v>3115</v>
      </c>
      <c r="AY175" s="182" t="s">
        <v>62</v>
      </c>
      <c r="AZ175" s="182" t="s">
        <v>3108</v>
      </c>
      <c r="BA175" s="182" t="s">
        <v>196</v>
      </c>
      <c r="BB175" s="182" t="s">
        <v>3100</v>
      </c>
      <c r="BC175" s="316" t="s">
        <v>51</v>
      </c>
      <c r="BD175" s="182" t="s">
        <v>62</v>
      </c>
      <c r="BE175" s="182" t="s">
        <v>62</v>
      </c>
      <c r="BF175" s="182" t="s">
        <v>193</v>
      </c>
      <c r="BG175" s="182" t="s">
        <v>3103</v>
      </c>
      <c r="BH175" s="182"/>
      <c r="BI175" s="182" t="s">
        <v>51</v>
      </c>
      <c r="BJ175" s="72"/>
      <c r="BK175" s="72"/>
      <c r="BL175" s="72"/>
      <c r="BM175" s="71"/>
    </row>
    <row r="176" spans="1:65" s="70" customFormat="1" ht="218.25" customHeight="1">
      <c r="A176" s="659" t="s">
        <v>3724</v>
      </c>
      <c r="B176" s="182" t="s">
        <v>0</v>
      </c>
      <c r="C176" s="182" t="s">
        <v>193</v>
      </c>
      <c r="D176" s="76" t="s">
        <v>668</v>
      </c>
      <c r="E176" s="76" t="s">
        <v>704</v>
      </c>
      <c r="F176" s="76" t="s">
        <v>3725</v>
      </c>
      <c r="G176" s="76" t="s">
        <v>3710</v>
      </c>
      <c r="H176" s="76" t="s">
        <v>3726</v>
      </c>
      <c r="I176" s="76">
        <v>8.4</v>
      </c>
      <c r="J176" s="76" t="s">
        <v>3727</v>
      </c>
      <c r="K176" s="76" t="s">
        <v>3728</v>
      </c>
      <c r="L176" s="76">
        <v>2</v>
      </c>
      <c r="M176" s="76" t="s">
        <v>3729</v>
      </c>
      <c r="N176" s="76" t="s">
        <v>3730</v>
      </c>
      <c r="O176" s="76" t="s">
        <v>3731</v>
      </c>
      <c r="P176" s="76" t="s">
        <v>3678</v>
      </c>
      <c r="Q176" s="76" t="s">
        <v>3732</v>
      </c>
      <c r="R176" s="76" t="s">
        <v>3733</v>
      </c>
      <c r="S176" s="76" t="s">
        <v>3734</v>
      </c>
      <c r="T176" s="76" t="s">
        <v>3690</v>
      </c>
      <c r="U176" s="76" t="s">
        <v>3735</v>
      </c>
      <c r="V176" s="76">
        <v>1</v>
      </c>
      <c r="W176" s="76" t="s">
        <v>3690</v>
      </c>
      <c r="X176" s="76">
        <v>1</v>
      </c>
      <c r="Y176" s="76" t="s">
        <v>3690</v>
      </c>
      <c r="Z176" s="76" t="s">
        <v>3690</v>
      </c>
      <c r="AA176" s="76" t="s">
        <v>3690</v>
      </c>
      <c r="AB176" s="76" t="s">
        <v>3690</v>
      </c>
      <c r="AC176" s="76" t="s">
        <v>3736</v>
      </c>
      <c r="AD176" s="76" t="s">
        <v>3688</v>
      </c>
      <c r="AE176" s="76" t="s">
        <v>3737</v>
      </c>
      <c r="AF176" s="76" t="s">
        <v>3687</v>
      </c>
      <c r="AG176" s="76" t="s">
        <v>3687</v>
      </c>
      <c r="AH176" s="76" t="s">
        <v>3687</v>
      </c>
      <c r="AI176" s="76" t="s">
        <v>3688</v>
      </c>
      <c r="AJ176" s="76" t="s">
        <v>3688</v>
      </c>
      <c r="AK176" s="76" t="s">
        <v>3688</v>
      </c>
      <c r="AL176" s="182" t="s">
        <v>3688</v>
      </c>
      <c r="AM176" s="76" t="s">
        <v>3688</v>
      </c>
      <c r="AN176" s="182" t="s">
        <v>3687</v>
      </c>
      <c r="AO176" s="182" t="s">
        <v>3705</v>
      </c>
      <c r="AP176" s="182" t="s">
        <v>3688</v>
      </c>
      <c r="AQ176" s="182" t="s">
        <v>3687</v>
      </c>
      <c r="AR176" s="310" t="s">
        <v>3668</v>
      </c>
      <c r="AS176" s="182" t="s">
        <v>3687</v>
      </c>
      <c r="AT176" s="182" t="s">
        <v>1066</v>
      </c>
      <c r="AU176" s="311" t="s">
        <v>3738</v>
      </c>
      <c r="AV176" s="316" t="s">
        <v>3739</v>
      </c>
      <c r="AW176" s="182" t="s">
        <v>3740</v>
      </c>
      <c r="AX176" s="182" t="s">
        <v>3741</v>
      </c>
      <c r="AY176" s="182" t="s">
        <v>3688</v>
      </c>
      <c r="AZ176" s="182" t="s">
        <v>3742</v>
      </c>
      <c r="BA176" s="182" t="s">
        <v>3743</v>
      </c>
      <c r="BB176" s="182" t="s">
        <v>3744</v>
      </c>
      <c r="BC176" s="316" t="s">
        <v>3688</v>
      </c>
      <c r="BD176" s="182" t="s">
        <v>3745</v>
      </c>
      <c r="BE176" s="182" t="s">
        <v>3680</v>
      </c>
      <c r="BF176" s="182" t="s">
        <v>3664</v>
      </c>
      <c r="BG176" s="182" t="s">
        <v>3664</v>
      </c>
      <c r="BH176" s="182"/>
      <c r="BI176" s="182" t="s">
        <v>3664</v>
      </c>
      <c r="BJ176" s="72"/>
      <c r="BK176" s="72"/>
      <c r="BL176" s="72"/>
      <c r="BM176" s="71"/>
    </row>
    <row r="177" spans="1:70 16384:16384" s="70" customFormat="1" ht="76.5">
      <c r="A177" s="659" t="s">
        <v>3746</v>
      </c>
      <c r="B177" s="182" t="s">
        <v>0</v>
      </c>
      <c r="C177" s="182" t="s">
        <v>193</v>
      </c>
      <c r="D177" s="76" t="s">
        <v>668</v>
      </c>
      <c r="E177" s="76" t="s">
        <v>3116</v>
      </c>
      <c r="F177" s="74" t="s">
        <v>3747</v>
      </c>
      <c r="G177" s="74" t="s">
        <v>3748</v>
      </c>
      <c r="H177" s="74" t="s">
        <v>3749</v>
      </c>
      <c r="I177" s="74" t="s">
        <v>3750</v>
      </c>
      <c r="J177" s="74" t="s">
        <v>3751</v>
      </c>
      <c r="K177" s="70" t="s">
        <v>3752</v>
      </c>
      <c r="L177" s="74">
        <v>2</v>
      </c>
      <c r="M177" s="74" t="s">
        <v>3753</v>
      </c>
      <c r="N177" s="74" t="s">
        <v>3754</v>
      </c>
      <c r="O177" s="74" t="s">
        <v>3755</v>
      </c>
      <c r="P177" s="74" t="s">
        <v>3756</v>
      </c>
      <c r="Q177" s="74" t="s">
        <v>3757</v>
      </c>
      <c r="R177" s="74" t="s">
        <v>3758</v>
      </c>
      <c r="S177" s="74" t="s">
        <v>3759</v>
      </c>
      <c r="T177" s="74" t="s">
        <v>3760</v>
      </c>
      <c r="U177" s="76">
        <v>1</v>
      </c>
      <c r="V177" s="76">
        <v>1</v>
      </c>
      <c r="W177" s="76" t="s">
        <v>3758</v>
      </c>
      <c r="X177" s="76">
        <v>1</v>
      </c>
      <c r="Y177" s="74" t="s">
        <v>3761</v>
      </c>
      <c r="Z177" s="74" t="s">
        <v>3761</v>
      </c>
      <c r="AA177" s="74" t="s">
        <v>3762</v>
      </c>
      <c r="AB177" s="74" t="s">
        <v>3763</v>
      </c>
      <c r="AC177" s="74" t="s">
        <v>3764</v>
      </c>
      <c r="AD177" s="74" t="s">
        <v>3688</v>
      </c>
      <c r="AE177" s="76" t="s">
        <v>3765</v>
      </c>
      <c r="AF177" s="76" t="s">
        <v>3763</v>
      </c>
      <c r="AG177" s="76" t="s">
        <v>3763</v>
      </c>
      <c r="AH177" s="76" t="s">
        <v>3763</v>
      </c>
      <c r="AI177" s="76" t="s">
        <v>3688</v>
      </c>
      <c r="AJ177" s="76" t="s">
        <v>3763</v>
      </c>
      <c r="AK177" s="76" t="s">
        <v>3688</v>
      </c>
      <c r="AL177" s="182" t="s">
        <v>3763</v>
      </c>
      <c r="AM177" s="76" t="s">
        <v>3766</v>
      </c>
      <c r="AN177" s="72" t="s">
        <v>3766</v>
      </c>
      <c r="AO177" s="72" t="s">
        <v>3766</v>
      </c>
      <c r="AP177" s="72" t="s">
        <v>3763</v>
      </c>
      <c r="AQ177" s="72" t="s">
        <v>3763</v>
      </c>
      <c r="AR177" s="52" t="s">
        <v>3767</v>
      </c>
      <c r="AS177" s="72" t="s">
        <v>3768</v>
      </c>
      <c r="AT177" s="182" t="s">
        <v>1066</v>
      </c>
      <c r="AU177" s="150" t="s">
        <v>3692</v>
      </c>
      <c r="AV177" s="316" t="s">
        <v>3769</v>
      </c>
      <c r="AW177" s="316" t="s">
        <v>3770</v>
      </c>
      <c r="AX177" s="182" t="s">
        <v>3771</v>
      </c>
      <c r="AY177" s="182" t="s">
        <v>3736</v>
      </c>
      <c r="AZ177" s="182" t="s">
        <v>3772</v>
      </c>
      <c r="BA177" s="182" t="s">
        <v>3773</v>
      </c>
      <c r="BB177" s="182" t="s">
        <v>3744</v>
      </c>
      <c r="BC177" s="316" t="s">
        <v>3688</v>
      </c>
      <c r="BD177" s="182" t="s">
        <v>3774</v>
      </c>
      <c r="BE177" s="182" t="s">
        <v>3775</v>
      </c>
      <c r="BF177" s="316" t="s">
        <v>3736</v>
      </c>
      <c r="BG177" s="316" t="s">
        <v>3736</v>
      </c>
      <c r="BH177" s="182" t="s">
        <v>3736</v>
      </c>
      <c r="BI177" s="182" t="s">
        <v>3688</v>
      </c>
      <c r="BJ177" s="72"/>
      <c r="BK177" s="72"/>
      <c r="BL177" s="72"/>
      <c r="BM177" s="71"/>
    </row>
    <row r="178" spans="1:70 16384:16384" s="70" customFormat="1" ht="24.75" customHeight="1">
      <c r="A178" s="659"/>
      <c r="B178" s="182"/>
      <c r="C178" s="182"/>
      <c r="D178" s="76"/>
      <c r="E178" s="76"/>
      <c r="F178" s="74"/>
      <c r="G178" s="74"/>
      <c r="H178" s="74"/>
      <c r="I178" s="74"/>
      <c r="J178" s="74"/>
      <c r="L178" s="74"/>
      <c r="M178" s="74"/>
      <c r="N178" s="74"/>
      <c r="O178" s="74"/>
      <c r="P178" s="74"/>
      <c r="Q178" s="74"/>
      <c r="R178" s="74"/>
      <c r="S178" s="74"/>
      <c r="T178" s="74"/>
      <c r="U178" s="76"/>
      <c r="V178" s="76"/>
      <c r="W178" s="76"/>
      <c r="X178" s="76"/>
      <c r="Y178" s="74"/>
      <c r="Z178" s="74"/>
      <c r="AA178" s="74"/>
      <c r="AB178" s="74"/>
      <c r="AC178" s="74"/>
      <c r="AD178" s="74"/>
      <c r="AE178" s="76"/>
      <c r="AF178" s="76"/>
      <c r="AG178" s="76"/>
      <c r="AH178" s="76"/>
      <c r="AI178" s="76"/>
      <c r="AJ178" s="76"/>
      <c r="AK178" s="76"/>
      <c r="AL178" s="182"/>
      <c r="AM178" s="76"/>
      <c r="AN178" s="72"/>
      <c r="AO178" s="72"/>
      <c r="AP178" s="72"/>
      <c r="AQ178" s="72"/>
      <c r="AR178" s="52"/>
      <c r="AS178" s="72"/>
      <c r="AT178" s="71"/>
      <c r="AU178" s="150"/>
      <c r="AV178" s="315"/>
      <c r="AW178" s="316"/>
      <c r="AX178" s="182"/>
      <c r="AY178" s="182"/>
      <c r="AZ178" s="182"/>
      <c r="BA178" s="182"/>
      <c r="BB178" s="182"/>
      <c r="BC178" s="312"/>
      <c r="BD178" s="182"/>
      <c r="BE178" s="182"/>
      <c r="BF178" s="316"/>
      <c r="BG178" s="316"/>
      <c r="BH178" s="182"/>
      <c r="BI178" s="182"/>
      <c r="BJ178" s="72"/>
      <c r="BK178" s="72"/>
      <c r="BL178" s="72"/>
      <c r="BM178" s="71"/>
    </row>
    <row r="179" spans="1:70 16384:16384" ht="76.5">
      <c r="A179" s="469" t="s">
        <v>4320</v>
      </c>
      <c r="B179" s="65" t="s">
        <v>52</v>
      </c>
      <c r="C179" s="65" t="s">
        <v>2226</v>
      </c>
      <c r="D179" s="65" t="s">
        <v>668</v>
      </c>
      <c r="E179" s="65" t="s">
        <v>704</v>
      </c>
      <c r="F179" s="66" t="s">
        <v>666</v>
      </c>
      <c r="G179" s="66" t="s">
        <v>39</v>
      </c>
      <c r="H179" s="66" t="s">
        <v>2236</v>
      </c>
      <c r="I179" s="66" t="s">
        <v>2237</v>
      </c>
      <c r="J179" s="66" t="s">
        <v>582</v>
      </c>
      <c r="K179" s="66" t="s">
        <v>4321</v>
      </c>
      <c r="L179" s="66">
        <v>2</v>
      </c>
      <c r="M179" s="66" t="s">
        <v>3</v>
      </c>
      <c r="N179" s="74" t="s">
        <v>3168</v>
      </c>
      <c r="O179" s="74" t="s">
        <v>3169</v>
      </c>
      <c r="P179" s="66" t="s">
        <v>2239</v>
      </c>
      <c r="Q179" s="66" t="s">
        <v>2240</v>
      </c>
      <c r="R179" s="66" t="s">
        <v>49</v>
      </c>
      <c r="S179" s="74" t="s">
        <v>3777</v>
      </c>
      <c r="T179" s="66" t="s">
        <v>62</v>
      </c>
      <c r="U179" s="66" t="s">
        <v>8</v>
      </c>
      <c r="V179" s="66" t="s">
        <v>10</v>
      </c>
      <c r="W179" s="66" t="s">
        <v>212</v>
      </c>
      <c r="X179" s="66">
        <v>0</v>
      </c>
      <c r="Y179" s="66" t="s">
        <v>2241</v>
      </c>
      <c r="Z179" s="66" t="s">
        <v>538</v>
      </c>
      <c r="AA179" s="66" t="s">
        <v>49</v>
      </c>
      <c r="AB179" s="66" t="s">
        <v>49</v>
      </c>
      <c r="AC179" s="66" t="s">
        <v>49</v>
      </c>
      <c r="AD179" s="66" t="s">
        <v>2242</v>
      </c>
      <c r="AE179" s="66" t="s">
        <v>4322</v>
      </c>
      <c r="AF179" s="66" t="s">
        <v>49</v>
      </c>
      <c r="AG179" s="66" t="s">
        <v>51</v>
      </c>
      <c r="AH179" s="66" t="s">
        <v>51</v>
      </c>
      <c r="AI179" s="66" t="s">
        <v>49</v>
      </c>
      <c r="AJ179" s="66" t="s">
        <v>49</v>
      </c>
      <c r="AK179" s="65" t="s">
        <v>62</v>
      </c>
      <c r="AL179" s="65" t="s">
        <v>2097</v>
      </c>
      <c r="AM179" s="65" t="s">
        <v>2097</v>
      </c>
      <c r="AN179" s="65" t="s">
        <v>2097</v>
      </c>
      <c r="AO179" s="65" t="s">
        <v>49</v>
      </c>
      <c r="AP179" s="65" t="s">
        <v>62</v>
      </c>
      <c r="AQ179" s="65" t="s">
        <v>49</v>
      </c>
      <c r="AR179" s="65" t="s">
        <v>207</v>
      </c>
      <c r="AS179" s="65" t="s">
        <v>49</v>
      </c>
      <c r="AT179" s="65" t="s">
        <v>908</v>
      </c>
      <c r="AU179" s="65" t="s">
        <v>2244</v>
      </c>
      <c r="AV179" s="65" t="s">
        <v>4323</v>
      </c>
      <c r="AW179" s="65" t="s">
        <v>954</v>
      </c>
      <c r="AX179" s="72" t="s">
        <v>193</v>
      </c>
      <c r="AY179" s="72" t="s">
        <v>193</v>
      </c>
      <c r="AZ179" s="72" t="s">
        <v>193</v>
      </c>
      <c r="BA179" s="72" t="s">
        <v>193</v>
      </c>
      <c r="BB179" s="72" t="s">
        <v>193</v>
      </c>
      <c r="BC179" s="72" t="s">
        <v>193</v>
      </c>
      <c r="BD179" s="72" t="s">
        <v>193</v>
      </c>
      <c r="BE179" s="72" t="s">
        <v>193</v>
      </c>
      <c r="BF179" s="72" t="s">
        <v>193</v>
      </c>
      <c r="BG179" s="72" t="s">
        <v>193</v>
      </c>
      <c r="BH179" s="72" t="s">
        <v>193</v>
      </c>
      <c r="BI179" s="72" t="s">
        <v>193</v>
      </c>
      <c r="BJ179" s="65"/>
      <c r="BK179" s="65"/>
      <c r="BL179" s="65"/>
      <c r="BM179" s="65"/>
    </row>
    <row r="180" spans="1:70 16384:16384" s="70" customFormat="1" ht="102">
      <c r="A180" s="659" t="s">
        <v>3163</v>
      </c>
      <c r="B180" s="182" t="s">
        <v>52</v>
      </c>
      <c r="C180" s="182" t="s">
        <v>3164</v>
      </c>
      <c r="D180" s="76" t="s">
        <v>668</v>
      </c>
      <c r="E180" s="76" t="s">
        <v>704</v>
      </c>
      <c r="F180" s="74" t="s">
        <v>3776</v>
      </c>
      <c r="G180" s="74" t="s">
        <v>19</v>
      </c>
      <c r="H180" s="74" t="s">
        <v>3165</v>
      </c>
      <c r="I180" s="74" t="s">
        <v>3166</v>
      </c>
      <c r="J180" s="74" t="s">
        <v>1020</v>
      </c>
      <c r="K180" s="76" t="s">
        <v>3167</v>
      </c>
      <c r="L180" s="74">
        <v>2</v>
      </c>
      <c r="M180" s="74" t="s">
        <v>59</v>
      </c>
      <c r="N180" s="74" t="s">
        <v>3168</v>
      </c>
      <c r="O180" s="74" t="s">
        <v>3169</v>
      </c>
      <c r="P180" s="76" t="s">
        <v>3035</v>
      </c>
      <c r="Q180" s="74" t="s">
        <v>686</v>
      </c>
      <c r="R180" s="74" t="s">
        <v>51</v>
      </c>
      <c r="S180" s="74" t="s">
        <v>3777</v>
      </c>
      <c r="T180" s="74" t="s">
        <v>671</v>
      </c>
      <c r="U180" s="76">
        <v>1</v>
      </c>
      <c r="V180" s="76">
        <v>1</v>
      </c>
      <c r="W180" s="76" t="s">
        <v>62</v>
      </c>
      <c r="X180" s="76" t="s">
        <v>3170</v>
      </c>
      <c r="Y180" s="74">
        <v>1</v>
      </c>
      <c r="Z180" s="74">
        <v>1</v>
      </c>
      <c r="AA180" s="74">
        <v>1</v>
      </c>
      <c r="AB180" s="74" t="s">
        <v>49</v>
      </c>
      <c r="AC180" s="74">
        <v>2</v>
      </c>
      <c r="AD180" s="74" t="s">
        <v>51</v>
      </c>
      <c r="AE180" s="76" t="s">
        <v>3171</v>
      </c>
      <c r="AF180" s="76" t="s">
        <v>49</v>
      </c>
      <c r="AG180" s="76" t="s">
        <v>51</v>
      </c>
      <c r="AH180" s="76" t="s">
        <v>51</v>
      </c>
      <c r="AI180" s="76" t="s">
        <v>51</v>
      </c>
      <c r="AJ180" s="76" t="s">
        <v>49</v>
      </c>
      <c r="AK180" s="76" t="s">
        <v>51</v>
      </c>
      <c r="AL180" s="182" t="s">
        <v>1531</v>
      </c>
      <c r="AM180" s="182" t="s">
        <v>3172</v>
      </c>
      <c r="AN180" s="182" t="s">
        <v>3173</v>
      </c>
      <c r="AO180" s="72" t="s">
        <v>49</v>
      </c>
      <c r="AP180" s="182" t="s">
        <v>1531</v>
      </c>
      <c r="AQ180" s="182" t="s">
        <v>49</v>
      </c>
      <c r="AR180" s="52" t="s">
        <v>3174</v>
      </c>
      <c r="AS180" s="182" t="s">
        <v>1531</v>
      </c>
      <c r="AT180" s="182" t="s">
        <v>1066</v>
      </c>
      <c r="AU180" s="150" t="s">
        <v>3175</v>
      </c>
      <c r="AV180" s="72" t="s">
        <v>2597</v>
      </c>
      <c r="AW180" s="316" t="s">
        <v>3176</v>
      </c>
      <c r="AX180" s="182" t="s">
        <v>643</v>
      </c>
      <c r="AY180" s="182" t="s">
        <v>643</v>
      </c>
      <c r="AZ180" s="182" t="s">
        <v>643</v>
      </c>
      <c r="BA180" s="182" t="s">
        <v>643</v>
      </c>
      <c r="BB180" s="182" t="s">
        <v>643</v>
      </c>
      <c r="BC180" s="182" t="s">
        <v>643</v>
      </c>
      <c r="BD180" s="182" t="s">
        <v>643</v>
      </c>
      <c r="BE180" s="182" t="s">
        <v>49</v>
      </c>
      <c r="BF180" s="182" t="s">
        <v>643</v>
      </c>
      <c r="BG180" s="182" t="s">
        <v>643</v>
      </c>
      <c r="BH180" s="182" t="s">
        <v>643</v>
      </c>
      <c r="BI180" s="182" t="s">
        <v>643</v>
      </c>
      <c r="BJ180" s="72"/>
      <c r="BK180" s="72"/>
      <c r="BL180" s="72"/>
      <c r="BM180" s="71" t="s">
        <v>3415</v>
      </c>
      <c r="BN180" s="319" t="s">
        <v>3177</v>
      </c>
      <c r="BO180" s="70" t="s">
        <v>3178</v>
      </c>
    </row>
    <row r="181" spans="1:70 16384:16384" s="70" customFormat="1" ht="38.25" customHeight="1">
      <c r="A181" s="659" t="s">
        <v>3179</v>
      </c>
      <c r="B181" s="182" t="s">
        <v>52</v>
      </c>
      <c r="C181" s="182" t="s">
        <v>3180</v>
      </c>
      <c r="D181" s="182" t="s">
        <v>612</v>
      </c>
      <c r="E181" s="76" t="s">
        <v>704</v>
      </c>
      <c r="F181" s="74" t="s">
        <v>3181</v>
      </c>
      <c r="G181" s="74" t="s">
        <v>19</v>
      </c>
      <c r="H181" s="74" t="s">
        <v>3182</v>
      </c>
      <c r="I181" s="74" t="s">
        <v>1205</v>
      </c>
      <c r="J181" s="74" t="s">
        <v>880</v>
      </c>
      <c r="K181" s="76" t="s">
        <v>3183</v>
      </c>
      <c r="L181" s="74">
        <v>4</v>
      </c>
      <c r="M181" s="74" t="s">
        <v>3184</v>
      </c>
      <c r="N181" s="74" t="s">
        <v>3168</v>
      </c>
      <c r="O181" s="74" t="s">
        <v>3169</v>
      </c>
      <c r="P181" s="76" t="s">
        <v>3185</v>
      </c>
      <c r="Q181" s="74" t="s">
        <v>833</v>
      </c>
      <c r="R181" s="74" t="s">
        <v>51</v>
      </c>
      <c r="S181" s="74" t="s">
        <v>3777</v>
      </c>
      <c r="T181" s="74" t="s">
        <v>671</v>
      </c>
      <c r="U181" s="76">
        <v>1</v>
      </c>
      <c r="V181" s="76">
        <v>1</v>
      </c>
      <c r="W181" s="76" t="s">
        <v>62</v>
      </c>
      <c r="X181" s="76">
        <v>1</v>
      </c>
      <c r="Y181" s="74">
        <v>2</v>
      </c>
      <c r="Z181" s="74">
        <v>1</v>
      </c>
      <c r="AA181" s="74">
        <v>1</v>
      </c>
      <c r="AB181" s="74" t="s">
        <v>49</v>
      </c>
      <c r="AC181" s="74">
        <v>2</v>
      </c>
      <c r="AD181" s="74" t="s">
        <v>51</v>
      </c>
      <c r="AE181" s="76" t="s">
        <v>3186</v>
      </c>
      <c r="AF181" s="76" t="s">
        <v>49</v>
      </c>
      <c r="AG181" s="76" t="s">
        <v>51</v>
      </c>
      <c r="AH181" s="76" t="s">
        <v>49</v>
      </c>
      <c r="AI181" s="76" t="s">
        <v>51</v>
      </c>
      <c r="AJ181" s="76" t="s">
        <v>49</v>
      </c>
      <c r="AK181" s="76" t="s">
        <v>51</v>
      </c>
      <c r="AL181" s="182" t="s">
        <v>1531</v>
      </c>
      <c r="AM181" s="182" t="s">
        <v>3172</v>
      </c>
      <c r="AN181" s="182" t="s">
        <v>3173</v>
      </c>
      <c r="AO181" s="72" t="s">
        <v>21</v>
      </c>
      <c r="AP181" s="72" t="s">
        <v>51</v>
      </c>
      <c r="AQ181" s="182" t="s">
        <v>49</v>
      </c>
      <c r="AR181" s="52" t="s">
        <v>3187</v>
      </c>
      <c r="AS181" s="182" t="s">
        <v>1531</v>
      </c>
      <c r="AT181" s="182" t="s">
        <v>1066</v>
      </c>
      <c r="AU181" s="150" t="s">
        <v>3188</v>
      </c>
      <c r="AV181" s="72" t="s">
        <v>2597</v>
      </c>
      <c r="AW181" s="316" t="s">
        <v>3189</v>
      </c>
      <c r="AX181" s="182" t="s">
        <v>643</v>
      </c>
      <c r="AY181" s="182" t="s">
        <v>643</v>
      </c>
      <c r="AZ181" s="182" t="s">
        <v>643</v>
      </c>
      <c r="BA181" s="182" t="s">
        <v>643</v>
      </c>
      <c r="BB181" s="182" t="s">
        <v>643</v>
      </c>
      <c r="BC181" s="182" t="s">
        <v>643</v>
      </c>
      <c r="BD181" s="182" t="s">
        <v>643</v>
      </c>
      <c r="BE181" s="182" t="s">
        <v>49</v>
      </c>
      <c r="BF181" s="182" t="s">
        <v>643</v>
      </c>
      <c r="BG181" s="182" t="s">
        <v>643</v>
      </c>
      <c r="BH181" s="182" t="s">
        <v>643</v>
      </c>
      <c r="BI181" s="182" t="s">
        <v>643</v>
      </c>
      <c r="BJ181" s="72"/>
      <c r="BK181" s="72"/>
      <c r="BL181" s="72"/>
      <c r="BM181" s="71" t="s">
        <v>3415</v>
      </c>
      <c r="BN181" s="319"/>
    </row>
    <row r="182" spans="1:70 16384:16384" s="70" customFormat="1" ht="51">
      <c r="A182" s="659" t="s">
        <v>3190</v>
      </c>
      <c r="B182" s="182" t="s">
        <v>52</v>
      </c>
      <c r="C182" s="182" t="s">
        <v>3191</v>
      </c>
      <c r="D182" s="182" t="s">
        <v>612</v>
      </c>
      <c r="E182" s="76" t="s">
        <v>704</v>
      </c>
      <c r="F182" s="74" t="s">
        <v>3181</v>
      </c>
      <c r="G182" s="76" t="s">
        <v>29</v>
      </c>
      <c r="H182" s="74" t="s">
        <v>3192</v>
      </c>
      <c r="I182" s="74" t="s">
        <v>3193</v>
      </c>
      <c r="J182" s="74" t="s">
        <v>881</v>
      </c>
      <c r="K182" s="76" t="s">
        <v>3183</v>
      </c>
      <c r="L182" s="74">
        <v>4</v>
      </c>
      <c r="M182" s="74" t="s">
        <v>3184</v>
      </c>
      <c r="N182" s="74" t="s">
        <v>3168</v>
      </c>
      <c r="O182" s="74" t="s">
        <v>3169</v>
      </c>
      <c r="P182" s="76" t="s">
        <v>3185</v>
      </c>
      <c r="Q182" s="74" t="s">
        <v>837</v>
      </c>
      <c r="R182" s="74" t="s">
        <v>51</v>
      </c>
      <c r="S182" s="74" t="s">
        <v>3777</v>
      </c>
      <c r="T182" s="74" t="s">
        <v>671</v>
      </c>
      <c r="U182" s="76">
        <v>2</v>
      </c>
      <c r="V182" s="76">
        <v>2</v>
      </c>
      <c r="W182" s="76" t="s">
        <v>62</v>
      </c>
      <c r="X182" s="76">
        <v>1</v>
      </c>
      <c r="Y182" s="74">
        <v>2</v>
      </c>
      <c r="Z182" s="74">
        <v>1</v>
      </c>
      <c r="AA182" s="74">
        <v>1</v>
      </c>
      <c r="AB182" s="74" t="s">
        <v>49</v>
      </c>
      <c r="AC182" s="74">
        <v>2</v>
      </c>
      <c r="AD182" s="74" t="s">
        <v>51</v>
      </c>
      <c r="AE182" s="76" t="s">
        <v>3186</v>
      </c>
      <c r="AF182" s="76" t="s">
        <v>49</v>
      </c>
      <c r="AG182" s="76" t="s">
        <v>51</v>
      </c>
      <c r="AH182" s="76" t="s">
        <v>49</v>
      </c>
      <c r="AI182" s="76" t="s">
        <v>51</v>
      </c>
      <c r="AJ182" s="76" t="s">
        <v>49</v>
      </c>
      <c r="AK182" s="76" t="s">
        <v>51</v>
      </c>
      <c r="AL182" s="182" t="s">
        <v>1531</v>
      </c>
      <c r="AM182" s="182" t="s">
        <v>3172</v>
      </c>
      <c r="AN182" s="182" t="s">
        <v>3173</v>
      </c>
      <c r="AO182" s="72" t="s">
        <v>21</v>
      </c>
      <c r="AP182" s="72" t="s">
        <v>51</v>
      </c>
      <c r="AQ182" s="182" t="s">
        <v>49</v>
      </c>
      <c r="AR182" s="52" t="s">
        <v>3187</v>
      </c>
      <c r="AS182" s="182" t="s">
        <v>1531</v>
      </c>
      <c r="AT182" s="182" t="s">
        <v>1066</v>
      </c>
      <c r="AU182" s="150" t="s">
        <v>3188</v>
      </c>
      <c r="AV182" s="72" t="s">
        <v>2597</v>
      </c>
      <c r="AW182" s="316" t="s">
        <v>3189</v>
      </c>
      <c r="AX182" s="182" t="s">
        <v>643</v>
      </c>
      <c r="AY182" s="182" t="s">
        <v>643</v>
      </c>
      <c r="AZ182" s="182" t="s">
        <v>643</v>
      </c>
      <c r="BA182" s="182" t="s">
        <v>643</v>
      </c>
      <c r="BB182" s="182" t="s">
        <v>643</v>
      </c>
      <c r="BC182" s="182" t="s">
        <v>643</v>
      </c>
      <c r="BD182" s="182" t="s">
        <v>643</v>
      </c>
      <c r="BE182" s="182" t="s">
        <v>49</v>
      </c>
      <c r="BF182" s="182" t="s">
        <v>643</v>
      </c>
      <c r="BG182" s="182" t="s">
        <v>643</v>
      </c>
      <c r="BH182" s="182" t="s">
        <v>643</v>
      </c>
      <c r="BI182" s="182" t="s">
        <v>643</v>
      </c>
      <c r="BJ182" s="72"/>
      <c r="BK182" s="72"/>
      <c r="BL182" s="72"/>
      <c r="BM182" s="71" t="s">
        <v>3415</v>
      </c>
      <c r="BN182" s="319" t="s">
        <v>3194</v>
      </c>
      <c r="BO182" s="70" t="s">
        <v>3195</v>
      </c>
    </row>
    <row r="183" spans="1:70 16384:16384" s="70" customFormat="1" ht="63.75">
      <c r="A183" s="659" t="s">
        <v>3196</v>
      </c>
      <c r="B183" s="182" t="s">
        <v>52</v>
      </c>
      <c r="C183" s="182" t="s">
        <v>3197</v>
      </c>
      <c r="D183" s="182" t="s">
        <v>696</v>
      </c>
      <c r="E183" s="76" t="s">
        <v>704</v>
      </c>
      <c r="F183" s="74" t="s">
        <v>3198</v>
      </c>
      <c r="G183" s="74" t="s">
        <v>3199</v>
      </c>
      <c r="H183" s="70" t="s">
        <v>3200</v>
      </c>
      <c r="I183" s="74" t="s">
        <v>1205</v>
      </c>
      <c r="J183" s="74" t="s">
        <v>881</v>
      </c>
      <c r="K183" s="76" t="s">
        <v>3201</v>
      </c>
      <c r="L183" s="74">
        <v>4</v>
      </c>
      <c r="M183" s="74" t="s">
        <v>3184</v>
      </c>
      <c r="N183" s="74" t="s">
        <v>3168</v>
      </c>
      <c r="O183" s="74" t="s">
        <v>3169</v>
      </c>
      <c r="P183" s="76" t="s">
        <v>3185</v>
      </c>
      <c r="Q183" s="74" t="s">
        <v>892</v>
      </c>
      <c r="R183" s="74" t="s">
        <v>51</v>
      </c>
      <c r="S183" s="74" t="s">
        <v>3777</v>
      </c>
      <c r="T183" s="74" t="s">
        <v>671</v>
      </c>
      <c r="U183" s="76">
        <v>3</v>
      </c>
      <c r="V183" s="76">
        <v>3</v>
      </c>
      <c r="W183" s="76" t="s">
        <v>62</v>
      </c>
      <c r="X183" s="76">
        <v>3</v>
      </c>
      <c r="Y183" s="74" t="s">
        <v>3202</v>
      </c>
      <c r="Z183" s="74">
        <v>1</v>
      </c>
      <c r="AA183" s="74">
        <v>1</v>
      </c>
      <c r="AB183" s="74" t="s">
        <v>49</v>
      </c>
      <c r="AC183" s="74">
        <v>2</v>
      </c>
      <c r="AD183" s="74" t="s">
        <v>51</v>
      </c>
      <c r="AE183" s="76" t="s">
        <v>3186</v>
      </c>
      <c r="AF183" s="76" t="s">
        <v>49</v>
      </c>
      <c r="AG183" s="76" t="s">
        <v>51</v>
      </c>
      <c r="AH183" s="76" t="s">
        <v>49</v>
      </c>
      <c r="AI183" s="76" t="s">
        <v>51</v>
      </c>
      <c r="AJ183" s="76" t="s">
        <v>49</v>
      </c>
      <c r="AK183" s="76" t="s">
        <v>51</v>
      </c>
      <c r="AL183" s="182" t="s">
        <v>1531</v>
      </c>
      <c r="AM183" s="182" t="s">
        <v>3172</v>
      </c>
      <c r="AN183" s="182" t="s">
        <v>3173</v>
      </c>
      <c r="AO183" s="72" t="s">
        <v>21</v>
      </c>
      <c r="AP183" s="72" t="s">
        <v>51</v>
      </c>
      <c r="AQ183" s="72" t="s">
        <v>51</v>
      </c>
      <c r="AR183" s="52" t="s">
        <v>3203</v>
      </c>
      <c r="AS183" s="182" t="s">
        <v>1531</v>
      </c>
      <c r="AT183" s="182" t="s">
        <v>1066</v>
      </c>
      <c r="AU183" s="150" t="s">
        <v>3204</v>
      </c>
      <c r="AV183" s="72" t="s">
        <v>2597</v>
      </c>
      <c r="AW183" s="316" t="s">
        <v>3189</v>
      </c>
      <c r="AX183" s="182" t="s">
        <v>643</v>
      </c>
      <c r="AY183" s="182" t="s">
        <v>643</v>
      </c>
      <c r="AZ183" s="182" t="s">
        <v>643</v>
      </c>
      <c r="BA183" s="182" t="s">
        <v>643</v>
      </c>
      <c r="BB183" s="182" t="s">
        <v>643</v>
      </c>
      <c r="BC183" s="182" t="s">
        <v>643</v>
      </c>
      <c r="BD183" s="182" t="s">
        <v>643</v>
      </c>
      <c r="BE183" s="182" t="s">
        <v>49</v>
      </c>
      <c r="BF183" s="182" t="s">
        <v>643</v>
      </c>
      <c r="BG183" s="182" t="s">
        <v>643</v>
      </c>
      <c r="BH183" s="182" t="s">
        <v>643</v>
      </c>
      <c r="BI183" s="182" t="s">
        <v>643</v>
      </c>
      <c r="BJ183" s="72"/>
      <c r="BK183" s="72"/>
      <c r="BL183" s="72"/>
      <c r="BM183" s="71" t="s">
        <v>3415</v>
      </c>
      <c r="BN183" s="70" t="s">
        <v>3205</v>
      </c>
      <c r="BO183" s="70" t="s">
        <v>3206</v>
      </c>
    </row>
    <row r="184" spans="1:70 16384:16384" s="70" customFormat="1" ht="24.75" customHeight="1">
      <c r="A184" s="659" t="s">
        <v>3207</v>
      </c>
      <c r="B184" s="182" t="s">
        <v>52</v>
      </c>
      <c r="C184" s="182" t="s">
        <v>3197</v>
      </c>
      <c r="D184" s="182" t="s">
        <v>696</v>
      </c>
      <c r="E184" s="76" t="s">
        <v>704</v>
      </c>
      <c r="F184" s="74" t="s">
        <v>3198</v>
      </c>
      <c r="G184" s="74" t="s">
        <v>29</v>
      </c>
      <c r="H184" s="74" t="s">
        <v>3182</v>
      </c>
      <c r="I184" s="74" t="s">
        <v>1205</v>
      </c>
      <c r="J184" s="74" t="s">
        <v>881</v>
      </c>
      <c r="K184" s="76" t="s">
        <v>3208</v>
      </c>
      <c r="L184" s="74">
        <v>4</v>
      </c>
      <c r="M184" s="74" t="s">
        <v>3184</v>
      </c>
      <c r="N184" s="74" t="s">
        <v>3168</v>
      </c>
      <c r="O184" s="74" t="s">
        <v>3169</v>
      </c>
      <c r="P184" s="76" t="s">
        <v>3185</v>
      </c>
      <c r="Q184" s="74" t="s">
        <v>837</v>
      </c>
      <c r="R184" s="74" t="s">
        <v>51</v>
      </c>
      <c r="S184" s="74" t="s">
        <v>3777</v>
      </c>
      <c r="T184" s="74" t="s">
        <v>671</v>
      </c>
      <c r="U184" s="76">
        <v>2</v>
      </c>
      <c r="V184" s="76">
        <v>2</v>
      </c>
      <c r="W184" s="76" t="s">
        <v>62</v>
      </c>
      <c r="X184" s="76">
        <v>1</v>
      </c>
      <c r="Y184" s="74" t="s">
        <v>3202</v>
      </c>
      <c r="Z184" s="74">
        <v>1</v>
      </c>
      <c r="AA184" s="74">
        <v>1</v>
      </c>
      <c r="AB184" s="74" t="s">
        <v>49</v>
      </c>
      <c r="AC184" s="74">
        <v>2</v>
      </c>
      <c r="AD184" s="74" t="s">
        <v>51</v>
      </c>
      <c r="AE184" s="76" t="s">
        <v>3186</v>
      </c>
      <c r="AF184" s="76" t="s">
        <v>49</v>
      </c>
      <c r="AG184" s="76" t="s">
        <v>51</v>
      </c>
      <c r="AH184" s="76" t="s">
        <v>49</v>
      </c>
      <c r="AI184" s="76" t="s">
        <v>51</v>
      </c>
      <c r="AJ184" s="76" t="s">
        <v>49</v>
      </c>
      <c r="AK184" s="76" t="s">
        <v>51</v>
      </c>
      <c r="AL184" s="182" t="s">
        <v>1531</v>
      </c>
      <c r="AM184" s="182" t="s">
        <v>3172</v>
      </c>
      <c r="AN184" s="182" t="s">
        <v>3173</v>
      </c>
      <c r="AO184" s="72" t="s">
        <v>21</v>
      </c>
      <c r="AP184" s="72" t="s">
        <v>51</v>
      </c>
      <c r="AQ184" s="72" t="s">
        <v>51</v>
      </c>
      <c r="AR184" s="52" t="s">
        <v>3203</v>
      </c>
      <c r="AS184" s="182" t="s">
        <v>1531</v>
      </c>
      <c r="AT184" s="182" t="s">
        <v>1066</v>
      </c>
      <c r="AU184" s="150" t="s">
        <v>3175</v>
      </c>
      <c r="AV184" s="72" t="s">
        <v>2597</v>
      </c>
      <c r="AW184" s="316" t="s">
        <v>3189</v>
      </c>
      <c r="AX184" s="182" t="s">
        <v>643</v>
      </c>
      <c r="AY184" s="182" t="s">
        <v>643</v>
      </c>
      <c r="AZ184" s="182" t="s">
        <v>643</v>
      </c>
      <c r="BA184" s="182" t="s">
        <v>643</v>
      </c>
      <c r="BB184" s="182" t="s">
        <v>643</v>
      </c>
      <c r="BC184" s="182" t="s">
        <v>643</v>
      </c>
      <c r="BD184" s="182" t="s">
        <v>643</v>
      </c>
      <c r="BE184" s="182" t="s">
        <v>49</v>
      </c>
      <c r="BF184" s="182" t="s">
        <v>643</v>
      </c>
      <c r="BG184" s="182" t="s">
        <v>643</v>
      </c>
      <c r="BH184" s="182" t="s">
        <v>643</v>
      </c>
      <c r="BI184" s="182" t="s">
        <v>643</v>
      </c>
      <c r="BJ184" s="72"/>
      <c r="BK184" s="72"/>
      <c r="BL184" s="72"/>
      <c r="BM184" s="71" t="s">
        <v>3415</v>
      </c>
    </row>
    <row r="185" spans="1:70 16384:16384" s="70" customFormat="1" ht="24.75" customHeight="1">
      <c r="A185" s="659" t="s">
        <v>3209</v>
      </c>
      <c r="B185" s="182" t="s">
        <v>52</v>
      </c>
      <c r="C185" s="182" t="s">
        <v>3197</v>
      </c>
      <c r="D185" s="182" t="s">
        <v>696</v>
      </c>
      <c r="E185" s="76" t="s">
        <v>704</v>
      </c>
      <c r="F185" s="74" t="s">
        <v>3198</v>
      </c>
      <c r="G185" s="74" t="s">
        <v>19</v>
      </c>
      <c r="H185" s="74" t="s">
        <v>3192</v>
      </c>
      <c r="I185" s="74" t="s">
        <v>1205</v>
      </c>
      <c r="J185" s="74" t="s">
        <v>880</v>
      </c>
      <c r="K185" s="76" t="s">
        <v>3208</v>
      </c>
      <c r="L185" s="74">
        <v>4</v>
      </c>
      <c r="M185" s="74" t="s">
        <v>3184</v>
      </c>
      <c r="N185" s="74" t="s">
        <v>3168</v>
      </c>
      <c r="O185" s="74" t="s">
        <v>3169</v>
      </c>
      <c r="P185" s="76" t="s">
        <v>3185</v>
      </c>
      <c r="Q185" s="74" t="s">
        <v>833</v>
      </c>
      <c r="R185" s="74" t="s">
        <v>51</v>
      </c>
      <c r="S185" s="74" t="s">
        <v>3777</v>
      </c>
      <c r="T185" s="74" t="s">
        <v>671</v>
      </c>
      <c r="U185" s="76">
        <v>1</v>
      </c>
      <c r="V185" s="76">
        <v>1</v>
      </c>
      <c r="W185" s="76" t="s">
        <v>62</v>
      </c>
      <c r="X185" s="76">
        <v>1</v>
      </c>
      <c r="Y185" s="74" t="s">
        <v>3202</v>
      </c>
      <c r="Z185" s="74">
        <v>1</v>
      </c>
      <c r="AA185" s="74">
        <v>1</v>
      </c>
      <c r="AB185" s="74" t="s">
        <v>49</v>
      </c>
      <c r="AC185" s="74">
        <v>2</v>
      </c>
      <c r="AD185" s="74" t="s">
        <v>51</v>
      </c>
      <c r="AE185" s="76" t="s">
        <v>3186</v>
      </c>
      <c r="AF185" s="76" t="s">
        <v>49</v>
      </c>
      <c r="AG185" s="76" t="s">
        <v>51</v>
      </c>
      <c r="AH185" s="76" t="s">
        <v>49</v>
      </c>
      <c r="AI185" s="76" t="s">
        <v>51</v>
      </c>
      <c r="AJ185" s="76" t="s">
        <v>49</v>
      </c>
      <c r="AK185" s="76" t="s">
        <v>51</v>
      </c>
      <c r="AL185" s="182" t="s">
        <v>1531</v>
      </c>
      <c r="AM185" s="182" t="s">
        <v>3172</v>
      </c>
      <c r="AN185" s="182" t="s">
        <v>3173</v>
      </c>
      <c r="AO185" s="72" t="s">
        <v>21</v>
      </c>
      <c r="AP185" s="72" t="s">
        <v>51</v>
      </c>
      <c r="AQ185" s="72" t="s">
        <v>51</v>
      </c>
      <c r="AR185" s="52" t="s">
        <v>3203</v>
      </c>
      <c r="AS185" s="182" t="s">
        <v>1531</v>
      </c>
      <c r="AT185" s="182" t="s">
        <v>1066</v>
      </c>
      <c r="AU185" s="150" t="s">
        <v>3175</v>
      </c>
      <c r="AV185" s="72" t="s">
        <v>2597</v>
      </c>
      <c r="AW185" s="316" t="s">
        <v>3189</v>
      </c>
      <c r="AX185" s="182" t="s">
        <v>643</v>
      </c>
      <c r="AY185" s="182" t="s">
        <v>643</v>
      </c>
      <c r="AZ185" s="182" t="s">
        <v>643</v>
      </c>
      <c r="BA185" s="182" t="s">
        <v>643</v>
      </c>
      <c r="BB185" s="182" t="s">
        <v>643</v>
      </c>
      <c r="BC185" s="182" t="s">
        <v>643</v>
      </c>
      <c r="BD185" s="182" t="s">
        <v>643</v>
      </c>
      <c r="BE185" s="182" t="s">
        <v>49</v>
      </c>
      <c r="BF185" s="182" t="s">
        <v>643</v>
      </c>
      <c r="BG185" s="182" t="s">
        <v>643</v>
      </c>
      <c r="BH185" s="182" t="s">
        <v>643</v>
      </c>
      <c r="BI185" s="182" t="s">
        <v>643</v>
      </c>
      <c r="BJ185" s="72"/>
      <c r="BK185" s="72"/>
      <c r="BL185" s="72"/>
      <c r="BM185" s="71" t="s">
        <v>3415</v>
      </c>
    </row>
    <row r="186" spans="1:70 16384:16384" s="70" customFormat="1" ht="24.75" customHeight="1">
      <c r="A186" s="659" t="s">
        <v>3210</v>
      </c>
      <c r="B186" s="182" t="s">
        <v>52</v>
      </c>
      <c r="C186" s="182" t="s">
        <v>3197</v>
      </c>
      <c r="D186" s="182" t="s">
        <v>696</v>
      </c>
      <c r="E186" s="76" t="s">
        <v>704</v>
      </c>
      <c r="F186" s="74" t="s">
        <v>3198</v>
      </c>
      <c r="G186" s="74" t="s">
        <v>844</v>
      </c>
      <c r="H186" s="74" t="s">
        <v>3211</v>
      </c>
      <c r="I186" s="74" t="s">
        <v>1205</v>
      </c>
      <c r="J186" s="74" t="s">
        <v>3212</v>
      </c>
      <c r="K186" s="76" t="s">
        <v>3208</v>
      </c>
      <c r="L186" s="74">
        <v>2</v>
      </c>
      <c r="M186" s="74" t="s">
        <v>59</v>
      </c>
      <c r="N186" s="74" t="s">
        <v>3168</v>
      </c>
      <c r="O186" s="74" t="s">
        <v>3169</v>
      </c>
      <c r="P186" s="76" t="s">
        <v>3185</v>
      </c>
      <c r="Q186" s="74" t="s">
        <v>686</v>
      </c>
      <c r="R186" s="74" t="s">
        <v>51</v>
      </c>
      <c r="S186" s="74" t="s">
        <v>3777</v>
      </c>
      <c r="T186" s="74" t="s">
        <v>671</v>
      </c>
      <c r="U186" s="76">
        <v>0</v>
      </c>
      <c r="V186" s="76" t="s">
        <v>3213</v>
      </c>
      <c r="W186" s="76" t="s">
        <v>62</v>
      </c>
      <c r="X186" s="76">
        <v>0</v>
      </c>
      <c r="Y186" s="74" t="s">
        <v>3214</v>
      </c>
      <c r="Z186" s="74" t="s">
        <v>49</v>
      </c>
      <c r="AA186" s="74">
        <v>1</v>
      </c>
      <c r="AB186" s="74" t="s">
        <v>49</v>
      </c>
      <c r="AC186" s="74">
        <v>2</v>
      </c>
      <c r="AD186" s="74" t="s">
        <v>51</v>
      </c>
      <c r="AE186" s="76" t="s">
        <v>3186</v>
      </c>
      <c r="AF186" s="76" t="s">
        <v>49</v>
      </c>
      <c r="AG186" s="76" t="s">
        <v>51</v>
      </c>
      <c r="AH186" s="76" t="s">
        <v>49</v>
      </c>
      <c r="AI186" s="76" t="s">
        <v>3215</v>
      </c>
      <c r="AJ186" s="76" t="s">
        <v>49</v>
      </c>
      <c r="AK186" s="76" t="s">
        <v>51</v>
      </c>
      <c r="AL186" s="182" t="s">
        <v>1531</v>
      </c>
      <c r="AM186" s="182" t="s">
        <v>3172</v>
      </c>
      <c r="AN186" s="182" t="s">
        <v>3173</v>
      </c>
      <c r="AO186" s="72" t="s">
        <v>21</v>
      </c>
      <c r="AP186" s="72" t="s">
        <v>51</v>
      </c>
      <c r="AQ186" s="72" t="s">
        <v>51</v>
      </c>
      <c r="AR186" s="52" t="s">
        <v>3203</v>
      </c>
      <c r="AS186" s="182" t="s">
        <v>1531</v>
      </c>
      <c r="AT186" s="182" t="s">
        <v>1066</v>
      </c>
      <c r="AU186" s="150" t="s">
        <v>3175</v>
      </c>
      <c r="AV186" s="72" t="s">
        <v>2597</v>
      </c>
      <c r="AW186" s="316" t="s">
        <v>3189</v>
      </c>
      <c r="AX186" s="182" t="s">
        <v>643</v>
      </c>
      <c r="AY186" s="182" t="s">
        <v>643</v>
      </c>
      <c r="AZ186" s="182" t="s">
        <v>643</v>
      </c>
      <c r="BA186" s="182" t="s">
        <v>643</v>
      </c>
      <c r="BB186" s="182" t="s">
        <v>643</v>
      </c>
      <c r="BC186" s="182" t="s">
        <v>643</v>
      </c>
      <c r="BD186" s="182" t="s">
        <v>643</v>
      </c>
      <c r="BE186" s="182" t="s">
        <v>49</v>
      </c>
      <c r="BF186" s="182" t="s">
        <v>643</v>
      </c>
      <c r="BG186" s="182" t="s">
        <v>643</v>
      </c>
      <c r="BH186" s="182" t="s">
        <v>643</v>
      </c>
      <c r="BI186" s="182" t="s">
        <v>643</v>
      </c>
      <c r="BJ186" s="72" t="s">
        <v>3216</v>
      </c>
      <c r="BK186" s="72"/>
      <c r="BL186" s="72"/>
      <c r="BM186" s="71" t="s">
        <v>3415</v>
      </c>
    </row>
    <row r="187" spans="1:70 16384:16384" s="70" customFormat="1" ht="24.75" customHeight="1">
      <c r="A187" s="659"/>
      <c r="B187" s="182"/>
      <c r="C187" s="182"/>
      <c r="D187" s="182"/>
      <c r="E187" s="76"/>
      <c r="F187" s="74"/>
      <c r="G187" s="74"/>
      <c r="H187" s="74"/>
      <c r="I187" s="74"/>
      <c r="J187" s="74"/>
      <c r="K187" s="76"/>
      <c r="L187" s="74"/>
      <c r="M187" s="74"/>
      <c r="N187" s="74"/>
      <c r="O187" s="74"/>
      <c r="P187" s="76"/>
      <c r="Q187" s="74"/>
      <c r="R187" s="74"/>
      <c r="S187" s="74"/>
      <c r="T187" s="74"/>
      <c r="U187" s="76"/>
      <c r="V187" s="76"/>
      <c r="W187" s="76"/>
      <c r="X187" s="76"/>
      <c r="Y187" s="74"/>
      <c r="Z187" s="74"/>
      <c r="AA187" s="74"/>
      <c r="AB187" s="74"/>
      <c r="AC187" s="74"/>
      <c r="AD187" s="74"/>
      <c r="AE187" s="76"/>
      <c r="AF187" s="76"/>
      <c r="AG187" s="76"/>
      <c r="AH187" s="76"/>
      <c r="AI187" s="76"/>
      <c r="AJ187" s="76"/>
      <c r="AK187" s="76"/>
      <c r="AL187" s="182"/>
      <c r="AM187" s="182"/>
      <c r="AN187" s="182"/>
      <c r="AO187" s="72"/>
      <c r="AP187" s="72"/>
      <c r="AQ187" s="72"/>
      <c r="AR187" s="52"/>
      <c r="AS187" s="182"/>
      <c r="AT187" s="182"/>
      <c r="AU187" s="150"/>
      <c r="AV187" s="72"/>
      <c r="AW187" s="316"/>
      <c r="AX187" s="182"/>
      <c r="AY187" s="182"/>
      <c r="AZ187" s="182"/>
      <c r="BA187" s="182"/>
      <c r="BB187" s="182"/>
      <c r="BC187" s="182"/>
      <c r="BD187" s="182"/>
      <c r="BE187" s="182"/>
      <c r="BF187" s="182"/>
      <c r="BG187" s="182"/>
      <c r="BH187" s="182"/>
      <c r="BI187" s="182"/>
      <c r="BJ187" s="72"/>
      <c r="BK187" s="72"/>
      <c r="BL187" s="72"/>
      <c r="BM187" s="71"/>
    </row>
    <row r="188" spans="1:70 16384:16384" s="70" customFormat="1" ht="24.75" customHeight="1">
      <c r="A188" s="659" t="s">
        <v>3778</v>
      </c>
      <c r="B188" s="182" t="s">
        <v>52</v>
      </c>
      <c r="C188" s="182" t="s">
        <v>3779</v>
      </c>
      <c r="D188" s="182" t="s">
        <v>696</v>
      </c>
      <c r="E188" s="74" t="s">
        <v>704</v>
      </c>
      <c r="F188" s="74" t="s">
        <v>3198</v>
      </c>
      <c r="G188" s="76" t="s">
        <v>3104</v>
      </c>
      <c r="H188" s="74" t="s">
        <v>2597</v>
      </c>
      <c r="I188" s="74" t="s">
        <v>2597</v>
      </c>
      <c r="J188" s="74" t="s">
        <v>2597</v>
      </c>
      <c r="K188" s="76" t="s">
        <v>3780</v>
      </c>
      <c r="L188" s="74">
        <v>2</v>
      </c>
      <c r="M188" s="74" t="s">
        <v>3781</v>
      </c>
      <c r="N188" s="74" t="s">
        <v>3168</v>
      </c>
      <c r="O188" s="74" t="s">
        <v>3169</v>
      </c>
      <c r="P188" s="76" t="s">
        <v>2597</v>
      </c>
      <c r="Q188" s="76" t="s">
        <v>2597</v>
      </c>
      <c r="R188" s="76" t="s">
        <v>2597</v>
      </c>
      <c r="S188" s="74" t="s">
        <v>3734</v>
      </c>
      <c r="T188" s="76" t="s">
        <v>2597</v>
      </c>
      <c r="U188" s="76" t="s">
        <v>2597</v>
      </c>
      <c r="V188" s="76" t="s">
        <v>2597</v>
      </c>
      <c r="W188" s="76" t="s">
        <v>62</v>
      </c>
      <c r="X188" s="76" t="s">
        <v>2597</v>
      </c>
      <c r="Y188" s="76" t="s">
        <v>3214</v>
      </c>
      <c r="Z188" s="76" t="s">
        <v>2597</v>
      </c>
      <c r="AA188" s="76" t="s">
        <v>2597</v>
      </c>
      <c r="AB188" s="76" t="s">
        <v>2597</v>
      </c>
      <c r="AC188" s="76" t="s">
        <v>2597</v>
      </c>
      <c r="AD188" s="76" t="s">
        <v>2597</v>
      </c>
      <c r="AE188" s="76" t="s">
        <v>3782</v>
      </c>
      <c r="AF188" s="76" t="s">
        <v>2597</v>
      </c>
      <c r="AG188" s="76" t="s">
        <v>2597</v>
      </c>
      <c r="AH188" s="76" t="s">
        <v>2597</v>
      </c>
      <c r="AI188" s="76" t="s">
        <v>2597</v>
      </c>
      <c r="AJ188" s="76" t="s">
        <v>2597</v>
      </c>
      <c r="AK188" s="76" t="s">
        <v>2597</v>
      </c>
      <c r="AL188" s="76" t="s">
        <v>2597</v>
      </c>
      <c r="AM188" s="76" t="s">
        <v>2597</v>
      </c>
      <c r="AN188" s="76" t="s">
        <v>2597</v>
      </c>
      <c r="AO188" s="72" t="s">
        <v>51</v>
      </c>
      <c r="AP188" s="76" t="s">
        <v>2597</v>
      </c>
      <c r="AQ188" s="72" t="s">
        <v>51</v>
      </c>
      <c r="AR188" s="76" t="s">
        <v>2597</v>
      </c>
      <c r="AS188" s="76" t="s">
        <v>2597</v>
      </c>
      <c r="AT188" s="76" t="s">
        <v>2597</v>
      </c>
      <c r="AU188" s="76" t="s">
        <v>2597</v>
      </c>
      <c r="AV188" s="76" t="s">
        <v>2597</v>
      </c>
      <c r="AW188" s="76" t="s">
        <v>2597</v>
      </c>
      <c r="AX188" s="182" t="s">
        <v>3098</v>
      </c>
      <c r="AY188" s="182" t="s">
        <v>62</v>
      </c>
      <c r="AZ188" s="182" t="s">
        <v>3099</v>
      </c>
      <c r="BA188" s="182" t="s">
        <v>2597</v>
      </c>
      <c r="BB188" s="182" t="s">
        <v>2597</v>
      </c>
      <c r="BC188" s="182" t="s">
        <v>2597</v>
      </c>
      <c r="BD188" s="182" t="s">
        <v>3783</v>
      </c>
      <c r="BE188" s="182" t="s">
        <v>3784</v>
      </c>
      <c r="BF188" s="182" t="s">
        <v>2597</v>
      </c>
      <c r="BG188" s="182" t="s">
        <v>2597</v>
      </c>
      <c r="BH188" s="182" t="s">
        <v>2597</v>
      </c>
      <c r="BI188" s="182" t="s">
        <v>51</v>
      </c>
      <c r="BJ188" s="72"/>
      <c r="BK188" s="72"/>
      <c r="BL188" s="72"/>
      <c r="BM188" s="71" t="s">
        <v>3785</v>
      </c>
      <c r="BN188" s="377" t="s">
        <v>3786</v>
      </c>
      <c r="BO188" s="377" t="s">
        <v>3787</v>
      </c>
      <c r="BP188" s="377" t="s">
        <v>3788</v>
      </c>
      <c r="BR188" s="377" t="s">
        <v>3789</v>
      </c>
    </row>
    <row r="189" spans="1:70 16384:16384" s="70" customFormat="1" ht="24.75" customHeight="1">
      <c r="A189" s="659" t="s">
        <v>3790</v>
      </c>
      <c r="B189" s="182" t="s">
        <v>52</v>
      </c>
      <c r="C189" s="182" t="s">
        <v>3791</v>
      </c>
      <c r="D189" s="182" t="s">
        <v>612</v>
      </c>
      <c r="E189" s="76" t="s">
        <v>2597</v>
      </c>
      <c r="F189" s="74" t="s">
        <v>3198</v>
      </c>
      <c r="G189" s="76" t="s">
        <v>3104</v>
      </c>
      <c r="H189" s="74" t="s">
        <v>2597</v>
      </c>
      <c r="I189" s="74" t="s">
        <v>2597</v>
      </c>
      <c r="J189" s="74" t="s">
        <v>2597</v>
      </c>
      <c r="K189" s="74" t="s">
        <v>2597</v>
      </c>
      <c r="L189" s="74" t="s">
        <v>2597</v>
      </c>
      <c r="M189" s="74" t="s">
        <v>2597</v>
      </c>
      <c r="N189" s="74" t="s">
        <v>2597</v>
      </c>
      <c r="O189" s="74" t="s">
        <v>2597</v>
      </c>
      <c r="P189" s="76" t="s">
        <v>2597</v>
      </c>
      <c r="Q189" s="76" t="s">
        <v>2597</v>
      </c>
      <c r="R189" s="76" t="s">
        <v>2597</v>
      </c>
      <c r="S189" s="74" t="s">
        <v>3734</v>
      </c>
      <c r="T189" s="76" t="s">
        <v>2597</v>
      </c>
      <c r="U189" s="76" t="s">
        <v>2597</v>
      </c>
      <c r="V189" s="76" t="s">
        <v>2597</v>
      </c>
      <c r="W189" s="76" t="s">
        <v>2597</v>
      </c>
      <c r="X189" s="76" t="s">
        <v>2597</v>
      </c>
      <c r="Y189" s="76" t="s">
        <v>2597</v>
      </c>
      <c r="Z189" s="76" t="s">
        <v>2597</v>
      </c>
      <c r="AA189" s="76" t="s">
        <v>2597</v>
      </c>
      <c r="AB189" s="76" t="s">
        <v>2597</v>
      </c>
      <c r="AC189" s="76" t="s">
        <v>2597</v>
      </c>
      <c r="AD189" s="76" t="s">
        <v>2597</v>
      </c>
      <c r="AE189" s="76" t="s">
        <v>2597</v>
      </c>
      <c r="AF189" s="76" t="s">
        <v>2597</v>
      </c>
      <c r="AG189" s="76" t="s">
        <v>2597</v>
      </c>
      <c r="AH189" s="76" t="s">
        <v>2597</v>
      </c>
      <c r="AI189" s="76" t="s">
        <v>2597</v>
      </c>
      <c r="AJ189" s="76" t="s">
        <v>2597</v>
      </c>
      <c r="AK189" s="76" t="s">
        <v>2597</v>
      </c>
      <c r="AL189" s="76" t="s">
        <v>2597</v>
      </c>
      <c r="AM189" s="76" t="s">
        <v>2597</v>
      </c>
      <c r="AN189" s="76" t="s">
        <v>2597</v>
      </c>
      <c r="AO189" s="76" t="s">
        <v>2597</v>
      </c>
      <c r="AP189" s="76" t="s">
        <v>2597</v>
      </c>
      <c r="AQ189" s="76" t="s">
        <v>2597</v>
      </c>
      <c r="AR189" s="76" t="s">
        <v>2597</v>
      </c>
      <c r="AS189" s="76" t="s">
        <v>2597</v>
      </c>
      <c r="AT189" s="76" t="s">
        <v>2597</v>
      </c>
      <c r="AU189" s="76" t="s">
        <v>2597</v>
      </c>
      <c r="AV189" s="76" t="s">
        <v>2597</v>
      </c>
      <c r="AW189" s="76" t="s">
        <v>2597</v>
      </c>
      <c r="AX189" s="182" t="s">
        <v>3792</v>
      </c>
      <c r="AY189" s="182" t="s">
        <v>49</v>
      </c>
      <c r="AZ189" s="182" t="s">
        <v>3099</v>
      </c>
      <c r="BA189" s="182" t="s">
        <v>2597</v>
      </c>
      <c r="BB189" s="182" t="s">
        <v>2597</v>
      </c>
      <c r="BC189" s="182" t="s">
        <v>2597</v>
      </c>
      <c r="BD189" s="182" t="s">
        <v>2597</v>
      </c>
      <c r="BE189" s="182" t="s">
        <v>2597</v>
      </c>
      <c r="BF189" s="182" t="s">
        <v>2597</v>
      </c>
      <c r="BG189" s="182" t="s">
        <v>2597</v>
      </c>
      <c r="BH189" s="182" t="s">
        <v>2597</v>
      </c>
      <c r="BI189" s="182" t="s">
        <v>2597</v>
      </c>
      <c r="BJ189" s="72"/>
      <c r="BK189" s="72"/>
      <c r="BL189" s="72"/>
      <c r="BM189" s="71" t="s">
        <v>3785</v>
      </c>
      <c r="BN189" s="377"/>
      <c r="BO189" s="377"/>
    </row>
    <row r="190" spans="1:70 16384:16384" s="70" customFormat="1" ht="24.75" customHeight="1">
      <c r="A190" s="659" t="s">
        <v>3793</v>
      </c>
      <c r="B190" s="182" t="s">
        <v>52</v>
      </c>
      <c r="C190" s="182" t="s">
        <v>3791</v>
      </c>
      <c r="D190" s="182" t="s">
        <v>668</v>
      </c>
      <c r="E190" s="76" t="s">
        <v>2597</v>
      </c>
      <c r="F190" s="74" t="s">
        <v>3747</v>
      </c>
      <c r="G190" s="76" t="s">
        <v>3104</v>
      </c>
      <c r="H190" s="74" t="s">
        <v>2597</v>
      </c>
      <c r="I190" s="74" t="s">
        <v>2597</v>
      </c>
      <c r="J190" s="74" t="s">
        <v>2597</v>
      </c>
      <c r="K190" s="74" t="s">
        <v>2597</v>
      </c>
      <c r="L190" s="74" t="s">
        <v>2597</v>
      </c>
      <c r="M190" s="74" t="s">
        <v>2597</v>
      </c>
      <c r="N190" s="74" t="s">
        <v>2597</v>
      </c>
      <c r="O190" s="74" t="s">
        <v>2597</v>
      </c>
      <c r="P190" s="76" t="s">
        <v>2597</v>
      </c>
      <c r="Q190" s="76" t="s">
        <v>2597</v>
      </c>
      <c r="R190" s="76" t="s">
        <v>2597</v>
      </c>
      <c r="S190" s="76" t="s">
        <v>2597</v>
      </c>
      <c r="T190" s="76" t="s">
        <v>2597</v>
      </c>
      <c r="U190" s="76" t="s">
        <v>2597</v>
      </c>
      <c r="V190" s="76" t="s">
        <v>2597</v>
      </c>
      <c r="W190" s="76" t="s">
        <v>2597</v>
      </c>
      <c r="X190" s="76" t="s">
        <v>2597</v>
      </c>
      <c r="Y190" s="76" t="s">
        <v>2597</v>
      </c>
      <c r="Z190" s="76" t="s">
        <v>2597</v>
      </c>
      <c r="AA190" s="76" t="s">
        <v>2597</v>
      </c>
      <c r="AB190" s="76" t="s">
        <v>2597</v>
      </c>
      <c r="AC190" s="76" t="s">
        <v>2597</v>
      </c>
      <c r="AD190" s="76" t="s">
        <v>2597</v>
      </c>
      <c r="AE190" s="76" t="s">
        <v>2597</v>
      </c>
      <c r="AF190" s="76" t="s">
        <v>2597</v>
      </c>
      <c r="AG190" s="76" t="s">
        <v>2597</v>
      </c>
      <c r="AH190" s="76" t="s">
        <v>2597</v>
      </c>
      <c r="AI190" s="76" t="s">
        <v>2597</v>
      </c>
      <c r="AJ190" s="76" t="s">
        <v>2597</v>
      </c>
      <c r="AK190" s="76" t="s">
        <v>2597</v>
      </c>
      <c r="AL190" s="76" t="s">
        <v>2597</v>
      </c>
      <c r="AM190" s="76" t="s">
        <v>2597</v>
      </c>
      <c r="AN190" s="76" t="s">
        <v>2597</v>
      </c>
      <c r="AO190" s="76" t="s">
        <v>2597</v>
      </c>
      <c r="AP190" s="76" t="s">
        <v>2597</v>
      </c>
      <c r="AQ190" s="76" t="s">
        <v>2597</v>
      </c>
      <c r="AR190" s="76" t="s">
        <v>2597</v>
      </c>
      <c r="AS190" s="76" t="s">
        <v>2597</v>
      </c>
      <c r="AT190" s="76" t="s">
        <v>2597</v>
      </c>
      <c r="AU190" s="76" t="s">
        <v>2597</v>
      </c>
      <c r="AV190" s="76" t="s">
        <v>2597</v>
      </c>
      <c r="AW190" s="76" t="s">
        <v>2597</v>
      </c>
      <c r="AX190" s="182" t="s">
        <v>3107</v>
      </c>
      <c r="AY190" s="182" t="s">
        <v>49</v>
      </c>
      <c r="AZ190" s="182" t="s">
        <v>2597</v>
      </c>
      <c r="BA190" s="182" t="s">
        <v>2597</v>
      </c>
      <c r="BB190" s="182" t="s">
        <v>2597</v>
      </c>
      <c r="BC190" s="182" t="s">
        <v>2597</v>
      </c>
      <c r="BD190" s="182" t="s">
        <v>2597</v>
      </c>
      <c r="BE190" s="182" t="s">
        <v>2597</v>
      </c>
      <c r="BF190" s="182" t="s">
        <v>2597</v>
      </c>
      <c r="BG190" s="182" t="s">
        <v>2597</v>
      </c>
      <c r="BH190" s="182" t="s">
        <v>2597</v>
      </c>
      <c r="BI190" s="182" t="s">
        <v>2597</v>
      </c>
      <c r="BJ190" s="72"/>
      <c r="BK190" s="72"/>
      <c r="BL190" s="72"/>
      <c r="BM190" s="71" t="s">
        <v>3794</v>
      </c>
      <c r="BN190" s="377"/>
      <c r="BO190" s="377"/>
      <c r="XFD190" s="76"/>
    </row>
    <row r="191" spans="1:70 16384:16384" s="70" customFormat="1" ht="24.75" customHeight="1">
      <c r="A191" s="659"/>
      <c r="B191" s="182"/>
      <c r="C191" s="182"/>
      <c r="D191" s="182"/>
      <c r="E191" s="76"/>
      <c r="F191" s="74"/>
      <c r="G191" s="74"/>
      <c r="H191" s="74"/>
      <c r="I191" s="74"/>
      <c r="J191" s="74"/>
      <c r="K191" s="76"/>
      <c r="L191" s="74"/>
      <c r="M191" s="74"/>
      <c r="N191" s="74"/>
      <c r="O191" s="74"/>
      <c r="P191" s="76"/>
      <c r="Q191" s="74"/>
      <c r="R191" s="74"/>
      <c r="S191" s="74"/>
      <c r="T191" s="74"/>
      <c r="U191" s="76"/>
      <c r="V191" s="76"/>
      <c r="W191" s="76"/>
      <c r="X191" s="76"/>
      <c r="Y191" s="74"/>
      <c r="Z191" s="74"/>
      <c r="AA191" s="74"/>
      <c r="AB191" s="74"/>
      <c r="AC191" s="74"/>
      <c r="AD191" s="74"/>
      <c r="AE191" s="76"/>
      <c r="AF191" s="76"/>
      <c r="AG191" s="76"/>
      <c r="AH191" s="76"/>
      <c r="AI191" s="76"/>
      <c r="AJ191" s="76"/>
      <c r="AK191" s="76"/>
      <c r="AL191" s="182"/>
      <c r="AM191" s="182"/>
      <c r="AN191" s="182"/>
      <c r="AO191" s="72"/>
      <c r="AP191" s="72"/>
      <c r="AQ191" s="72"/>
      <c r="AR191" s="52"/>
      <c r="AS191" s="182"/>
      <c r="AT191" s="182"/>
      <c r="AU191" s="150"/>
      <c r="AV191" s="72"/>
      <c r="AW191" s="316"/>
      <c r="AX191" s="182"/>
      <c r="AY191" s="182"/>
      <c r="AZ191" s="182"/>
      <c r="BA191" s="182"/>
      <c r="BB191" s="182"/>
      <c r="BC191" s="182"/>
      <c r="BD191" s="182"/>
      <c r="BE191" s="182"/>
      <c r="BF191" s="182"/>
      <c r="BG191" s="182"/>
      <c r="BH191" s="182"/>
      <c r="BI191" s="182"/>
      <c r="BJ191" s="72"/>
      <c r="BK191" s="72"/>
      <c r="BL191" s="72"/>
      <c r="BM191" s="71"/>
    </row>
    <row r="192" spans="1:70 16384:16384" s="70" customFormat="1" ht="24.75" customHeight="1">
      <c r="A192" s="659" t="s">
        <v>3795</v>
      </c>
      <c r="B192" s="182" t="s">
        <v>186</v>
      </c>
      <c r="C192" s="182" t="s">
        <v>3117</v>
      </c>
      <c r="D192" s="182" t="s">
        <v>3796</v>
      </c>
      <c r="E192" s="76" t="s">
        <v>704</v>
      </c>
      <c r="F192" s="74" t="s">
        <v>1205</v>
      </c>
      <c r="G192" s="74" t="s">
        <v>3797</v>
      </c>
      <c r="H192" s="74" t="s">
        <v>3798</v>
      </c>
      <c r="I192" s="74" t="s">
        <v>3799</v>
      </c>
      <c r="J192" s="74" t="s">
        <v>1205</v>
      </c>
      <c r="K192" s="76" t="s">
        <v>3800</v>
      </c>
      <c r="L192" s="74">
        <v>2</v>
      </c>
      <c r="M192" s="74" t="s">
        <v>59</v>
      </c>
      <c r="N192" s="74" t="s">
        <v>3801</v>
      </c>
      <c r="O192" s="74" t="s">
        <v>3802</v>
      </c>
      <c r="P192" s="76" t="s">
        <v>3803</v>
      </c>
      <c r="Q192" s="74" t="s">
        <v>3804</v>
      </c>
      <c r="R192" s="74" t="s">
        <v>51</v>
      </c>
      <c r="S192" s="74" t="s">
        <v>3734</v>
      </c>
      <c r="T192" s="74" t="s">
        <v>49</v>
      </c>
      <c r="U192" s="76" t="s">
        <v>49</v>
      </c>
      <c r="V192" s="76">
        <v>1</v>
      </c>
      <c r="W192" s="76" t="s">
        <v>3805</v>
      </c>
      <c r="X192" s="76">
        <v>0</v>
      </c>
      <c r="Y192" s="74">
        <v>0</v>
      </c>
      <c r="Z192" s="74">
        <v>0</v>
      </c>
      <c r="AA192" s="74" t="s">
        <v>49</v>
      </c>
      <c r="AB192" s="74" t="s">
        <v>49</v>
      </c>
      <c r="AC192" s="74" t="s">
        <v>49</v>
      </c>
      <c r="AD192" s="74" t="s">
        <v>51</v>
      </c>
      <c r="AE192" s="76" t="s">
        <v>3806</v>
      </c>
      <c r="AF192" s="76" t="s">
        <v>49</v>
      </c>
      <c r="AG192" s="76" t="s">
        <v>49</v>
      </c>
      <c r="AH192" s="76" t="s">
        <v>3807</v>
      </c>
      <c r="AI192" s="76" t="s">
        <v>3808</v>
      </c>
      <c r="AJ192" s="76">
        <v>1</v>
      </c>
      <c r="AK192" s="76" t="s">
        <v>49</v>
      </c>
      <c r="AL192" s="182" t="s">
        <v>49</v>
      </c>
      <c r="AM192" s="182" t="s">
        <v>49</v>
      </c>
      <c r="AN192" s="182" t="s">
        <v>49</v>
      </c>
      <c r="AO192" s="72" t="s">
        <v>49</v>
      </c>
      <c r="AP192" s="72" t="s">
        <v>49</v>
      </c>
      <c r="AQ192" s="72" t="s">
        <v>49</v>
      </c>
      <c r="AR192" s="52"/>
      <c r="AS192" s="182" t="s">
        <v>49</v>
      </c>
      <c r="AT192" s="182" t="s">
        <v>1066</v>
      </c>
      <c r="AU192" s="150" t="s">
        <v>1440</v>
      </c>
      <c r="AV192" s="72" t="s">
        <v>1531</v>
      </c>
      <c r="AW192" s="316" t="s">
        <v>3809</v>
      </c>
      <c r="AX192" s="182" t="s">
        <v>643</v>
      </c>
      <c r="AY192" s="182" t="s">
        <v>643</v>
      </c>
      <c r="AZ192" s="182" t="s">
        <v>643</v>
      </c>
      <c r="BA192" s="182" t="s">
        <v>643</v>
      </c>
      <c r="BB192" s="182" t="s">
        <v>643</v>
      </c>
      <c r="BC192" s="182" t="s">
        <v>643</v>
      </c>
      <c r="BD192" s="182" t="s">
        <v>643</v>
      </c>
      <c r="BE192" s="182" t="s">
        <v>643</v>
      </c>
      <c r="BF192" s="182" t="s">
        <v>643</v>
      </c>
      <c r="BG192" s="182" t="s">
        <v>643</v>
      </c>
      <c r="BH192" s="182" t="s">
        <v>643</v>
      </c>
      <c r="BI192" s="182" t="s">
        <v>643</v>
      </c>
      <c r="BJ192" s="72" t="s">
        <v>3810</v>
      </c>
      <c r="BK192" s="72"/>
      <c r="BL192" s="72"/>
      <c r="BM192" s="71" t="s">
        <v>3415</v>
      </c>
    </row>
    <row r="193" spans="1:66" s="70" customFormat="1">
      <c r="A193" s="659"/>
      <c r="B193" s="182"/>
      <c r="C193" s="182"/>
      <c r="D193" s="182"/>
      <c r="E193" s="76"/>
      <c r="F193" s="74"/>
      <c r="G193" s="74"/>
      <c r="H193" s="74"/>
      <c r="I193" s="74"/>
      <c r="J193" s="74"/>
      <c r="K193" s="76"/>
      <c r="L193" s="74"/>
      <c r="M193" s="74"/>
      <c r="N193" s="74"/>
      <c r="O193" s="74"/>
      <c r="P193" s="76"/>
      <c r="Q193" s="74"/>
      <c r="R193" s="74"/>
      <c r="S193" s="74"/>
      <c r="T193" s="74"/>
      <c r="U193" s="76"/>
      <c r="V193" s="76"/>
      <c r="W193" s="76"/>
      <c r="X193" s="76"/>
      <c r="Y193" s="74"/>
      <c r="Z193" s="74"/>
      <c r="AA193" s="74"/>
      <c r="AB193" s="74"/>
      <c r="AC193" s="74"/>
      <c r="AD193" s="74"/>
      <c r="AE193" s="76"/>
      <c r="AF193" s="76"/>
      <c r="AG193" s="76"/>
      <c r="AH193" s="76"/>
      <c r="AI193" s="76"/>
      <c r="AJ193" s="76"/>
      <c r="AK193" s="76"/>
      <c r="AL193" s="182"/>
      <c r="AM193" s="182"/>
      <c r="AN193" s="182"/>
      <c r="AO193" s="72"/>
      <c r="AP193" s="72"/>
      <c r="AQ193" s="72"/>
      <c r="AR193" s="52"/>
      <c r="AS193" s="182"/>
      <c r="AT193" s="182"/>
      <c r="AU193" s="150"/>
      <c r="AV193" s="72"/>
      <c r="AW193" s="316"/>
      <c r="AX193" s="182"/>
      <c r="AY193" s="182"/>
      <c r="AZ193" s="182"/>
      <c r="BA193" s="182"/>
      <c r="BB193" s="182"/>
      <c r="BC193" s="182"/>
      <c r="BD193" s="182"/>
      <c r="BE193" s="182"/>
      <c r="BF193" s="182"/>
      <c r="BG193" s="182"/>
      <c r="BH193" s="182"/>
      <c r="BI193" s="182"/>
      <c r="BJ193" s="72"/>
      <c r="BK193" s="72"/>
      <c r="BL193" s="72"/>
      <c r="BM193" s="71"/>
    </row>
    <row r="194" spans="1:66" s="70" customFormat="1" ht="127.5">
      <c r="A194" s="659" t="s">
        <v>3416</v>
      </c>
      <c r="B194" s="182" t="s">
        <v>53</v>
      </c>
      <c r="C194" s="182" t="s">
        <v>3197</v>
      </c>
      <c r="D194" s="182" t="s">
        <v>696</v>
      </c>
      <c r="E194" s="76" t="s">
        <v>704</v>
      </c>
      <c r="F194" s="74" t="s">
        <v>3198</v>
      </c>
      <c r="G194" s="74" t="s">
        <v>29</v>
      </c>
      <c r="H194" s="74" t="s">
        <v>3417</v>
      </c>
      <c r="I194" s="74" t="s">
        <v>3418</v>
      </c>
      <c r="J194" s="74" t="s">
        <v>3419</v>
      </c>
      <c r="K194" s="76" t="s">
        <v>3420</v>
      </c>
      <c r="L194" s="74">
        <v>4</v>
      </c>
      <c r="M194" s="74" t="s">
        <v>3184</v>
      </c>
      <c r="N194" s="74" t="s">
        <v>3168</v>
      </c>
      <c r="O194" s="74" t="s">
        <v>3421</v>
      </c>
      <c r="P194" s="76" t="s">
        <v>3185</v>
      </c>
      <c r="Q194" s="74" t="s">
        <v>3422</v>
      </c>
      <c r="R194" s="74" t="s">
        <v>51</v>
      </c>
      <c r="S194" s="74" t="s">
        <v>3777</v>
      </c>
      <c r="T194" s="74" t="s">
        <v>671</v>
      </c>
      <c r="U194" s="76">
        <v>2</v>
      </c>
      <c r="V194" s="76">
        <v>2</v>
      </c>
      <c r="W194" s="76" t="s">
        <v>3423</v>
      </c>
      <c r="X194" s="76">
        <v>1</v>
      </c>
      <c r="Y194" s="74">
        <v>1</v>
      </c>
      <c r="Z194" s="74">
        <v>2</v>
      </c>
      <c r="AA194" s="74">
        <v>1</v>
      </c>
      <c r="AB194" s="74" t="s">
        <v>49</v>
      </c>
      <c r="AC194" s="74">
        <v>2</v>
      </c>
      <c r="AD194" s="74" t="s">
        <v>51</v>
      </c>
      <c r="AE194" s="76" t="s">
        <v>3424</v>
      </c>
      <c r="AF194" s="76" t="s">
        <v>49</v>
      </c>
      <c r="AG194" s="76" t="s">
        <v>51</v>
      </c>
      <c r="AH194" s="76" t="s">
        <v>49</v>
      </c>
      <c r="AI194" s="76" t="s">
        <v>3215</v>
      </c>
      <c r="AJ194" s="76" t="s">
        <v>49</v>
      </c>
      <c r="AK194" s="76" t="s">
        <v>51</v>
      </c>
      <c r="AL194" s="182" t="s">
        <v>51</v>
      </c>
      <c r="AM194" s="182" t="s">
        <v>3172</v>
      </c>
      <c r="AN194" s="182" t="s">
        <v>62</v>
      </c>
      <c r="AO194" s="72" t="s">
        <v>21</v>
      </c>
      <c r="AP194" s="72" t="s">
        <v>51</v>
      </c>
      <c r="AQ194" s="72" t="s">
        <v>51</v>
      </c>
      <c r="AR194" s="52"/>
      <c r="AS194" s="182" t="s">
        <v>1531</v>
      </c>
      <c r="AT194" s="182" t="s">
        <v>1066</v>
      </c>
      <c r="AU194" s="365" t="s">
        <v>3425</v>
      </c>
      <c r="AV194" s="72" t="s">
        <v>3426</v>
      </c>
      <c r="AW194" s="316" t="s">
        <v>3427</v>
      </c>
      <c r="AX194" s="182" t="s">
        <v>643</v>
      </c>
      <c r="AY194" s="182" t="s">
        <v>643</v>
      </c>
      <c r="AZ194" s="182" t="s">
        <v>643</v>
      </c>
      <c r="BA194" s="182" t="s">
        <v>643</v>
      </c>
      <c r="BB194" s="182" t="s">
        <v>643</v>
      </c>
      <c r="BC194" s="182" t="s">
        <v>643</v>
      </c>
      <c r="BD194" s="182" t="s">
        <v>643</v>
      </c>
      <c r="BE194" s="182" t="s">
        <v>49</v>
      </c>
      <c r="BF194" s="182" t="s">
        <v>643</v>
      </c>
      <c r="BG194" s="182" t="s">
        <v>643</v>
      </c>
      <c r="BH194" s="182" t="s">
        <v>643</v>
      </c>
      <c r="BI194" s="182" t="s">
        <v>643</v>
      </c>
      <c r="BJ194" s="72"/>
      <c r="BK194" s="72"/>
      <c r="BL194" s="72"/>
      <c r="BM194" s="71" t="s">
        <v>3415</v>
      </c>
      <c r="BN194" s="70" t="s">
        <v>3428</v>
      </c>
    </row>
    <row r="195" spans="1:66" s="70" customFormat="1" ht="127.5">
      <c r="A195" s="659" t="s">
        <v>3429</v>
      </c>
      <c r="B195" s="182" t="s">
        <v>53</v>
      </c>
      <c r="C195" s="182" t="s">
        <v>3197</v>
      </c>
      <c r="D195" s="182" t="s">
        <v>696</v>
      </c>
      <c r="E195" s="76" t="s">
        <v>704</v>
      </c>
      <c r="F195" s="74" t="s">
        <v>3198</v>
      </c>
      <c r="G195" s="74" t="s">
        <v>74</v>
      </c>
      <c r="H195" s="74" t="s">
        <v>3430</v>
      </c>
      <c r="I195" s="74" t="s">
        <v>3431</v>
      </c>
      <c r="J195" s="74" t="s">
        <v>3432</v>
      </c>
      <c r="K195" s="76" t="s">
        <v>3420</v>
      </c>
      <c r="L195" s="74">
        <v>4</v>
      </c>
      <c r="M195" s="74" t="s">
        <v>3184</v>
      </c>
      <c r="N195" s="74" t="s">
        <v>3168</v>
      </c>
      <c r="O195" s="74" t="s">
        <v>3421</v>
      </c>
      <c r="P195" s="76" t="s">
        <v>3185</v>
      </c>
      <c r="Q195" s="74" t="s">
        <v>833</v>
      </c>
      <c r="R195" s="74" t="s">
        <v>51</v>
      </c>
      <c r="S195" s="74" t="s">
        <v>3777</v>
      </c>
      <c r="T195" s="74" t="s">
        <v>671</v>
      </c>
      <c r="U195" s="76">
        <v>1</v>
      </c>
      <c r="V195" s="76">
        <v>1</v>
      </c>
      <c r="W195" s="76" t="s">
        <v>3423</v>
      </c>
      <c r="X195" s="76">
        <v>1</v>
      </c>
      <c r="Y195" s="74">
        <v>1</v>
      </c>
      <c r="Z195" s="74">
        <v>2</v>
      </c>
      <c r="AA195" s="74">
        <v>1</v>
      </c>
      <c r="AB195" s="74" t="s">
        <v>49</v>
      </c>
      <c r="AC195" s="74">
        <v>2</v>
      </c>
      <c r="AD195" s="74" t="s">
        <v>51</v>
      </c>
      <c r="AE195" s="76" t="s">
        <v>3424</v>
      </c>
      <c r="AF195" s="76" t="s">
        <v>49</v>
      </c>
      <c r="AG195" s="76" t="s">
        <v>51</v>
      </c>
      <c r="AH195" s="76" t="s">
        <v>49</v>
      </c>
      <c r="AI195" s="76" t="s">
        <v>3215</v>
      </c>
      <c r="AJ195" s="76" t="s">
        <v>49</v>
      </c>
      <c r="AK195" s="76" t="s">
        <v>51</v>
      </c>
      <c r="AL195" s="182" t="s">
        <v>51</v>
      </c>
      <c r="AM195" s="182" t="s">
        <v>3172</v>
      </c>
      <c r="AN195" s="182" t="s">
        <v>62</v>
      </c>
      <c r="AO195" s="72" t="s">
        <v>21</v>
      </c>
      <c r="AP195" s="72" t="s">
        <v>51</v>
      </c>
      <c r="AQ195" s="72" t="s">
        <v>51</v>
      </c>
      <c r="AR195" s="52"/>
      <c r="AS195" s="182" t="s">
        <v>1531</v>
      </c>
      <c r="AT195" s="182" t="s">
        <v>1066</v>
      </c>
      <c r="AU195" s="365" t="s">
        <v>3425</v>
      </c>
      <c r="AV195" s="72" t="s">
        <v>3433</v>
      </c>
      <c r="AW195" s="316" t="s">
        <v>3427</v>
      </c>
      <c r="AX195" s="182" t="s">
        <v>643</v>
      </c>
      <c r="AY195" s="182" t="s">
        <v>643</v>
      </c>
      <c r="AZ195" s="182" t="s">
        <v>643</v>
      </c>
      <c r="BA195" s="182" t="s">
        <v>643</v>
      </c>
      <c r="BB195" s="182" t="s">
        <v>643</v>
      </c>
      <c r="BC195" s="182" t="s">
        <v>643</v>
      </c>
      <c r="BD195" s="182" t="s">
        <v>643</v>
      </c>
      <c r="BE195" s="182" t="s">
        <v>49</v>
      </c>
      <c r="BF195" s="182" t="s">
        <v>643</v>
      </c>
      <c r="BG195" s="182" t="s">
        <v>643</v>
      </c>
      <c r="BH195" s="182" t="s">
        <v>643</v>
      </c>
      <c r="BI195" s="182" t="s">
        <v>643</v>
      </c>
      <c r="BJ195" s="72"/>
      <c r="BK195" s="72"/>
      <c r="BL195" s="72"/>
      <c r="BM195" s="71" t="s">
        <v>3415</v>
      </c>
      <c r="BN195" s="70" t="s">
        <v>3428</v>
      </c>
    </row>
    <row r="196" spans="1:66" s="70" customFormat="1" ht="127.5">
      <c r="A196" s="659" t="s">
        <v>3434</v>
      </c>
      <c r="B196" s="182" t="s">
        <v>53</v>
      </c>
      <c r="C196" s="182" t="s">
        <v>3197</v>
      </c>
      <c r="D196" s="182" t="s">
        <v>696</v>
      </c>
      <c r="E196" s="76" t="s">
        <v>704</v>
      </c>
      <c r="F196" s="74" t="s">
        <v>3198</v>
      </c>
      <c r="G196" s="74" t="s">
        <v>19</v>
      </c>
      <c r="H196" s="74" t="s">
        <v>3435</v>
      </c>
      <c r="I196" s="74" t="s">
        <v>3436</v>
      </c>
      <c r="J196" s="74" t="s">
        <v>3437</v>
      </c>
      <c r="K196" s="76" t="s">
        <v>3420</v>
      </c>
      <c r="L196" s="74">
        <v>4</v>
      </c>
      <c r="M196" s="74" t="s">
        <v>3184</v>
      </c>
      <c r="N196" s="74" t="s">
        <v>3168</v>
      </c>
      <c r="O196" s="74" t="s">
        <v>3421</v>
      </c>
      <c r="P196" s="76" t="s">
        <v>3185</v>
      </c>
      <c r="Q196" s="74" t="s">
        <v>3438</v>
      </c>
      <c r="R196" s="74" t="s">
        <v>51</v>
      </c>
      <c r="S196" s="74" t="s">
        <v>3777</v>
      </c>
      <c r="T196" s="74" t="s">
        <v>671</v>
      </c>
      <c r="U196" s="76" t="s">
        <v>3092</v>
      </c>
      <c r="V196" s="76">
        <v>1</v>
      </c>
      <c r="W196" s="76" t="s">
        <v>49</v>
      </c>
      <c r="X196" s="76">
        <v>0</v>
      </c>
      <c r="Y196" s="74">
        <v>0</v>
      </c>
      <c r="Z196" s="74">
        <v>2</v>
      </c>
      <c r="AA196" s="74">
        <v>1</v>
      </c>
      <c r="AB196" s="74" t="s">
        <v>49</v>
      </c>
      <c r="AC196" s="74">
        <v>2</v>
      </c>
      <c r="AD196" s="74" t="s">
        <v>51</v>
      </c>
      <c r="AE196" s="76" t="s">
        <v>3439</v>
      </c>
      <c r="AF196" s="76" t="s">
        <v>49</v>
      </c>
      <c r="AG196" s="76" t="s">
        <v>51</v>
      </c>
      <c r="AH196" s="76" t="s">
        <v>49</v>
      </c>
      <c r="AI196" s="76" t="s">
        <v>3215</v>
      </c>
      <c r="AJ196" s="76" t="s">
        <v>49</v>
      </c>
      <c r="AK196" s="76" t="s">
        <v>51</v>
      </c>
      <c r="AL196" s="182" t="s">
        <v>51</v>
      </c>
      <c r="AM196" s="182" t="s">
        <v>3172</v>
      </c>
      <c r="AN196" s="182" t="s">
        <v>62</v>
      </c>
      <c r="AO196" s="72" t="s">
        <v>21</v>
      </c>
      <c r="AP196" s="72" t="s">
        <v>51</v>
      </c>
      <c r="AQ196" s="72" t="s">
        <v>51</v>
      </c>
      <c r="AR196" s="52"/>
      <c r="AS196" s="182" t="s">
        <v>1531</v>
      </c>
      <c r="AT196" s="182" t="s">
        <v>1066</v>
      </c>
      <c r="AU196" s="365" t="s">
        <v>3425</v>
      </c>
      <c r="AV196" s="72" t="s">
        <v>3440</v>
      </c>
      <c r="AW196" s="316" t="s">
        <v>3427</v>
      </c>
      <c r="AX196" s="182" t="s">
        <v>643</v>
      </c>
      <c r="AY196" s="182" t="s">
        <v>643</v>
      </c>
      <c r="AZ196" s="182" t="s">
        <v>643</v>
      </c>
      <c r="BA196" s="182" t="s">
        <v>643</v>
      </c>
      <c r="BB196" s="182" t="s">
        <v>643</v>
      </c>
      <c r="BC196" s="182" t="s">
        <v>643</v>
      </c>
      <c r="BD196" s="182" t="s">
        <v>643</v>
      </c>
      <c r="BE196" s="182" t="s">
        <v>49</v>
      </c>
      <c r="BF196" s="182" t="s">
        <v>643</v>
      </c>
      <c r="BG196" s="182" t="s">
        <v>643</v>
      </c>
      <c r="BH196" s="182" t="s">
        <v>643</v>
      </c>
      <c r="BI196" s="182" t="s">
        <v>643</v>
      </c>
      <c r="BJ196" s="72" t="s">
        <v>3441</v>
      </c>
      <c r="BK196" s="72"/>
      <c r="BL196" s="72"/>
      <c r="BM196" s="71" t="s">
        <v>3415</v>
      </c>
      <c r="BN196" s="70" t="s">
        <v>3428</v>
      </c>
    </row>
    <row r="197" spans="1:66" s="70" customFormat="1" ht="127.5">
      <c r="A197" s="659" t="s">
        <v>3442</v>
      </c>
      <c r="B197" s="182" t="s">
        <v>53</v>
      </c>
      <c r="C197" s="182" t="s">
        <v>3197</v>
      </c>
      <c r="D197" s="182" t="s">
        <v>696</v>
      </c>
      <c r="E197" s="76" t="s">
        <v>704</v>
      </c>
      <c r="F197" s="74" t="s">
        <v>3198</v>
      </c>
      <c r="G197" s="74" t="s">
        <v>844</v>
      </c>
      <c r="H197" s="74" t="s">
        <v>3443</v>
      </c>
      <c r="I197" s="74" t="s">
        <v>3444</v>
      </c>
      <c r="J197" s="74" t="s">
        <v>3445</v>
      </c>
      <c r="K197" s="76" t="s">
        <v>3446</v>
      </c>
      <c r="L197" s="74">
        <v>2</v>
      </c>
      <c r="M197" s="74" t="s">
        <v>59</v>
      </c>
      <c r="N197" s="74" t="s">
        <v>3168</v>
      </c>
      <c r="O197" s="74" t="s">
        <v>3421</v>
      </c>
      <c r="P197" s="76" t="s">
        <v>3185</v>
      </c>
      <c r="Q197" s="74" t="s">
        <v>686</v>
      </c>
      <c r="R197" s="74" t="s">
        <v>51</v>
      </c>
      <c r="S197" s="74" t="s">
        <v>3777</v>
      </c>
      <c r="T197" s="74" t="s">
        <v>671</v>
      </c>
      <c r="U197" s="76" t="s">
        <v>3092</v>
      </c>
      <c r="V197" s="76">
        <v>1</v>
      </c>
      <c r="W197" s="76" t="s">
        <v>49</v>
      </c>
      <c r="X197" s="76">
        <v>0</v>
      </c>
      <c r="Y197" s="74" t="s">
        <v>3214</v>
      </c>
      <c r="Z197" s="74">
        <v>0</v>
      </c>
      <c r="AA197" s="74">
        <v>1</v>
      </c>
      <c r="AB197" s="74" t="s">
        <v>49</v>
      </c>
      <c r="AC197" s="74" t="s">
        <v>49</v>
      </c>
      <c r="AD197" s="74" t="s">
        <v>51</v>
      </c>
      <c r="AE197" s="76" t="s">
        <v>3447</v>
      </c>
      <c r="AF197" s="76" t="s">
        <v>49</v>
      </c>
      <c r="AG197" s="76" t="s">
        <v>51</v>
      </c>
      <c r="AH197" s="76" t="s">
        <v>49</v>
      </c>
      <c r="AI197" s="76" t="s">
        <v>3215</v>
      </c>
      <c r="AJ197" s="76" t="s">
        <v>49</v>
      </c>
      <c r="AK197" s="76" t="s">
        <v>51</v>
      </c>
      <c r="AL197" s="182" t="s">
        <v>51</v>
      </c>
      <c r="AM197" s="182" t="s">
        <v>3172</v>
      </c>
      <c r="AN197" s="182" t="s">
        <v>62</v>
      </c>
      <c r="AO197" s="72" t="s">
        <v>21</v>
      </c>
      <c r="AP197" s="72" t="s">
        <v>51</v>
      </c>
      <c r="AQ197" s="72" t="s">
        <v>51</v>
      </c>
      <c r="AR197" s="52"/>
      <c r="AS197" s="182" t="s">
        <v>1531</v>
      </c>
      <c r="AT197" s="182" t="s">
        <v>1066</v>
      </c>
      <c r="AU197" s="365" t="s">
        <v>3425</v>
      </c>
      <c r="AV197" s="72" t="s">
        <v>3448</v>
      </c>
      <c r="AW197" s="316" t="s">
        <v>3427</v>
      </c>
      <c r="AX197" s="182" t="s">
        <v>643</v>
      </c>
      <c r="AY197" s="182" t="s">
        <v>643</v>
      </c>
      <c r="AZ197" s="182" t="s">
        <v>643</v>
      </c>
      <c r="BA197" s="182" t="s">
        <v>643</v>
      </c>
      <c r="BB197" s="182" t="s">
        <v>643</v>
      </c>
      <c r="BC197" s="182" t="s">
        <v>643</v>
      </c>
      <c r="BD197" s="182" t="s">
        <v>643</v>
      </c>
      <c r="BE197" s="182" t="s">
        <v>49</v>
      </c>
      <c r="BF197" s="182" t="s">
        <v>643</v>
      </c>
      <c r="BG197" s="182" t="s">
        <v>643</v>
      </c>
      <c r="BH197" s="182" t="s">
        <v>643</v>
      </c>
      <c r="BI197" s="182" t="s">
        <v>643</v>
      </c>
      <c r="BJ197" s="72"/>
      <c r="BK197" s="72"/>
      <c r="BL197" s="72"/>
      <c r="BM197" s="71" t="s">
        <v>3415</v>
      </c>
      <c r="BN197" s="70" t="s">
        <v>3428</v>
      </c>
    </row>
    <row r="198" spans="1:66" s="70" customFormat="1" ht="127.5">
      <c r="A198" s="659" t="s">
        <v>3449</v>
      </c>
      <c r="B198" s="182" t="s">
        <v>53</v>
      </c>
      <c r="C198" s="182" t="s">
        <v>3450</v>
      </c>
      <c r="D198" s="182" t="s">
        <v>696</v>
      </c>
      <c r="E198" s="76" t="s">
        <v>704</v>
      </c>
      <c r="F198" s="74" t="s">
        <v>3198</v>
      </c>
      <c r="G198" s="74" t="s">
        <v>639</v>
      </c>
      <c r="H198" s="74" t="s">
        <v>3451</v>
      </c>
      <c r="I198" s="74" t="s">
        <v>3452</v>
      </c>
      <c r="J198" s="74" t="s">
        <v>3453</v>
      </c>
      <c r="K198" s="76" t="s">
        <v>3454</v>
      </c>
      <c r="L198" s="74">
        <v>2</v>
      </c>
      <c r="M198" s="74" t="s">
        <v>59</v>
      </c>
      <c r="N198" s="74" t="s">
        <v>3168</v>
      </c>
      <c r="O198" s="74" t="s">
        <v>3421</v>
      </c>
      <c r="P198" s="76" t="s">
        <v>3185</v>
      </c>
      <c r="Q198" s="74" t="s">
        <v>686</v>
      </c>
      <c r="R198" s="74" t="s">
        <v>51</v>
      </c>
      <c r="S198" s="74" t="s">
        <v>3777</v>
      </c>
      <c r="T198" s="74" t="s">
        <v>49</v>
      </c>
      <c r="U198" s="76" t="s">
        <v>3092</v>
      </c>
      <c r="V198" s="76">
        <v>1</v>
      </c>
      <c r="W198" s="76" t="s">
        <v>3455</v>
      </c>
      <c r="X198" s="76">
        <v>0</v>
      </c>
      <c r="Y198" s="74" t="s">
        <v>3214</v>
      </c>
      <c r="Z198" s="74">
        <v>0</v>
      </c>
      <c r="AA198" s="74">
        <v>0</v>
      </c>
      <c r="AB198" s="74" t="s">
        <v>49</v>
      </c>
      <c r="AC198" s="74">
        <v>2</v>
      </c>
      <c r="AD198" s="74" t="s">
        <v>51</v>
      </c>
      <c r="AE198" s="76" t="s">
        <v>3456</v>
      </c>
      <c r="AF198" s="76" t="s">
        <v>49</v>
      </c>
      <c r="AG198" s="76" t="s">
        <v>51</v>
      </c>
      <c r="AH198" s="76" t="s">
        <v>49</v>
      </c>
      <c r="AI198" s="76" t="s">
        <v>49</v>
      </c>
      <c r="AJ198" s="76" t="s">
        <v>51</v>
      </c>
      <c r="AK198" s="76" t="s">
        <v>51</v>
      </c>
      <c r="AL198" s="182" t="s">
        <v>51</v>
      </c>
      <c r="AM198" s="182" t="s">
        <v>3172</v>
      </c>
      <c r="AN198" s="182" t="s">
        <v>646</v>
      </c>
      <c r="AO198" s="72" t="s">
        <v>21</v>
      </c>
      <c r="AP198" s="72" t="s">
        <v>51</v>
      </c>
      <c r="AQ198" s="72" t="s">
        <v>51</v>
      </c>
      <c r="AR198" s="52"/>
      <c r="AS198" s="182" t="s">
        <v>1531</v>
      </c>
      <c r="AT198" s="182" t="s">
        <v>1066</v>
      </c>
      <c r="AU198" s="365" t="s">
        <v>3425</v>
      </c>
      <c r="AV198" s="72" t="s">
        <v>3457</v>
      </c>
      <c r="AW198" s="316" t="s">
        <v>3427</v>
      </c>
      <c r="AX198" s="182" t="s">
        <v>699</v>
      </c>
      <c r="AY198" s="182" t="s">
        <v>62</v>
      </c>
      <c r="AZ198" s="182" t="s">
        <v>706</v>
      </c>
      <c r="BA198" s="182" t="s">
        <v>196</v>
      </c>
      <c r="BB198" s="182" t="s">
        <v>2100</v>
      </c>
      <c r="BC198" s="182" t="s">
        <v>3458</v>
      </c>
      <c r="BD198" s="182" t="s">
        <v>3459</v>
      </c>
      <c r="BE198" s="182" t="s">
        <v>51</v>
      </c>
      <c r="BF198" s="182" t="s">
        <v>643</v>
      </c>
      <c r="BG198" s="182" t="s">
        <v>3460</v>
      </c>
      <c r="BH198" s="182" t="s">
        <v>1531</v>
      </c>
      <c r="BI198" s="182" t="s">
        <v>1205</v>
      </c>
      <c r="BJ198" s="72" t="s">
        <v>3461</v>
      </c>
      <c r="BK198" s="72"/>
      <c r="BL198" s="72"/>
      <c r="BM198" s="71" t="s">
        <v>3415</v>
      </c>
      <c r="BN198" s="70" t="s">
        <v>3462</v>
      </c>
    </row>
    <row r="199" spans="1:66" s="70" customFormat="1" ht="127.5">
      <c r="A199" s="659" t="s">
        <v>3463</v>
      </c>
      <c r="B199" s="182" t="s">
        <v>53</v>
      </c>
      <c r="C199" s="182" t="s">
        <v>3464</v>
      </c>
      <c r="D199" s="76" t="s">
        <v>612</v>
      </c>
      <c r="E199" s="76" t="s">
        <v>704</v>
      </c>
      <c r="F199" s="74" t="s">
        <v>3198</v>
      </c>
      <c r="G199" s="74" t="s">
        <v>29</v>
      </c>
      <c r="H199" s="74" t="s">
        <v>3417</v>
      </c>
      <c r="I199" s="74" t="s">
        <v>3418</v>
      </c>
      <c r="J199" s="74" t="s">
        <v>3419</v>
      </c>
      <c r="K199" s="76" t="s">
        <v>3465</v>
      </c>
      <c r="L199" s="74">
        <v>4</v>
      </c>
      <c r="M199" s="74" t="s">
        <v>3184</v>
      </c>
      <c r="N199" s="74" t="s">
        <v>3168</v>
      </c>
      <c r="O199" s="74" t="s">
        <v>3421</v>
      </c>
      <c r="P199" s="76" t="s">
        <v>3185</v>
      </c>
      <c r="Q199" s="74" t="s">
        <v>3422</v>
      </c>
      <c r="R199" s="74" t="s">
        <v>51</v>
      </c>
      <c r="S199" s="74" t="s">
        <v>3777</v>
      </c>
      <c r="T199" s="74" t="s">
        <v>671</v>
      </c>
      <c r="U199" s="76">
        <v>2</v>
      </c>
      <c r="V199" s="76">
        <v>2</v>
      </c>
      <c r="W199" s="76" t="s">
        <v>3423</v>
      </c>
      <c r="X199" s="76">
        <v>1</v>
      </c>
      <c r="Y199" s="74">
        <v>1</v>
      </c>
      <c r="Z199" s="74">
        <v>2</v>
      </c>
      <c r="AA199" s="74">
        <v>1</v>
      </c>
      <c r="AB199" s="74" t="s">
        <v>49</v>
      </c>
      <c r="AC199" s="74">
        <v>2</v>
      </c>
      <c r="AD199" s="74" t="s">
        <v>51</v>
      </c>
      <c r="AE199" s="76" t="s">
        <v>3424</v>
      </c>
      <c r="AF199" s="76" t="s">
        <v>49</v>
      </c>
      <c r="AG199" s="76" t="s">
        <v>51</v>
      </c>
      <c r="AH199" s="76" t="s">
        <v>49</v>
      </c>
      <c r="AI199" s="76" t="s">
        <v>3215</v>
      </c>
      <c r="AJ199" s="76" t="s">
        <v>49</v>
      </c>
      <c r="AK199" s="76" t="s">
        <v>51</v>
      </c>
      <c r="AL199" s="182" t="s">
        <v>51</v>
      </c>
      <c r="AM199" s="182" t="s">
        <v>3172</v>
      </c>
      <c r="AN199" s="182" t="s">
        <v>62</v>
      </c>
      <c r="AO199" s="72" t="s">
        <v>21</v>
      </c>
      <c r="AP199" s="72" t="s">
        <v>51</v>
      </c>
      <c r="AQ199" s="72" t="s">
        <v>51</v>
      </c>
      <c r="AR199" s="52"/>
      <c r="AS199" s="182" t="s">
        <v>1531</v>
      </c>
      <c r="AT199" s="182" t="s">
        <v>1066</v>
      </c>
      <c r="AU199" s="365" t="s">
        <v>3425</v>
      </c>
      <c r="AV199" s="72" t="s">
        <v>3426</v>
      </c>
      <c r="AW199" s="316" t="s">
        <v>3466</v>
      </c>
      <c r="AX199" s="182" t="s">
        <v>643</v>
      </c>
      <c r="AY199" s="182" t="s">
        <v>643</v>
      </c>
      <c r="AZ199" s="182" t="s">
        <v>643</v>
      </c>
      <c r="BA199" s="182" t="s">
        <v>643</v>
      </c>
      <c r="BB199" s="182" t="s">
        <v>643</v>
      </c>
      <c r="BC199" s="182" t="s">
        <v>643</v>
      </c>
      <c r="BD199" s="182" t="s">
        <v>643</v>
      </c>
      <c r="BE199" s="182" t="s">
        <v>643</v>
      </c>
      <c r="BF199" s="182" t="s">
        <v>643</v>
      </c>
      <c r="BG199" s="182" t="s">
        <v>643</v>
      </c>
      <c r="BH199" s="182" t="s">
        <v>643</v>
      </c>
      <c r="BI199" s="182" t="s">
        <v>643</v>
      </c>
      <c r="BJ199" s="72"/>
      <c r="BK199" s="72"/>
      <c r="BL199" s="72"/>
      <c r="BM199" s="71"/>
      <c r="BN199" s="70" t="s">
        <v>3467</v>
      </c>
    </row>
    <row r="200" spans="1:66" s="70" customFormat="1" ht="127.5">
      <c r="A200" s="659" t="s">
        <v>3468</v>
      </c>
      <c r="B200" s="182" t="s">
        <v>53</v>
      </c>
      <c r="C200" s="182" t="s">
        <v>3464</v>
      </c>
      <c r="D200" s="76" t="s">
        <v>612</v>
      </c>
      <c r="E200" s="76" t="s">
        <v>704</v>
      </c>
      <c r="F200" s="74" t="s">
        <v>3198</v>
      </c>
      <c r="G200" s="74" t="s">
        <v>74</v>
      </c>
      <c r="H200" s="74" t="s">
        <v>3430</v>
      </c>
      <c r="I200" s="74" t="s">
        <v>3431</v>
      </c>
      <c r="J200" s="74" t="s">
        <v>3432</v>
      </c>
      <c r="K200" s="76" t="s">
        <v>3465</v>
      </c>
      <c r="L200" s="74">
        <v>4</v>
      </c>
      <c r="M200" s="74" t="s">
        <v>3184</v>
      </c>
      <c r="N200" s="74" t="s">
        <v>3168</v>
      </c>
      <c r="O200" s="74" t="s">
        <v>3421</v>
      </c>
      <c r="P200" s="76" t="s">
        <v>3185</v>
      </c>
      <c r="Q200" s="74" t="s">
        <v>833</v>
      </c>
      <c r="R200" s="74" t="s">
        <v>51</v>
      </c>
      <c r="S200" s="74" t="s">
        <v>3777</v>
      </c>
      <c r="T200" s="74" t="s">
        <v>671</v>
      </c>
      <c r="U200" s="76">
        <v>1</v>
      </c>
      <c r="V200" s="76">
        <v>1</v>
      </c>
      <c r="W200" s="76" t="s">
        <v>3423</v>
      </c>
      <c r="X200" s="76">
        <v>1</v>
      </c>
      <c r="Y200" s="74">
        <v>1</v>
      </c>
      <c r="Z200" s="74">
        <v>2</v>
      </c>
      <c r="AA200" s="74">
        <v>1</v>
      </c>
      <c r="AB200" s="74" t="s">
        <v>49</v>
      </c>
      <c r="AC200" s="74">
        <v>2</v>
      </c>
      <c r="AD200" s="74" t="s">
        <v>51</v>
      </c>
      <c r="AE200" s="76" t="s">
        <v>3424</v>
      </c>
      <c r="AF200" s="76" t="s">
        <v>49</v>
      </c>
      <c r="AG200" s="76" t="s">
        <v>51</v>
      </c>
      <c r="AH200" s="76" t="s">
        <v>49</v>
      </c>
      <c r="AI200" s="76" t="s">
        <v>3215</v>
      </c>
      <c r="AJ200" s="76" t="s">
        <v>49</v>
      </c>
      <c r="AK200" s="76" t="s">
        <v>51</v>
      </c>
      <c r="AL200" s="182" t="s">
        <v>51</v>
      </c>
      <c r="AM200" s="182" t="s">
        <v>3172</v>
      </c>
      <c r="AN200" s="182" t="s">
        <v>62</v>
      </c>
      <c r="AO200" s="72" t="s">
        <v>21</v>
      </c>
      <c r="AP200" s="72" t="s">
        <v>51</v>
      </c>
      <c r="AQ200" s="72" t="s">
        <v>51</v>
      </c>
      <c r="AR200" s="52"/>
      <c r="AS200" s="182" t="s">
        <v>1531</v>
      </c>
      <c r="AT200" s="182" t="s">
        <v>1066</v>
      </c>
      <c r="AU200" s="365" t="s">
        <v>3425</v>
      </c>
      <c r="AV200" s="72" t="s">
        <v>3433</v>
      </c>
      <c r="AW200" s="316" t="s">
        <v>3466</v>
      </c>
      <c r="AX200" s="182" t="s">
        <v>643</v>
      </c>
      <c r="AY200" s="182" t="s">
        <v>643</v>
      </c>
      <c r="AZ200" s="182" t="s">
        <v>643</v>
      </c>
      <c r="BA200" s="182" t="s">
        <v>643</v>
      </c>
      <c r="BB200" s="182" t="s">
        <v>643</v>
      </c>
      <c r="BC200" s="182" t="s">
        <v>643</v>
      </c>
      <c r="BD200" s="182" t="s">
        <v>643</v>
      </c>
      <c r="BE200" s="182" t="s">
        <v>643</v>
      </c>
      <c r="BF200" s="182" t="s">
        <v>643</v>
      </c>
      <c r="BG200" s="182" t="s">
        <v>643</v>
      </c>
      <c r="BH200" s="182" t="s">
        <v>643</v>
      </c>
      <c r="BI200" s="182" t="s">
        <v>643</v>
      </c>
      <c r="BJ200" s="72"/>
      <c r="BK200" s="72"/>
      <c r="BL200" s="72"/>
      <c r="BM200" s="71"/>
      <c r="BN200" s="70" t="s">
        <v>3467</v>
      </c>
    </row>
    <row r="201" spans="1:66" s="70" customFormat="1" ht="127.5">
      <c r="A201" s="659" t="s">
        <v>3469</v>
      </c>
      <c r="B201" s="182" t="s">
        <v>53</v>
      </c>
      <c r="C201" s="182" t="s">
        <v>3464</v>
      </c>
      <c r="D201" s="76" t="s">
        <v>612</v>
      </c>
      <c r="E201" s="76" t="s">
        <v>704</v>
      </c>
      <c r="F201" s="74" t="s">
        <v>3198</v>
      </c>
      <c r="G201" s="74" t="s">
        <v>19</v>
      </c>
      <c r="H201" s="74" t="s">
        <v>3435</v>
      </c>
      <c r="I201" s="74" t="s">
        <v>3436</v>
      </c>
      <c r="J201" s="74" t="s">
        <v>3437</v>
      </c>
      <c r="K201" s="76" t="s">
        <v>3465</v>
      </c>
      <c r="L201" s="74">
        <v>4</v>
      </c>
      <c r="M201" s="74" t="s">
        <v>3184</v>
      </c>
      <c r="N201" s="74" t="s">
        <v>3168</v>
      </c>
      <c r="O201" s="74" t="s">
        <v>3421</v>
      </c>
      <c r="P201" s="76" t="s">
        <v>3185</v>
      </c>
      <c r="Q201" s="74" t="s">
        <v>3438</v>
      </c>
      <c r="R201" s="74" t="s">
        <v>51</v>
      </c>
      <c r="S201" s="74" t="s">
        <v>3777</v>
      </c>
      <c r="T201" s="74" t="s">
        <v>671</v>
      </c>
      <c r="U201" s="76" t="s">
        <v>3092</v>
      </c>
      <c r="V201" s="76">
        <v>1</v>
      </c>
      <c r="W201" s="76" t="s">
        <v>49</v>
      </c>
      <c r="X201" s="76">
        <v>0</v>
      </c>
      <c r="Y201" s="74">
        <v>0</v>
      </c>
      <c r="Z201" s="74">
        <v>2</v>
      </c>
      <c r="AA201" s="74">
        <v>1</v>
      </c>
      <c r="AB201" s="74" t="s">
        <v>49</v>
      </c>
      <c r="AC201" s="74">
        <v>2</v>
      </c>
      <c r="AD201" s="74" t="s">
        <v>51</v>
      </c>
      <c r="AE201" s="76" t="s">
        <v>3439</v>
      </c>
      <c r="AF201" s="76" t="s">
        <v>49</v>
      </c>
      <c r="AG201" s="76" t="s">
        <v>51</v>
      </c>
      <c r="AH201" s="76" t="s">
        <v>49</v>
      </c>
      <c r="AI201" s="76" t="s">
        <v>3215</v>
      </c>
      <c r="AJ201" s="76" t="s">
        <v>49</v>
      </c>
      <c r="AK201" s="76" t="s">
        <v>51</v>
      </c>
      <c r="AL201" s="182" t="s">
        <v>51</v>
      </c>
      <c r="AM201" s="182" t="s">
        <v>3172</v>
      </c>
      <c r="AN201" s="182" t="s">
        <v>62</v>
      </c>
      <c r="AO201" s="72" t="s">
        <v>21</v>
      </c>
      <c r="AP201" s="72" t="s">
        <v>51</v>
      </c>
      <c r="AQ201" s="72" t="s">
        <v>51</v>
      </c>
      <c r="AR201" s="52"/>
      <c r="AS201" s="182" t="s">
        <v>1531</v>
      </c>
      <c r="AT201" s="182" t="s">
        <v>1066</v>
      </c>
      <c r="AU201" s="365" t="s">
        <v>3425</v>
      </c>
      <c r="AV201" s="72" t="s">
        <v>3440</v>
      </c>
      <c r="AW201" s="316" t="s">
        <v>3466</v>
      </c>
      <c r="AX201" s="182" t="s">
        <v>643</v>
      </c>
      <c r="AY201" s="182" t="s">
        <v>643</v>
      </c>
      <c r="AZ201" s="182" t="s">
        <v>643</v>
      </c>
      <c r="BA201" s="182" t="s">
        <v>643</v>
      </c>
      <c r="BB201" s="182" t="s">
        <v>643</v>
      </c>
      <c r="BC201" s="182" t="s">
        <v>643</v>
      </c>
      <c r="BD201" s="182" t="s">
        <v>643</v>
      </c>
      <c r="BE201" s="182" t="s">
        <v>643</v>
      </c>
      <c r="BF201" s="182" t="s">
        <v>643</v>
      </c>
      <c r="BG201" s="182" t="s">
        <v>643</v>
      </c>
      <c r="BH201" s="182" t="s">
        <v>643</v>
      </c>
      <c r="BI201" s="182" t="s">
        <v>643</v>
      </c>
      <c r="BJ201" s="72"/>
      <c r="BK201" s="72"/>
      <c r="BL201" s="72"/>
      <c r="BM201" s="71"/>
      <c r="BN201" s="70" t="s">
        <v>3467</v>
      </c>
    </row>
    <row r="202" spans="1:66" s="70" customFormat="1" ht="127.5">
      <c r="A202" s="659" t="s">
        <v>3470</v>
      </c>
      <c r="B202" s="182" t="s">
        <v>53</v>
      </c>
      <c r="C202" s="182" t="s">
        <v>3464</v>
      </c>
      <c r="D202" s="76" t="s">
        <v>612</v>
      </c>
      <c r="E202" s="76" t="s">
        <v>704</v>
      </c>
      <c r="F202" s="74" t="s">
        <v>3198</v>
      </c>
      <c r="G202" s="74" t="s">
        <v>844</v>
      </c>
      <c r="H202" s="74" t="s">
        <v>3471</v>
      </c>
      <c r="I202" s="74" t="s">
        <v>3444</v>
      </c>
      <c r="J202" s="74" t="s">
        <v>3445</v>
      </c>
      <c r="K202" s="76" t="s">
        <v>3472</v>
      </c>
      <c r="L202" s="74">
        <v>2</v>
      </c>
      <c r="M202" s="74" t="s">
        <v>59</v>
      </c>
      <c r="N202" s="74" t="s">
        <v>3168</v>
      </c>
      <c r="O202" s="74" t="s">
        <v>3421</v>
      </c>
      <c r="P202" s="76" t="s">
        <v>3185</v>
      </c>
      <c r="Q202" s="74" t="s">
        <v>686</v>
      </c>
      <c r="R202" s="74" t="s">
        <v>51</v>
      </c>
      <c r="S202" s="74" t="s">
        <v>3777</v>
      </c>
      <c r="T202" s="74" t="s">
        <v>671</v>
      </c>
      <c r="U202" s="76" t="s">
        <v>3092</v>
      </c>
      <c r="V202" s="76">
        <v>1</v>
      </c>
      <c r="W202" s="76" t="s">
        <v>49</v>
      </c>
      <c r="X202" s="76">
        <v>0</v>
      </c>
      <c r="Y202" s="74" t="s">
        <v>3214</v>
      </c>
      <c r="Z202" s="74">
        <v>0</v>
      </c>
      <c r="AA202" s="74">
        <v>1</v>
      </c>
      <c r="AB202" s="74" t="s">
        <v>49</v>
      </c>
      <c r="AC202" s="74" t="s">
        <v>49</v>
      </c>
      <c r="AD202" s="74" t="s">
        <v>51</v>
      </c>
      <c r="AE202" s="76" t="s">
        <v>3447</v>
      </c>
      <c r="AF202" s="76" t="s">
        <v>49</v>
      </c>
      <c r="AG202" s="76" t="s">
        <v>51</v>
      </c>
      <c r="AH202" s="76" t="s">
        <v>49</v>
      </c>
      <c r="AI202" s="76" t="s">
        <v>3215</v>
      </c>
      <c r="AJ202" s="76" t="s">
        <v>49</v>
      </c>
      <c r="AK202" s="76" t="s">
        <v>51</v>
      </c>
      <c r="AL202" s="182" t="s">
        <v>51</v>
      </c>
      <c r="AM202" s="182" t="s">
        <v>3172</v>
      </c>
      <c r="AN202" s="182" t="s">
        <v>62</v>
      </c>
      <c r="AO202" s="72" t="s">
        <v>21</v>
      </c>
      <c r="AP202" s="72" t="s">
        <v>51</v>
      </c>
      <c r="AQ202" s="72" t="s">
        <v>51</v>
      </c>
      <c r="AR202" s="52"/>
      <c r="AS202" s="182" t="s">
        <v>1531</v>
      </c>
      <c r="AT202" s="182" t="s">
        <v>1066</v>
      </c>
      <c r="AU202" s="365" t="s">
        <v>3425</v>
      </c>
      <c r="AV202" s="72" t="s">
        <v>3448</v>
      </c>
      <c r="AW202" s="316" t="s">
        <v>3466</v>
      </c>
      <c r="AX202" s="182" t="s">
        <v>643</v>
      </c>
      <c r="AY202" s="182" t="s">
        <v>643</v>
      </c>
      <c r="AZ202" s="182" t="s">
        <v>643</v>
      </c>
      <c r="BA202" s="182" t="s">
        <v>643</v>
      </c>
      <c r="BB202" s="182" t="s">
        <v>643</v>
      </c>
      <c r="BC202" s="182" t="s">
        <v>643</v>
      </c>
      <c r="BD202" s="182" t="s">
        <v>643</v>
      </c>
      <c r="BE202" s="182" t="s">
        <v>643</v>
      </c>
      <c r="BF202" s="182" t="s">
        <v>643</v>
      </c>
      <c r="BG202" s="182" t="s">
        <v>643</v>
      </c>
      <c r="BH202" s="182" t="s">
        <v>643</v>
      </c>
      <c r="BI202" s="182" t="s">
        <v>643</v>
      </c>
      <c r="BJ202" s="72"/>
      <c r="BK202" s="72"/>
      <c r="BL202" s="72"/>
      <c r="BM202" s="71"/>
      <c r="BN202" s="70" t="s">
        <v>3467</v>
      </c>
    </row>
    <row r="203" spans="1:66" s="70" customFormat="1" ht="63.75">
      <c r="A203" s="659" t="s">
        <v>3473</v>
      </c>
      <c r="B203" s="182" t="s">
        <v>53</v>
      </c>
      <c r="C203" s="182" t="s">
        <v>3474</v>
      </c>
      <c r="D203" s="76" t="s">
        <v>612</v>
      </c>
      <c r="E203" s="76" t="s">
        <v>704</v>
      </c>
      <c r="F203" s="74" t="s">
        <v>3475</v>
      </c>
      <c r="G203" s="74" t="s">
        <v>29</v>
      </c>
      <c r="H203" s="74" t="s">
        <v>3417</v>
      </c>
      <c r="I203" s="74" t="s">
        <v>3476</v>
      </c>
      <c r="J203" s="74" t="s">
        <v>3477</v>
      </c>
      <c r="K203" s="76" t="s">
        <v>3478</v>
      </c>
      <c r="L203" s="74">
        <v>2</v>
      </c>
      <c r="M203" s="74" t="s">
        <v>3</v>
      </c>
      <c r="N203" s="74" t="s">
        <v>3168</v>
      </c>
      <c r="O203" s="74" t="s">
        <v>3421</v>
      </c>
      <c r="P203" s="76" t="s">
        <v>3479</v>
      </c>
      <c r="Q203" s="74" t="s">
        <v>3422</v>
      </c>
      <c r="R203" s="74" t="s">
        <v>62</v>
      </c>
      <c r="S203" s="74" t="s">
        <v>3777</v>
      </c>
      <c r="T203" s="74" t="s">
        <v>671</v>
      </c>
      <c r="U203" s="76">
        <v>2</v>
      </c>
      <c r="V203" s="76">
        <v>2</v>
      </c>
      <c r="W203" s="76" t="s">
        <v>3423</v>
      </c>
      <c r="X203" s="76">
        <v>0</v>
      </c>
      <c r="Y203" s="74">
        <v>3</v>
      </c>
      <c r="Z203" s="74">
        <v>1</v>
      </c>
      <c r="AA203" s="74" t="s">
        <v>62</v>
      </c>
      <c r="AB203" s="74" t="s">
        <v>62</v>
      </c>
      <c r="AC203" s="74" t="s">
        <v>62</v>
      </c>
      <c r="AD203" s="74" t="s">
        <v>51</v>
      </c>
      <c r="AE203" s="76" t="s">
        <v>3480</v>
      </c>
      <c r="AF203" s="76" t="s">
        <v>49</v>
      </c>
      <c r="AG203" s="76" t="s">
        <v>51</v>
      </c>
      <c r="AH203" s="76" t="s">
        <v>49</v>
      </c>
      <c r="AI203" s="76" t="s">
        <v>49</v>
      </c>
      <c r="AJ203" s="76" t="s">
        <v>51</v>
      </c>
      <c r="AK203" s="76" t="s">
        <v>51</v>
      </c>
      <c r="AL203" s="182" t="s">
        <v>51</v>
      </c>
      <c r="AM203" s="182" t="s">
        <v>3172</v>
      </c>
      <c r="AN203" s="182" t="s">
        <v>62</v>
      </c>
      <c r="AO203" s="72" t="s">
        <v>49</v>
      </c>
      <c r="AP203" s="72" t="s">
        <v>51</v>
      </c>
      <c r="AQ203" s="72" t="s">
        <v>49</v>
      </c>
      <c r="AR203" s="52"/>
      <c r="AS203" s="182" t="s">
        <v>1531</v>
      </c>
      <c r="AT203" s="182" t="s">
        <v>1066</v>
      </c>
      <c r="AU203" s="365" t="s">
        <v>3481</v>
      </c>
      <c r="AV203" s="72" t="s">
        <v>1488</v>
      </c>
      <c r="AW203" s="316" t="s">
        <v>3482</v>
      </c>
      <c r="AX203" s="182" t="s">
        <v>643</v>
      </c>
      <c r="AY203" s="182" t="s">
        <v>643</v>
      </c>
      <c r="AZ203" s="182" t="s">
        <v>643</v>
      </c>
      <c r="BA203" s="182" t="s">
        <v>643</v>
      </c>
      <c r="BB203" s="182" t="s">
        <v>643</v>
      </c>
      <c r="BC203" s="182" t="s">
        <v>643</v>
      </c>
      <c r="BD203" s="182" t="s">
        <v>643</v>
      </c>
      <c r="BE203" s="182" t="s">
        <v>643</v>
      </c>
      <c r="BF203" s="182" t="s">
        <v>643</v>
      </c>
      <c r="BG203" s="182" t="s">
        <v>643</v>
      </c>
      <c r="BH203" s="182" t="s">
        <v>643</v>
      </c>
      <c r="BI203" s="182" t="s">
        <v>643</v>
      </c>
      <c r="BJ203" s="72"/>
      <c r="BK203" s="72"/>
      <c r="BL203" s="72"/>
      <c r="BM203" s="71"/>
      <c r="BN203" s="70" t="s">
        <v>3483</v>
      </c>
    </row>
    <row r="204" spans="1:66" s="70" customFormat="1" ht="63.75">
      <c r="A204" s="659" t="s">
        <v>3484</v>
      </c>
      <c r="B204" s="182" t="s">
        <v>53</v>
      </c>
      <c r="C204" s="182" t="s">
        <v>3474</v>
      </c>
      <c r="D204" s="76" t="s">
        <v>612</v>
      </c>
      <c r="E204" s="76" t="s">
        <v>704</v>
      </c>
      <c r="F204" s="74" t="s">
        <v>3475</v>
      </c>
      <c r="G204" s="74" t="s">
        <v>74</v>
      </c>
      <c r="H204" s="74" t="s">
        <v>3430</v>
      </c>
      <c r="I204" s="74" t="s">
        <v>3485</v>
      </c>
      <c r="J204" s="74" t="s">
        <v>3432</v>
      </c>
      <c r="K204" s="76" t="s">
        <v>3478</v>
      </c>
      <c r="L204" s="74">
        <v>2</v>
      </c>
      <c r="M204" s="74" t="s">
        <v>3</v>
      </c>
      <c r="N204" s="74" t="s">
        <v>3168</v>
      </c>
      <c r="O204" s="74" t="s">
        <v>3421</v>
      </c>
      <c r="P204" s="76" t="s">
        <v>3479</v>
      </c>
      <c r="Q204" s="74" t="s">
        <v>833</v>
      </c>
      <c r="R204" s="74" t="s">
        <v>62</v>
      </c>
      <c r="S204" s="74" t="s">
        <v>3777</v>
      </c>
      <c r="T204" s="74" t="s">
        <v>671</v>
      </c>
      <c r="U204" s="76">
        <v>1</v>
      </c>
      <c r="V204" s="76">
        <v>1</v>
      </c>
      <c r="W204" s="76" t="s">
        <v>3423</v>
      </c>
      <c r="X204" s="76">
        <v>0</v>
      </c>
      <c r="Y204" s="74">
        <v>3</v>
      </c>
      <c r="Z204" s="74">
        <v>1</v>
      </c>
      <c r="AA204" s="74" t="s">
        <v>62</v>
      </c>
      <c r="AB204" s="74" t="s">
        <v>62</v>
      </c>
      <c r="AC204" s="74" t="s">
        <v>62</v>
      </c>
      <c r="AD204" s="74" t="s">
        <v>51</v>
      </c>
      <c r="AE204" s="76" t="s">
        <v>3480</v>
      </c>
      <c r="AF204" s="76" t="s">
        <v>49</v>
      </c>
      <c r="AG204" s="76" t="s">
        <v>51</v>
      </c>
      <c r="AH204" s="76" t="s">
        <v>49</v>
      </c>
      <c r="AI204" s="76" t="s">
        <v>49</v>
      </c>
      <c r="AJ204" s="76" t="s">
        <v>51</v>
      </c>
      <c r="AK204" s="76" t="s">
        <v>51</v>
      </c>
      <c r="AL204" s="182" t="s">
        <v>51</v>
      </c>
      <c r="AM204" s="182" t="s">
        <v>3172</v>
      </c>
      <c r="AN204" s="182" t="s">
        <v>62</v>
      </c>
      <c r="AO204" s="72" t="s">
        <v>49</v>
      </c>
      <c r="AP204" s="72" t="s">
        <v>51</v>
      </c>
      <c r="AQ204" s="72" t="s">
        <v>49</v>
      </c>
      <c r="AR204" s="52"/>
      <c r="AS204" s="182" t="s">
        <v>1531</v>
      </c>
      <c r="AT204" s="182" t="s">
        <v>1066</v>
      </c>
      <c r="AU204" s="365" t="s">
        <v>3481</v>
      </c>
      <c r="AV204" s="72" t="s">
        <v>3486</v>
      </c>
      <c r="AW204" s="316" t="s">
        <v>3482</v>
      </c>
      <c r="AX204" s="182" t="s">
        <v>643</v>
      </c>
      <c r="AY204" s="182" t="s">
        <v>643</v>
      </c>
      <c r="AZ204" s="182" t="s">
        <v>643</v>
      </c>
      <c r="BA204" s="182" t="s">
        <v>643</v>
      </c>
      <c r="BB204" s="182" t="s">
        <v>643</v>
      </c>
      <c r="BC204" s="182" t="s">
        <v>643</v>
      </c>
      <c r="BD204" s="182" t="s">
        <v>643</v>
      </c>
      <c r="BE204" s="182" t="s">
        <v>643</v>
      </c>
      <c r="BF204" s="182" t="s">
        <v>643</v>
      </c>
      <c r="BG204" s="182" t="s">
        <v>643</v>
      </c>
      <c r="BH204" s="182" t="s">
        <v>643</v>
      </c>
      <c r="BI204" s="182" t="s">
        <v>643</v>
      </c>
      <c r="BJ204" s="72"/>
      <c r="BK204" s="72"/>
      <c r="BL204" s="72"/>
      <c r="BM204" s="71"/>
      <c r="BN204" s="70" t="s">
        <v>3483</v>
      </c>
    </row>
    <row r="205" spans="1:66" s="70" customFormat="1" ht="63.75">
      <c r="A205" s="659" t="s">
        <v>3487</v>
      </c>
      <c r="B205" s="182" t="s">
        <v>53</v>
      </c>
      <c r="C205" s="182" t="s">
        <v>3474</v>
      </c>
      <c r="D205" s="76" t="s">
        <v>612</v>
      </c>
      <c r="E205" s="76" t="s">
        <v>704</v>
      </c>
      <c r="F205" s="74" t="s">
        <v>3475</v>
      </c>
      <c r="G205" s="74" t="s">
        <v>19</v>
      </c>
      <c r="H205" s="74" t="s">
        <v>3435</v>
      </c>
      <c r="I205" s="74" t="s">
        <v>3488</v>
      </c>
      <c r="J205" s="74" t="s">
        <v>3437</v>
      </c>
      <c r="K205" s="76" t="s">
        <v>3478</v>
      </c>
      <c r="L205" s="74">
        <v>2</v>
      </c>
      <c r="M205" s="74" t="s">
        <v>3</v>
      </c>
      <c r="N205" s="74" t="s">
        <v>3168</v>
      </c>
      <c r="O205" s="74" t="s">
        <v>3169</v>
      </c>
      <c r="P205" s="76" t="s">
        <v>3479</v>
      </c>
      <c r="Q205" s="74" t="s">
        <v>3438</v>
      </c>
      <c r="R205" s="74" t="s">
        <v>62</v>
      </c>
      <c r="S205" s="74" t="s">
        <v>3777</v>
      </c>
      <c r="T205" s="74" t="s">
        <v>671</v>
      </c>
      <c r="U205" s="76" t="s">
        <v>3092</v>
      </c>
      <c r="V205" s="76">
        <v>1</v>
      </c>
      <c r="W205" s="76" t="s">
        <v>49</v>
      </c>
      <c r="X205" s="76">
        <v>0</v>
      </c>
      <c r="Y205" s="74">
        <v>1</v>
      </c>
      <c r="Z205" s="74">
        <v>1</v>
      </c>
      <c r="AA205" s="74" t="s">
        <v>62</v>
      </c>
      <c r="AB205" s="74" t="s">
        <v>62</v>
      </c>
      <c r="AC205" s="74" t="s">
        <v>62</v>
      </c>
      <c r="AD205" s="74" t="s">
        <v>51</v>
      </c>
      <c r="AE205" s="76" t="s">
        <v>3480</v>
      </c>
      <c r="AF205" s="76" t="s">
        <v>49</v>
      </c>
      <c r="AG205" s="76" t="s">
        <v>51</v>
      </c>
      <c r="AH205" s="76" t="s">
        <v>49</v>
      </c>
      <c r="AI205" s="76" t="s">
        <v>49</v>
      </c>
      <c r="AJ205" s="76" t="s">
        <v>51</v>
      </c>
      <c r="AK205" s="76" t="s">
        <v>51</v>
      </c>
      <c r="AL205" s="182" t="s">
        <v>51</v>
      </c>
      <c r="AM205" s="182" t="s">
        <v>3172</v>
      </c>
      <c r="AN205" s="182" t="s">
        <v>62</v>
      </c>
      <c r="AO205" s="72" t="s">
        <v>49</v>
      </c>
      <c r="AP205" s="72" t="s">
        <v>51</v>
      </c>
      <c r="AQ205" s="72" t="s">
        <v>49</v>
      </c>
      <c r="AR205" s="52"/>
      <c r="AS205" s="182" t="s">
        <v>1531</v>
      </c>
      <c r="AT205" s="182" t="s">
        <v>1066</v>
      </c>
      <c r="AU205" s="365" t="s">
        <v>3481</v>
      </c>
      <c r="AV205" s="72" t="s">
        <v>3486</v>
      </c>
      <c r="AW205" s="316" t="s">
        <v>3482</v>
      </c>
      <c r="AX205" s="182" t="s">
        <v>643</v>
      </c>
      <c r="AY205" s="182" t="s">
        <v>643</v>
      </c>
      <c r="AZ205" s="182" t="s">
        <v>643</v>
      </c>
      <c r="BA205" s="182" t="s">
        <v>643</v>
      </c>
      <c r="BB205" s="182" t="s">
        <v>643</v>
      </c>
      <c r="BC205" s="182" t="s">
        <v>643</v>
      </c>
      <c r="BD205" s="182" t="s">
        <v>643</v>
      </c>
      <c r="BE205" s="182" t="s">
        <v>643</v>
      </c>
      <c r="BF205" s="182" t="s">
        <v>643</v>
      </c>
      <c r="BG205" s="182" t="s">
        <v>643</v>
      </c>
      <c r="BH205" s="182" t="s">
        <v>643</v>
      </c>
      <c r="BI205" s="182" t="s">
        <v>643</v>
      </c>
      <c r="BJ205" s="72"/>
      <c r="BK205" s="72"/>
      <c r="BL205" s="72"/>
      <c r="BM205" s="71"/>
      <c r="BN205" s="70" t="s">
        <v>3483</v>
      </c>
    </row>
    <row r="206" spans="1:66" s="70" customFormat="1" ht="38.25">
      <c r="A206" s="659" t="s">
        <v>3489</v>
      </c>
      <c r="B206" s="182" t="s">
        <v>53</v>
      </c>
      <c r="C206" s="182" t="s">
        <v>3811</v>
      </c>
      <c r="D206" s="182" t="s">
        <v>668</v>
      </c>
      <c r="E206" s="76" t="s">
        <v>704</v>
      </c>
      <c r="F206" s="74" t="s">
        <v>3490</v>
      </c>
      <c r="G206" s="74" t="s">
        <v>29</v>
      </c>
      <c r="H206" s="74" t="s">
        <v>3491</v>
      </c>
      <c r="I206" s="74" t="s">
        <v>3492</v>
      </c>
      <c r="J206" s="74" t="s">
        <v>3493</v>
      </c>
      <c r="K206" s="76" t="s">
        <v>3494</v>
      </c>
      <c r="L206" s="74">
        <v>2</v>
      </c>
      <c r="M206" s="74" t="s">
        <v>3184</v>
      </c>
      <c r="N206" s="74" t="s">
        <v>3168</v>
      </c>
      <c r="O206" s="74" t="s">
        <v>3169</v>
      </c>
      <c r="P206" s="76" t="s">
        <v>3495</v>
      </c>
      <c r="Q206" s="74" t="s">
        <v>837</v>
      </c>
      <c r="R206" s="74" t="s">
        <v>51</v>
      </c>
      <c r="S206" s="74" t="s">
        <v>3777</v>
      </c>
      <c r="T206" s="74" t="s">
        <v>671</v>
      </c>
      <c r="U206" s="76">
        <v>1</v>
      </c>
      <c r="V206" s="76">
        <v>2</v>
      </c>
      <c r="W206" s="76" t="s">
        <v>3423</v>
      </c>
      <c r="X206" s="76">
        <v>0</v>
      </c>
      <c r="Y206" s="74">
        <v>3</v>
      </c>
      <c r="Z206" s="74">
        <v>1</v>
      </c>
      <c r="AA206" s="74" t="s">
        <v>49</v>
      </c>
      <c r="AB206" s="74" t="s">
        <v>49</v>
      </c>
      <c r="AC206" s="74" t="s">
        <v>49</v>
      </c>
      <c r="AD206" s="74" t="s">
        <v>51</v>
      </c>
      <c r="AE206" s="76" t="s">
        <v>3496</v>
      </c>
      <c r="AF206" s="76" t="s">
        <v>49</v>
      </c>
      <c r="AG206" s="76" t="s">
        <v>51</v>
      </c>
      <c r="AH206" s="76" t="s">
        <v>49</v>
      </c>
      <c r="AI206" s="76" t="s">
        <v>49</v>
      </c>
      <c r="AJ206" s="76" t="s">
        <v>51</v>
      </c>
      <c r="AK206" s="76" t="s">
        <v>51</v>
      </c>
      <c r="AL206" s="312" t="s">
        <v>1488</v>
      </c>
      <c r="AM206" s="312" t="s">
        <v>1488</v>
      </c>
      <c r="AN206" s="312" t="s">
        <v>1488</v>
      </c>
      <c r="AO206" s="72" t="s">
        <v>49</v>
      </c>
      <c r="AP206" s="315" t="s">
        <v>1488</v>
      </c>
      <c r="AQ206" s="315" t="s">
        <v>49</v>
      </c>
      <c r="AR206" s="52" t="s">
        <v>2503</v>
      </c>
      <c r="AS206" s="182" t="s">
        <v>1531</v>
      </c>
      <c r="AT206" s="182" t="s">
        <v>1066</v>
      </c>
      <c r="AU206" s="365" t="s">
        <v>3497</v>
      </c>
      <c r="AV206" s="72" t="s">
        <v>1488</v>
      </c>
      <c r="AW206" s="316" t="s">
        <v>1488</v>
      </c>
      <c r="AX206" s="182" t="s">
        <v>643</v>
      </c>
      <c r="AY206" s="182" t="s">
        <v>643</v>
      </c>
      <c r="AZ206" s="182" t="s">
        <v>643</v>
      </c>
      <c r="BA206" s="182" t="s">
        <v>643</v>
      </c>
      <c r="BB206" s="182" t="s">
        <v>643</v>
      </c>
      <c r="BC206" s="182" t="s">
        <v>643</v>
      </c>
      <c r="BD206" s="182" t="s">
        <v>643</v>
      </c>
      <c r="BE206" s="182" t="s">
        <v>643</v>
      </c>
      <c r="BF206" s="182" t="s">
        <v>643</v>
      </c>
      <c r="BG206" s="182" t="s">
        <v>643</v>
      </c>
      <c r="BH206" s="182" t="s">
        <v>643</v>
      </c>
      <c r="BI206" s="182" t="s">
        <v>643</v>
      </c>
      <c r="BJ206" s="72" t="s">
        <v>3498</v>
      </c>
      <c r="BK206" s="72"/>
      <c r="BL206" s="72"/>
      <c r="BM206" s="71"/>
      <c r="BN206" s="70" t="s">
        <v>3499</v>
      </c>
    </row>
    <row r="207" spans="1:66" s="70" customFormat="1">
      <c r="A207" s="659"/>
      <c r="B207" s="182"/>
      <c r="C207" s="182"/>
      <c r="D207" s="182"/>
      <c r="E207" s="76"/>
      <c r="F207" s="74"/>
      <c r="G207" s="74"/>
      <c r="H207" s="74"/>
      <c r="I207" s="74"/>
      <c r="J207" s="74"/>
      <c r="K207" s="366"/>
      <c r="L207" s="74"/>
      <c r="M207" s="74"/>
      <c r="N207" s="74"/>
      <c r="O207" s="74"/>
      <c r="P207" s="76"/>
      <c r="Q207" s="74"/>
      <c r="R207" s="74"/>
      <c r="S207" s="74"/>
      <c r="T207" s="74"/>
      <c r="U207" s="76"/>
      <c r="V207" s="76"/>
      <c r="W207" s="76"/>
      <c r="X207" s="76"/>
      <c r="Y207" s="74"/>
      <c r="Z207" s="74"/>
      <c r="AA207" s="74"/>
      <c r="AB207" s="74"/>
      <c r="AC207" s="74"/>
      <c r="AD207" s="74"/>
      <c r="AE207" s="76"/>
      <c r="AF207" s="76"/>
      <c r="AG207" s="76"/>
      <c r="AH207" s="76"/>
      <c r="AI207" s="76"/>
      <c r="AJ207" s="76"/>
      <c r="AK207" s="76"/>
      <c r="AL207" s="182"/>
      <c r="AM207" s="182"/>
      <c r="AN207" s="182"/>
      <c r="AO207" s="72"/>
      <c r="AP207" s="72"/>
      <c r="AQ207" s="315"/>
      <c r="AR207" s="52"/>
      <c r="AS207" s="182"/>
      <c r="AT207" s="182"/>
      <c r="AU207" s="365"/>
      <c r="AV207" s="72"/>
      <c r="AW207" s="316"/>
      <c r="AX207" s="182"/>
      <c r="AY207" s="182"/>
      <c r="AZ207" s="182"/>
      <c r="BA207" s="312"/>
      <c r="BB207" s="312"/>
      <c r="BC207" s="182"/>
      <c r="BD207" s="182"/>
      <c r="BE207" s="182"/>
      <c r="BF207" s="182"/>
      <c r="BG207" s="182"/>
      <c r="BH207" s="182"/>
      <c r="BI207" s="182"/>
      <c r="BJ207" s="72"/>
      <c r="BK207" s="72"/>
      <c r="BL207" s="72"/>
      <c r="BM207" s="71"/>
    </row>
    <row r="208" spans="1:66" s="70" customFormat="1">
      <c r="A208" s="659"/>
      <c r="B208" s="182"/>
      <c r="C208" s="182"/>
      <c r="D208" s="182"/>
      <c r="E208" s="76"/>
      <c r="F208" s="74"/>
      <c r="G208" s="74"/>
      <c r="H208" s="74"/>
      <c r="I208" s="74"/>
      <c r="J208" s="74"/>
      <c r="K208" s="366"/>
      <c r="L208" s="74"/>
      <c r="M208" s="74"/>
      <c r="N208" s="74"/>
      <c r="O208" s="74"/>
      <c r="P208" s="76"/>
      <c r="Q208" s="74"/>
      <c r="R208" s="74"/>
      <c r="S208" s="74"/>
      <c r="T208" s="74"/>
      <c r="U208" s="76"/>
      <c r="V208" s="76"/>
      <c r="W208" s="76"/>
      <c r="X208" s="76"/>
      <c r="Y208" s="74"/>
      <c r="Z208" s="74"/>
      <c r="AA208" s="74"/>
      <c r="AB208" s="74"/>
      <c r="AC208" s="74"/>
      <c r="AD208" s="74"/>
      <c r="AE208" s="76"/>
      <c r="AF208" s="76"/>
      <c r="AG208" s="76"/>
      <c r="AH208" s="76"/>
      <c r="AI208" s="76"/>
      <c r="AJ208" s="76"/>
      <c r="AK208" s="76"/>
      <c r="AL208" s="182"/>
      <c r="AM208" s="182"/>
      <c r="AN208" s="182"/>
      <c r="AO208" s="72"/>
      <c r="AP208" s="72"/>
      <c r="AQ208" s="315"/>
      <c r="AR208" s="52"/>
      <c r="AS208" s="182"/>
      <c r="AT208" s="182"/>
      <c r="AU208" s="365"/>
      <c r="AV208" s="72"/>
      <c r="AW208" s="316"/>
      <c r="AX208" s="182"/>
      <c r="AY208" s="182"/>
      <c r="AZ208" s="182"/>
      <c r="BA208" s="312"/>
      <c r="BB208" s="312"/>
      <c r="BC208" s="182"/>
      <c r="BD208" s="182"/>
      <c r="BE208" s="182"/>
      <c r="BF208" s="182"/>
      <c r="BG208" s="182"/>
      <c r="BH208" s="182"/>
      <c r="BI208" s="182"/>
      <c r="BJ208" s="72"/>
      <c r="BK208" s="72"/>
      <c r="BL208" s="72"/>
      <c r="BM208" s="71"/>
    </row>
    <row r="209" spans="1:65" s="70" customFormat="1">
      <c r="A209" s="659"/>
      <c r="B209" s="182"/>
      <c r="C209" s="182"/>
      <c r="D209" s="182"/>
      <c r="E209" s="76"/>
      <c r="F209" s="74"/>
      <c r="G209" s="74"/>
      <c r="H209" s="74"/>
      <c r="I209" s="74"/>
      <c r="J209" s="74"/>
      <c r="K209" s="76"/>
      <c r="L209" s="74"/>
      <c r="M209" s="74"/>
      <c r="N209" s="74"/>
      <c r="O209" s="74"/>
      <c r="P209" s="76"/>
      <c r="Q209" s="74"/>
      <c r="R209" s="74"/>
      <c r="S209" s="74"/>
      <c r="T209" s="74"/>
      <c r="U209" s="76"/>
      <c r="V209" s="76"/>
      <c r="W209" s="76"/>
      <c r="X209" s="76"/>
      <c r="Y209" s="74"/>
      <c r="Z209" s="74"/>
      <c r="AA209" s="74"/>
      <c r="AB209" s="74"/>
      <c r="AC209" s="74"/>
      <c r="AD209" s="74"/>
      <c r="AE209" s="76"/>
      <c r="AF209" s="76"/>
      <c r="AG209" s="76"/>
      <c r="AH209" s="76"/>
      <c r="AI209" s="76"/>
      <c r="AJ209" s="76"/>
      <c r="AK209" s="76"/>
      <c r="AL209" s="182"/>
      <c r="AM209" s="182"/>
      <c r="AN209" s="182"/>
      <c r="AO209" s="72"/>
      <c r="AP209" s="72"/>
      <c r="AQ209" s="72"/>
      <c r="AR209" s="52"/>
      <c r="AS209" s="182"/>
      <c r="AT209" s="182"/>
      <c r="AU209" s="150"/>
      <c r="AV209" s="72"/>
      <c r="AW209" s="316"/>
      <c r="AX209" s="182"/>
      <c r="AY209" s="182"/>
      <c r="AZ209" s="182"/>
      <c r="BA209" s="182"/>
      <c r="BB209" s="182"/>
      <c r="BC209" s="182"/>
      <c r="BD209" s="182"/>
      <c r="BE209" s="182"/>
      <c r="BF209" s="182"/>
      <c r="BG209" s="182"/>
      <c r="BH209" s="182"/>
      <c r="BI209" s="182"/>
      <c r="BJ209" s="72"/>
      <c r="BK209" s="72"/>
      <c r="BL209" s="72"/>
      <c r="BM209" s="71"/>
    </row>
    <row r="210" spans="1:65" s="70" customFormat="1">
      <c r="A210" s="659"/>
      <c r="B210" s="182"/>
      <c r="C210" s="182"/>
      <c r="D210" s="182"/>
      <c r="E210" s="76"/>
      <c r="F210" s="74"/>
      <c r="G210" s="74"/>
      <c r="H210" s="74"/>
      <c r="I210" s="74"/>
      <c r="J210" s="74"/>
      <c r="K210" s="76"/>
      <c r="L210" s="74"/>
      <c r="M210" s="74"/>
      <c r="N210" s="74"/>
      <c r="O210" s="74"/>
      <c r="P210" s="76"/>
      <c r="Q210" s="74"/>
      <c r="R210" s="74"/>
      <c r="S210" s="74"/>
      <c r="T210" s="74"/>
      <c r="U210" s="76"/>
      <c r="V210" s="76"/>
      <c r="W210" s="76"/>
      <c r="X210" s="76"/>
      <c r="Y210" s="74"/>
      <c r="Z210" s="74"/>
      <c r="AA210" s="74"/>
      <c r="AB210" s="74"/>
      <c r="AC210" s="74"/>
      <c r="AD210" s="74"/>
      <c r="AE210" s="76"/>
      <c r="AF210" s="76"/>
      <c r="AG210" s="76"/>
      <c r="AH210" s="76"/>
      <c r="AI210" s="76"/>
      <c r="AJ210" s="76"/>
      <c r="AK210" s="76"/>
      <c r="AL210" s="182"/>
      <c r="AM210" s="182"/>
      <c r="AN210" s="182"/>
      <c r="AO210" s="72"/>
      <c r="AP210" s="72"/>
      <c r="AQ210" s="72"/>
      <c r="AR210" s="52"/>
      <c r="AS210" s="182"/>
      <c r="AT210" s="182"/>
      <c r="AU210" s="150"/>
      <c r="AV210" s="72"/>
      <c r="AW210" s="316"/>
      <c r="AX210" s="182"/>
      <c r="AY210" s="182"/>
      <c r="AZ210" s="182"/>
      <c r="BA210" s="182"/>
      <c r="BB210" s="182"/>
      <c r="BC210" s="182"/>
      <c r="BD210" s="182"/>
      <c r="BE210" s="182"/>
      <c r="BF210" s="182"/>
      <c r="BG210" s="182"/>
      <c r="BH210" s="182"/>
      <c r="BI210" s="182"/>
      <c r="BJ210" s="72"/>
      <c r="BK210" s="72"/>
      <c r="BL210" s="72"/>
      <c r="BM210" s="71"/>
    </row>
    <row r="211" spans="1:65" s="70" customFormat="1">
      <c r="A211" s="508"/>
      <c r="B211" s="72"/>
      <c r="C211" s="72"/>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1"/>
      <c r="AM211" s="73"/>
      <c r="AN211" s="71"/>
      <c r="AO211" s="71"/>
      <c r="AP211" s="71"/>
      <c r="AQ211" s="71"/>
      <c r="AR211" s="52"/>
      <c r="AS211" s="71"/>
      <c r="AT211" s="71"/>
      <c r="AU211" s="140"/>
      <c r="AV211" s="71"/>
      <c r="AW211" s="71"/>
      <c r="AX211" s="71"/>
      <c r="AY211" s="71"/>
      <c r="AZ211" s="71"/>
      <c r="BA211" s="71"/>
      <c r="BB211" s="71"/>
      <c r="BC211" s="71"/>
      <c r="BD211" s="71"/>
      <c r="BE211" s="71"/>
      <c r="BF211" s="71"/>
      <c r="BG211" s="71"/>
      <c r="BH211" s="71"/>
      <c r="BI211" s="71"/>
      <c r="BJ211" s="72"/>
      <c r="BK211" s="72"/>
      <c r="BL211" s="72"/>
      <c r="BM211" s="71"/>
    </row>
    <row r="212" spans="1:65" s="70" customFormat="1">
      <c r="A212" s="389" t="s">
        <v>3031</v>
      </c>
      <c r="B212" s="72"/>
      <c r="C212" s="72"/>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1"/>
      <c r="AM212" s="73"/>
      <c r="AN212" s="71"/>
      <c r="AO212" s="71"/>
      <c r="AP212" s="71"/>
      <c r="AQ212" s="71"/>
      <c r="AR212" s="52"/>
      <c r="AS212" s="71"/>
      <c r="AT212" s="71"/>
      <c r="AU212" s="140"/>
      <c r="AV212" s="71"/>
      <c r="AW212" s="71"/>
      <c r="AX212" s="71"/>
      <c r="AY212" s="71"/>
      <c r="AZ212" s="71"/>
      <c r="BA212" s="71"/>
      <c r="BB212" s="71"/>
      <c r="BC212" s="71"/>
      <c r="BD212" s="71"/>
      <c r="BE212" s="71"/>
      <c r="BF212" s="71"/>
      <c r="BG212" s="71"/>
      <c r="BH212" s="71"/>
      <c r="BI212" s="71"/>
      <c r="BJ212" s="72"/>
      <c r="BK212" s="72"/>
      <c r="BL212" s="72"/>
      <c r="BM212" s="71"/>
    </row>
    <row r="213" spans="1:65" ht="76.5">
      <c r="A213" s="508" t="s">
        <v>851</v>
      </c>
      <c r="B213" s="72" t="s">
        <v>0</v>
      </c>
      <c r="C213" s="72" t="s">
        <v>193</v>
      </c>
      <c r="D213" s="74" t="s">
        <v>612</v>
      </c>
      <c r="E213" s="74" t="s">
        <v>704</v>
      </c>
      <c r="F213" s="74" t="s">
        <v>22</v>
      </c>
      <c r="G213" s="74" t="s">
        <v>29</v>
      </c>
      <c r="H213" s="74" t="s">
        <v>30</v>
      </c>
      <c r="I213" s="74" t="s">
        <v>31</v>
      </c>
      <c r="J213" s="74" t="s">
        <v>32</v>
      </c>
      <c r="K213" s="74" t="s">
        <v>847</v>
      </c>
      <c r="L213" s="74">
        <v>4</v>
      </c>
      <c r="M213" s="74" t="s">
        <v>59</v>
      </c>
      <c r="N213" s="74" t="s">
        <v>25</v>
      </c>
      <c r="O213" s="74" t="s">
        <v>4</v>
      </c>
      <c r="P213" s="74" t="s">
        <v>77</v>
      </c>
      <c r="Q213" s="74" t="s">
        <v>35</v>
      </c>
      <c r="R213" s="74" t="s">
        <v>51</v>
      </c>
      <c r="S213" s="74"/>
      <c r="T213" s="74" t="s">
        <v>62</v>
      </c>
      <c r="U213" s="74" t="s">
        <v>33</v>
      </c>
      <c r="V213" s="74" t="s">
        <v>34</v>
      </c>
      <c r="W213" s="74" t="s">
        <v>11</v>
      </c>
      <c r="X213" s="74" t="s">
        <v>539</v>
      </c>
      <c r="Y213" s="74" t="s">
        <v>538</v>
      </c>
      <c r="Z213" s="74" t="s">
        <v>538</v>
      </c>
      <c r="AA213" s="74" t="s">
        <v>770</v>
      </c>
      <c r="AB213" s="74" t="s">
        <v>62</v>
      </c>
      <c r="AC213" s="74" t="s">
        <v>62</v>
      </c>
      <c r="AD213" s="74" t="s">
        <v>51</v>
      </c>
      <c r="AE213" s="74" t="s">
        <v>573</v>
      </c>
      <c r="AF213" s="74" t="s">
        <v>62</v>
      </c>
      <c r="AG213" s="74" t="s">
        <v>51</v>
      </c>
      <c r="AH213" s="74" t="s">
        <v>49</v>
      </c>
      <c r="AI213" s="74" t="s">
        <v>51</v>
      </c>
      <c r="AJ213" s="74" t="s">
        <v>49</v>
      </c>
      <c r="AK213" s="74" t="s">
        <v>51</v>
      </c>
      <c r="AL213" s="72"/>
      <c r="AM213" s="74"/>
      <c r="AN213" s="72"/>
      <c r="AO213" s="72" t="s">
        <v>21</v>
      </c>
      <c r="AP213" s="72"/>
      <c r="AQ213" s="72" t="s">
        <v>51</v>
      </c>
      <c r="AR213" s="52" t="s">
        <v>218</v>
      </c>
      <c r="AS213" s="72" t="s">
        <v>51</v>
      </c>
      <c r="AT213" s="72"/>
      <c r="AU213" s="150" t="s">
        <v>850</v>
      </c>
      <c r="AV213" s="72"/>
      <c r="AW213" s="72"/>
      <c r="AX213" s="72" t="s">
        <v>193</v>
      </c>
      <c r="AY213" s="72" t="s">
        <v>193</v>
      </c>
      <c r="AZ213" s="72" t="s">
        <v>193</v>
      </c>
      <c r="BA213" s="72" t="s">
        <v>193</v>
      </c>
      <c r="BB213" s="72" t="s">
        <v>193</v>
      </c>
      <c r="BC213" s="72" t="s">
        <v>193</v>
      </c>
      <c r="BD213" s="72" t="s">
        <v>193</v>
      </c>
      <c r="BE213" s="72" t="s">
        <v>193</v>
      </c>
      <c r="BF213" s="72" t="s">
        <v>193</v>
      </c>
      <c r="BG213" s="72" t="s">
        <v>193</v>
      </c>
      <c r="BH213" s="72" t="s">
        <v>193</v>
      </c>
      <c r="BI213" s="72" t="s">
        <v>193</v>
      </c>
      <c r="BJ213" s="65"/>
      <c r="BK213" s="65"/>
      <c r="BL213" s="65" t="s">
        <v>762</v>
      </c>
      <c r="BM213" s="79" t="s">
        <v>761</v>
      </c>
    </row>
    <row r="214" spans="1:65" ht="76.5">
      <c r="A214" s="508" t="s">
        <v>70</v>
      </c>
      <c r="B214" s="72" t="s">
        <v>0</v>
      </c>
      <c r="C214" s="72" t="s">
        <v>193</v>
      </c>
      <c r="D214" s="74" t="s">
        <v>612</v>
      </c>
      <c r="E214" s="74" t="s">
        <v>704</v>
      </c>
      <c r="F214" s="74" t="s">
        <v>22</v>
      </c>
      <c r="G214" s="74" t="s">
        <v>19</v>
      </c>
      <c r="H214" s="74" t="s">
        <v>23</v>
      </c>
      <c r="I214" s="74" t="s">
        <v>24</v>
      </c>
      <c r="J214" s="74" t="s">
        <v>20</v>
      </c>
      <c r="K214" s="74" t="s">
        <v>847</v>
      </c>
      <c r="L214" s="74">
        <v>4</v>
      </c>
      <c r="M214" s="74" t="s">
        <v>59</v>
      </c>
      <c r="N214" s="74" t="s">
        <v>25</v>
      </c>
      <c r="O214" s="74" t="s">
        <v>4</v>
      </c>
      <c r="P214" s="74" t="s">
        <v>54</v>
      </c>
      <c r="Q214" s="74" t="s">
        <v>849</v>
      </c>
      <c r="R214" s="74" t="s">
        <v>51</v>
      </c>
      <c r="S214" s="74"/>
      <c r="T214" s="74" t="s">
        <v>62</v>
      </c>
      <c r="U214" s="74" t="s">
        <v>8</v>
      </c>
      <c r="V214" s="74" t="s">
        <v>10</v>
      </c>
      <c r="W214" s="74" t="s">
        <v>11</v>
      </c>
      <c r="X214" s="74" t="s">
        <v>27</v>
      </c>
      <c r="Y214" s="74" t="s">
        <v>49</v>
      </c>
      <c r="Z214" s="74" t="s">
        <v>27</v>
      </c>
      <c r="AA214" s="74" t="s">
        <v>770</v>
      </c>
      <c r="AB214" s="74" t="s">
        <v>62</v>
      </c>
      <c r="AC214" s="74" t="s">
        <v>62</v>
      </c>
      <c r="AD214" s="74" t="s">
        <v>51</v>
      </c>
      <c r="AE214" s="74" t="s">
        <v>573</v>
      </c>
      <c r="AF214" s="74" t="s">
        <v>62</v>
      </c>
      <c r="AG214" s="74" t="s">
        <v>51</v>
      </c>
      <c r="AH214" s="74" t="s">
        <v>49</v>
      </c>
      <c r="AI214" s="74" t="s">
        <v>51</v>
      </c>
      <c r="AJ214" s="74" t="s">
        <v>49</v>
      </c>
      <c r="AK214" s="74" t="s">
        <v>51</v>
      </c>
      <c r="AL214" s="72"/>
      <c r="AM214" s="74"/>
      <c r="AN214" s="72"/>
      <c r="AO214" s="72"/>
      <c r="AP214" s="72"/>
      <c r="AQ214" s="72" t="s">
        <v>51</v>
      </c>
      <c r="AR214" s="52" t="s">
        <v>218</v>
      </c>
      <c r="AS214" s="72" t="s">
        <v>51</v>
      </c>
      <c r="AT214" s="72"/>
      <c r="AU214" s="150" t="s">
        <v>850</v>
      </c>
      <c r="AV214" s="72"/>
      <c r="AW214" s="72"/>
      <c r="AX214" s="72" t="s">
        <v>193</v>
      </c>
      <c r="AY214" s="72" t="s">
        <v>193</v>
      </c>
      <c r="AZ214" s="72" t="s">
        <v>193</v>
      </c>
      <c r="BA214" s="72" t="s">
        <v>193</v>
      </c>
      <c r="BB214" s="72" t="s">
        <v>193</v>
      </c>
      <c r="BC214" s="72" t="s">
        <v>193</v>
      </c>
      <c r="BD214" s="72" t="s">
        <v>193</v>
      </c>
      <c r="BE214" s="72" t="s">
        <v>193</v>
      </c>
      <c r="BF214" s="72" t="s">
        <v>193</v>
      </c>
      <c r="BG214" s="72" t="s">
        <v>193</v>
      </c>
      <c r="BH214" s="72" t="s">
        <v>193</v>
      </c>
      <c r="BI214" s="72" t="s">
        <v>193</v>
      </c>
      <c r="BJ214" s="65"/>
      <c r="BK214" s="65"/>
      <c r="BL214" s="65" t="s">
        <v>762</v>
      </c>
      <c r="BM214" s="79" t="s">
        <v>761</v>
      </c>
    </row>
    <row r="215" spans="1:65" ht="76.5">
      <c r="A215" s="508" t="s">
        <v>848</v>
      </c>
      <c r="B215" s="72" t="s">
        <v>0</v>
      </c>
      <c r="C215" s="72" t="s">
        <v>193</v>
      </c>
      <c r="D215" s="74" t="s">
        <v>612</v>
      </c>
      <c r="E215" s="74" t="s">
        <v>704</v>
      </c>
      <c r="F215" s="74" t="s">
        <v>22</v>
      </c>
      <c r="G215" s="74" t="s">
        <v>844</v>
      </c>
      <c r="H215" s="74" t="s">
        <v>843</v>
      </c>
      <c r="I215" s="74" t="s">
        <v>731</v>
      </c>
      <c r="J215" s="74" t="s">
        <v>842</v>
      </c>
      <c r="K215" s="74" t="s">
        <v>847</v>
      </c>
      <c r="L215" s="74">
        <v>2</v>
      </c>
      <c r="M215" s="74" t="s">
        <v>3</v>
      </c>
      <c r="N215" s="74" t="s">
        <v>25</v>
      </c>
      <c r="O215" s="74" t="s">
        <v>4</v>
      </c>
      <c r="P215" s="74" t="s">
        <v>54</v>
      </c>
      <c r="Q215" s="74" t="s">
        <v>725</v>
      </c>
      <c r="R215" s="74" t="s">
        <v>51</v>
      </c>
      <c r="S215" s="74"/>
      <c r="T215" s="74"/>
      <c r="U215" s="74">
        <v>1</v>
      </c>
      <c r="V215" s="74">
        <v>1</v>
      </c>
      <c r="W215" s="74" t="s">
        <v>49</v>
      </c>
      <c r="X215" s="74">
        <v>1</v>
      </c>
      <c r="Y215" s="74" t="s">
        <v>49</v>
      </c>
      <c r="Z215" s="74" t="s">
        <v>49</v>
      </c>
      <c r="AA215" s="74" t="s">
        <v>683</v>
      </c>
      <c r="AB215" s="74" t="s">
        <v>62</v>
      </c>
      <c r="AC215" s="74" t="s">
        <v>62</v>
      </c>
      <c r="AD215" s="74" t="s">
        <v>51</v>
      </c>
      <c r="AE215" s="74" t="s">
        <v>573</v>
      </c>
      <c r="AF215" s="74" t="s">
        <v>62</v>
      </c>
      <c r="AG215" s="74" t="s">
        <v>51</v>
      </c>
      <c r="AH215" s="74" t="s">
        <v>49</v>
      </c>
      <c r="AI215" s="74" t="s">
        <v>51</v>
      </c>
      <c r="AJ215" s="74" t="s">
        <v>49</v>
      </c>
      <c r="AK215" s="74" t="s">
        <v>51</v>
      </c>
      <c r="AL215" s="72"/>
      <c r="AM215" s="74"/>
      <c r="AN215" s="72"/>
      <c r="AO215" s="72"/>
      <c r="AP215" s="72"/>
      <c r="AQ215" s="72" t="s">
        <v>51</v>
      </c>
      <c r="AR215" s="52" t="s">
        <v>218</v>
      </c>
      <c r="AS215" s="72" t="s">
        <v>51</v>
      </c>
      <c r="AT215" s="72"/>
      <c r="AU215" s="150" t="s">
        <v>850</v>
      </c>
      <c r="AV215" s="72"/>
      <c r="AW215" s="72"/>
      <c r="AX215" s="72" t="s">
        <v>193</v>
      </c>
      <c r="AY215" s="72" t="s">
        <v>193</v>
      </c>
      <c r="AZ215" s="72" t="s">
        <v>193</v>
      </c>
      <c r="BA215" s="72" t="s">
        <v>193</v>
      </c>
      <c r="BB215" s="72" t="s">
        <v>193</v>
      </c>
      <c r="BC215" s="72" t="s">
        <v>193</v>
      </c>
      <c r="BD215" s="72" t="s">
        <v>193</v>
      </c>
      <c r="BE215" s="72" t="s">
        <v>193</v>
      </c>
      <c r="BF215" s="72" t="s">
        <v>193</v>
      </c>
      <c r="BG215" s="72" t="s">
        <v>193</v>
      </c>
      <c r="BH215" s="72" t="s">
        <v>193</v>
      </c>
      <c r="BI215" s="72" t="s">
        <v>193</v>
      </c>
      <c r="BJ215" s="65"/>
      <c r="BK215" s="65"/>
      <c r="BL215" s="65" t="s">
        <v>762</v>
      </c>
      <c r="BM215" s="79" t="s">
        <v>761</v>
      </c>
    </row>
    <row r="216" spans="1:65" ht="76.5">
      <c r="A216" s="508" t="s">
        <v>846</v>
      </c>
      <c r="B216" s="72" t="s">
        <v>0</v>
      </c>
      <c r="C216" s="72" t="s">
        <v>193</v>
      </c>
      <c r="D216" s="74" t="s">
        <v>612</v>
      </c>
      <c r="E216" s="74" t="s">
        <v>704</v>
      </c>
      <c r="F216" s="74" t="s">
        <v>22</v>
      </c>
      <c r="G216" s="74" t="s">
        <v>29</v>
      </c>
      <c r="H216" s="74" t="s">
        <v>30</v>
      </c>
      <c r="I216" s="74" t="s">
        <v>31</v>
      </c>
      <c r="J216" s="74" t="s">
        <v>32</v>
      </c>
      <c r="K216" s="74" t="s">
        <v>841</v>
      </c>
      <c r="L216" s="74">
        <v>4</v>
      </c>
      <c r="M216" s="74" t="s">
        <v>59</v>
      </c>
      <c r="N216" s="74" t="s">
        <v>25</v>
      </c>
      <c r="O216" s="74" t="s">
        <v>4</v>
      </c>
      <c r="P216" s="74" t="s">
        <v>54</v>
      </c>
      <c r="Q216" s="74" t="s">
        <v>35</v>
      </c>
      <c r="R216" s="74" t="s">
        <v>51</v>
      </c>
      <c r="S216" s="74"/>
      <c r="T216" s="74" t="s">
        <v>62</v>
      </c>
      <c r="U216" s="74" t="s">
        <v>33</v>
      </c>
      <c r="V216" s="74" t="s">
        <v>34</v>
      </c>
      <c r="W216" s="74" t="s">
        <v>11</v>
      </c>
      <c r="X216" s="74" t="s">
        <v>539</v>
      </c>
      <c r="Y216" s="74" t="s">
        <v>538</v>
      </c>
      <c r="Z216" s="74" t="s">
        <v>538</v>
      </c>
      <c r="AA216" s="74" t="s">
        <v>770</v>
      </c>
      <c r="AB216" s="74" t="s">
        <v>62</v>
      </c>
      <c r="AC216" s="74" t="s">
        <v>62</v>
      </c>
      <c r="AD216" s="74" t="s">
        <v>51</v>
      </c>
      <c r="AE216" s="74" t="s">
        <v>573</v>
      </c>
      <c r="AF216" s="74" t="s">
        <v>62</v>
      </c>
      <c r="AG216" s="74" t="s">
        <v>51</v>
      </c>
      <c r="AH216" s="74" t="s">
        <v>49</v>
      </c>
      <c r="AI216" s="74" t="s">
        <v>51</v>
      </c>
      <c r="AJ216" s="74" t="s">
        <v>49</v>
      </c>
      <c r="AK216" s="74" t="s">
        <v>51</v>
      </c>
      <c r="AL216" s="72"/>
      <c r="AM216" s="74"/>
      <c r="AN216" s="72"/>
      <c r="AO216" s="72"/>
      <c r="AP216" s="72"/>
      <c r="AQ216" s="72" t="s">
        <v>49</v>
      </c>
      <c r="AR216" s="52" t="s">
        <v>218</v>
      </c>
      <c r="AS216" s="72" t="s">
        <v>51</v>
      </c>
      <c r="AT216" s="72"/>
      <c r="AU216" s="150" t="s">
        <v>850</v>
      </c>
      <c r="AV216" s="72"/>
      <c r="AW216" s="72"/>
      <c r="AX216" s="72" t="s">
        <v>193</v>
      </c>
      <c r="AY216" s="72" t="s">
        <v>193</v>
      </c>
      <c r="AZ216" s="72" t="s">
        <v>193</v>
      </c>
      <c r="BA216" s="72" t="s">
        <v>193</v>
      </c>
      <c r="BB216" s="72" t="s">
        <v>193</v>
      </c>
      <c r="BC216" s="72" t="s">
        <v>193</v>
      </c>
      <c r="BD216" s="72" t="s">
        <v>193</v>
      </c>
      <c r="BE216" s="72" t="s">
        <v>193</v>
      </c>
      <c r="BF216" s="72" t="s">
        <v>193</v>
      </c>
      <c r="BG216" s="72" t="s">
        <v>193</v>
      </c>
      <c r="BH216" s="72" t="s">
        <v>193</v>
      </c>
      <c r="BI216" s="72" t="s">
        <v>193</v>
      </c>
      <c r="BJ216" s="65"/>
      <c r="BK216" s="65"/>
      <c r="BL216" s="65" t="s">
        <v>762</v>
      </c>
      <c r="BM216" s="79" t="s">
        <v>761</v>
      </c>
    </row>
    <row r="217" spans="1:65" ht="76.5">
      <c r="A217" s="508" t="s">
        <v>69</v>
      </c>
      <c r="B217" s="72" t="s">
        <v>0</v>
      </c>
      <c r="C217" s="72" t="s">
        <v>193</v>
      </c>
      <c r="D217" s="74" t="s">
        <v>612</v>
      </c>
      <c r="E217" s="74" t="s">
        <v>704</v>
      </c>
      <c r="F217" s="74" t="s">
        <v>22</v>
      </c>
      <c r="G217" s="74" t="s">
        <v>19</v>
      </c>
      <c r="H217" s="74" t="s">
        <v>23</v>
      </c>
      <c r="I217" s="74" t="s">
        <v>24</v>
      </c>
      <c r="J217" s="74" t="s">
        <v>20</v>
      </c>
      <c r="K217" s="74" t="s">
        <v>841</v>
      </c>
      <c r="L217" s="74">
        <v>4</v>
      </c>
      <c r="M217" s="74" t="s">
        <v>59</v>
      </c>
      <c r="N217" s="74" t="s">
        <v>25</v>
      </c>
      <c r="O217" s="74" t="s">
        <v>4</v>
      </c>
      <c r="P217" s="74" t="s">
        <v>55</v>
      </c>
      <c r="Q217" s="74" t="s">
        <v>37</v>
      </c>
      <c r="R217" s="74" t="s">
        <v>51</v>
      </c>
      <c r="S217" s="74"/>
      <c r="T217" s="74" t="s">
        <v>62</v>
      </c>
      <c r="U217" s="74" t="s">
        <v>8</v>
      </c>
      <c r="V217" s="74" t="s">
        <v>10</v>
      </c>
      <c r="W217" s="74" t="s">
        <v>11</v>
      </c>
      <c r="X217" s="74" t="s">
        <v>27</v>
      </c>
      <c r="Y217" s="74" t="s">
        <v>49</v>
      </c>
      <c r="Z217" s="74" t="s">
        <v>27</v>
      </c>
      <c r="AA217" s="74" t="s">
        <v>770</v>
      </c>
      <c r="AB217" s="74" t="s">
        <v>62</v>
      </c>
      <c r="AC217" s="74" t="s">
        <v>62</v>
      </c>
      <c r="AD217" s="74" t="s">
        <v>51</v>
      </c>
      <c r="AE217" s="74" t="s">
        <v>573</v>
      </c>
      <c r="AF217" s="74" t="s">
        <v>62</v>
      </c>
      <c r="AG217" s="74" t="s">
        <v>51</v>
      </c>
      <c r="AH217" s="74" t="s">
        <v>49</v>
      </c>
      <c r="AI217" s="74" t="s">
        <v>51</v>
      </c>
      <c r="AJ217" s="74" t="s">
        <v>49</v>
      </c>
      <c r="AK217" s="74" t="s">
        <v>51</v>
      </c>
      <c r="AL217" s="72"/>
      <c r="AM217" s="74"/>
      <c r="AN217" s="72"/>
      <c r="AO217" s="72"/>
      <c r="AP217" s="72"/>
      <c r="AQ217" s="72" t="s">
        <v>49</v>
      </c>
      <c r="AR217" s="52" t="s">
        <v>218</v>
      </c>
      <c r="AS217" s="72" t="s">
        <v>51</v>
      </c>
      <c r="AT217" s="72"/>
      <c r="AU217" s="150" t="s">
        <v>850</v>
      </c>
      <c r="AV217" s="72"/>
      <c r="AW217" s="72"/>
      <c r="AX217" s="72" t="s">
        <v>193</v>
      </c>
      <c r="AY217" s="72" t="s">
        <v>193</v>
      </c>
      <c r="AZ217" s="72" t="s">
        <v>193</v>
      </c>
      <c r="BA217" s="72" t="s">
        <v>193</v>
      </c>
      <c r="BB217" s="72" t="s">
        <v>193</v>
      </c>
      <c r="BC217" s="72" t="s">
        <v>193</v>
      </c>
      <c r="BD217" s="72" t="s">
        <v>193</v>
      </c>
      <c r="BE217" s="72" t="s">
        <v>193</v>
      </c>
      <c r="BF217" s="72" t="s">
        <v>193</v>
      </c>
      <c r="BG217" s="72" t="s">
        <v>193</v>
      </c>
      <c r="BH217" s="72" t="s">
        <v>193</v>
      </c>
      <c r="BI217" s="72" t="s">
        <v>193</v>
      </c>
      <c r="BJ217" s="65"/>
      <c r="BK217" s="65"/>
      <c r="BL217" s="65" t="s">
        <v>762</v>
      </c>
      <c r="BM217" s="79" t="s">
        <v>761</v>
      </c>
    </row>
    <row r="218" spans="1:65" ht="76.5">
      <c r="A218" s="508" t="s">
        <v>845</v>
      </c>
      <c r="B218" s="72" t="s">
        <v>0</v>
      </c>
      <c r="C218" s="72" t="s">
        <v>193</v>
      </c>
      <c r="D218" s="74" t="s">
        <v>612</v>
      </c>
      <c r="E218" s="74" t="s">
        <v>704</v>
      </c>
      <c r="F218" s="74" t="s">
        <v>22</v>
      </c>
      <c r="G218" s="74" t="s">
        <v>844</v>
      </c>
      <c r="H218" s="74" t="s">
        <v>843</v>
      </c>
      <c r="I218" s="74" t="s">
        <v>731</v>
      </c>
      <c r="J218" s="74" t="s">
        <v>842</v>
      </c>
      <c r="K218" s="74" t="s">
        <v>841</v>
      </c>
      <c r="L218" s="74">
        <v>2</v>
      </c>
      <c r="M218" s="74" t="s">
        <v>3</v>
      </c>
      <c r="N218" s="74" t="s">
        <v>25</v>
      </c>
      <c r="O218" s="74" t="s">
        <v>4</v>
      </c>
      <c r="P218" s="74" t="s">
        <v>54</v>
      </c>
      <c r="Q218" s="74" t="s">
        <v>725</v>
      </c>
      <c r="R218" s="74" t="s">
        <v>51</v>
      </c>
      <c r="S218" s="74"/>
      <c r="T218" s="74"/>
      <c r="U218" s="74">
        <v>1</v>
      </c>
      <c r="V218" s="74">
        <v>1</v>
      </c>
      <c r="W218" s="74" t="s">
        <v>49</v>
      </c>
      <c r="X218" s="74">
        <v>1</v>
      </c>
      <c r="Y218" s="74" t="s">
        <v>49</v>
      </c>
      <c r="Z218" s="74" t="s">
        <v>49</v>
      </c>
      <c r="AA218" s="74" t="s">
        <v>683</v>
      </c>
      <c r="AB218" s="74" t="s">
        <v>62</v>
      </c>
      <c r="AC218" s="74" t="s">
        <v>62</v>
      </c>
      <c r="AD218" s="74" t="s">
        <v>51</v>
      </c>
      <c r="AE218" s="74" t="s">
        <v>573</v>
      </c>
      <c r="AF218" s="74" t="s">
        <v>62</v>
      </c>
      <c r="AG218" s="74" t="s">
        <v>51</v>
      </c>
      <c r="AH218" s="74" t="s">
        <v>49</v>
      </c>
      <c r="AI218" s="74" t="s">
        <v>51</v>
      </c>
      <c r="AJ218" s="74" t="s">
        <v>49</v>
      </c>
      <c r="AK218" s="74" t="s">
        <v>51</v>
      </c>
      <c r="AL218" s="72"/>
      <c r="AM218" s="74"/>
      <c r="AN218" s="72"/>
      <c r="AO218" s="72"/>
      <c r="AP218" s="72"/>
      <c r="AQ218" s="72" t="s">
        <v>49</v>
      </c>
      <c r="AR218" s="52" t="s">
        <v>218</v>
      </c>
      <c r="AS218" s="72" t="s">
        <v>51</v>
      </c>
      <c r="AT218" s="72"/>
      <c r="AU218" s="150" t="s">
        <v>850</v>
      </c>
      <c r="AV218" s="72"/>
      <c r="AW218" s="72"/>
      <c r="AX218" s="72" t="s">
        <v>193</v>
      </c>
      <c r="AY218" s="72" t="s">
        <v>193</v>
      </c>
      <c r="AZ218" s="72" t="s">
        <v>193</v>
      </c>
      <c r="BA218" s="72" t="s">
        <v>193</v>
      </c>
      <c r="BB218" s="72" t="s">
        <v>193</v>
      </c>
      <c r="BC218" s="72" t="s">
        <v>193</v>
      </c>
      <c r="BD218" s="72" t="s">
        <v>193</v>
      </c>
      <c r="BE218" s="72" t="s">
        <v>193</v>
      </c>
      <c r="BF218" s="72" t="s">
        <v>193</v>
      </c>
      <c r="BG218" s="72" t="s">
        <v>193</v>
      </c>
      <c r="BH218" s="72" t="s">
        <v>193</v>
      </c>
      <c r="BI218" s="72" t="s">
        <v>193</v>
      </c>
      <c r="BJ218" s="65"/>
      <c r="BK218" s="65"/>
      <c r="BL218" s="65" t="s">
        <v>762</v>
      </c>
      <c r="BM218" s="79" t="s">
        <v>761</v>
      </c>
    </row>
    <row r="219" spans="1:65" ht="63.75">
      <c r="A219" s="508" t="s">
        <v>840</v>
      </c>
      <c r="B219" s="72" t="s">
        <v>0</v>
      </c>
      <c r="C219" s="72" t="s">
        <v>193</v>
      </c>
      <c r="D219" s="74" t="s">
        <v>612</v>
      </c>
      <c r="E219" s="74" t="s">
        <v>704</v>
      </c>
      <c r="F219" s="151" t="s">
        <v>610</v>
      </c>
      <c r="G219" s="151" t="s">
        <v>29</v>
      </c>
      <c r="H219" s="74" t="s">
        <v>30</v>
      </c>
      <c r="I219" s="151" t="s">
        <v>838</v>
      </c>
      <c r="J219" s="151" t="s">
        <v>1019</v>
      </c>
      <c r="K219" s="74" t="s">
        <v>829</v>
      </c>
      <c r="L219" s="151">
        <v>4</v>
      </c>
      <c r="M219" s="151" t="s">
        <v>59</v>
      </c>
      <c r="N219" s="74" t="s">
        <v>25</v>
      </c>
      <c r="O219" s="151" t="s">
        <v>828</v>
      </c>
      <c r="P219" s="151" t="s">
        <v>1897</v>
      </c>
      <c r="Q219" s="151" t="s">
        <v>837</v>
      </c>
      <c r="R219" s="151" t="s">
        <v>51</v>
      </c>
      <c r="S219" s="74" t="s">
        <v>1898</v>
      </c>
      <c r="T219" s="151" t="s">
        <v>62</v>
      </c>
      <c r="U219" s="74" t="s">
        <v>33</v>
      </c>
      <c r="V219" s="74" t="s">
        <v>34</v>
      </c>
      <c r="W219" s="74" t="s">
        <v>11</v>
      </c>
      <c r="X219" s="74" t="s">
        <v>539</v>
      </c>
      <c r="Y219" s="74" t="s">
        <v>538</v>
      </c>
      <c r="Z219" s="74" t="s">
        <v>538</v>
      </c>
      <c r="AA219" s="74" t="s">
        <v>88</v>
      </c>
      <c r="AB219" s="151" t="s">
        <v>723</v>
      </c>
      <c r="AC219" s="74" t="s">
        <v>62</v>
      </c>
      <c r="AD219" s="74" t="s">
        <v>51</v>
      </c>
      <c r="AE219" s="74" t="s">
        <v>573</v>
      </c>
      <c r="AF219" s="74" t="s">
        <v>62</v>
      </c>
      <c r="AG219" s="74" t="s">
        <v>51</v>
      </c>
      <c r="AH219" s="74" t="s">
        <v>1891</v>
      </c>
      <c r="AI219" s="74" t="s">
        <v>51</v>
      </c>
      <c r="AJ219" s="74" t="s">
        <v>1891</v>
      </c>
      <c r="AK219" s="72" t="s">
        <v>51</v>
      </c>
      <c r="AL219" s="72" t="s">
        <v>51</v>
      </c>
      <c r="AM219" s="74" t="s">
        <v>51</v>
      </c>
      <c r="AN219" s="72" t="s">
        <v>51</v>
      </c>
      <c r="AO219" s="72" t="s">
        <v>51</v>
      </c>
      <c r="AP219" s="72" t="s">
        <v>51</v>
      </c>
      <c r="AQ219" s="72" t="s">
        <v>51</v>
      </c>
      <c r="AR219" s="52" t="s">
        <v>218</v>
      </c>
      <c r="AS219" s="72" t="s">
        <v>51</v>
      </c>
      <c r="AT219" s="72" t="s">
        <v>1066</v>
      </c>
      <c r="AU219" s="72" t="s">
        <v>909</v>
      </c>
      <c r="AV219" s="72" t="s">
        <v>904</v>
      </c>
      <c r="AW219" s="72" t="s">
        <v>1892</v>
      </c>
      <c r="AX219" s="72" t="s">
        <v>193</v>
      </c>
      <c r="AY219" s="72" t="s">
        <v>193</v>
      </c>
      <c r="AZ219" s="72" t="s">
        <v>193</v>
      </c>
      <c r="BA219" s="72" t="s">
        <v>193</v>
      </c>
      <c r="BB219" s="72" t="s">
        <v>193</v>
      </c>
      <c r="BC219" s="72" t="s">
        <v>193</v>
      </c>
      <c r="BD219" s="72" t="s">
        <v>193</v>
      </c>
      <c r="BE219" s="72" t="s">
        <v>193</v>
      </c>
      <c r="BF219" s="72" t="s">
        <v>193</v>
      </c>
      <c r="BG219" s="72" t="s">
        <v>193</v>
      </c>
      <c r="BH219" s="72" t="s">
        <v>193</v>
      </c>
      <c r="BI219" s="72" t="s">
        <v>193</v>
      </c>
      <c r="BJ219" s="72"/>
      <c r="BK219" s="65"/>
      <c r="BL219" s="65" t="s">
        <v>802</v>
      </c>
      <c r="BM219" s="79" t="s">
        <v>761</v>
      </c>
    </row>
    <row r="220" spans="1:65" ht="63.75">
      <c r="A220" s="508" t="s">
        <v>106</v>
      </c>
      <c r="B220" s="72" t="s">
        <v>0</v>
      </c>
      <c r="C220" s="72" t="s">
        <v>193</v>
      </c>
      <c r="D220" s="74" t="s">
        <v>612</v>
      </c>
      <c r="E220" s="74" t="s">
        <v>704</v>
      </c>
      <c r="F220" s="151" t="s">
        <v>610</v>
      </c>
      <c r="G220" s="151" t="s">
        <v>19</v>
      </c>
      <c r="H220" s="151" t="s">
        <v>1539</v>
      </c>
      <c r="I220" s="151" t="s">
        <v>1540</v>
      </c>
      <c r="J220" s="151" t="s">
        <v>1020</v>
      </c>
      <c r="K220" s="74" t="s">
        <v>829</v>
      </c>
      <c r="L220" s="151">
        <v>4</v>
      </c>
      <c r="M220" s="151" t="s">
        <v>59</v>
      </c>
      <c r="N220" s="74" t="s">
        <v>25</v>
      </c>
      <c r="O220" s="151" t="s">
        <v>828</v>
      </c>
      <c r="P220" s="151" t="s">
        <v>1897</v>
      </c>
      <c r="Q220" s="151" t="s">
        <v>833</v>
      </c>
      <c r="R220" s="151" t="s">
        <v>51</v>
      </c>
      <c r="S220" s="74" t="s">
        <v>1898</v>
      </c>
      <c r="T220" s="151" t="s">
        <v>62</v>
      </c>
      <c r="U220" s="74" t="s">
        <v>8</v>
      </c>
      <c r="V220" s="74" t="s">
        <v>34</v>
      </c>
      <c r="W220" s="74" t="s">
        <v>11</v>
      </c>
      <c r="X220" s="74" t="s">
        <v>28</v>
      </c>
      <c r="Y220" s="74" t="s">
        <v>27</v>
      </c>
      <c r="Z220" s="74" t="s">
        <v>27</v>
      </c>
      <c r="AA220" s="74" t="s">
        <v>525</v>
      </c>
      <c r="AB220" s="151" t="s">
        <v>723</v>
      </c>
      <c r="AC220" s="74" t="s">
        <v>62</v>
      </c>
      <c r="AD220" s="74" t="s">
        <v>51</v>
      </c>
      <c r="AE220" s="74" t="s">
        <v>573</v>
      </c>
      <c r="AF220" s="74" t="s">
        <v>62</v>
      </c>
      <c r="AG220" s="74" t="s">
        <v>51</v>
      </c>
      <c r="AH220" s="74" t="s">
        <v>1891</v>
      </c>
      <c r="AI220" s="74" t="s">
        <v>51</v>
      </c>
      <c r="AJ220" s="74" t="s">
        <v>1891</v>
      </c>
      <c r="AK220" s="72" t="s">
        <v>51</v>
      </c>
      <c r="AL220" s="72" t="s">
        <v>51</v>
      </c>
      <c r="AM220" s="74" t="s">
        <v>51</v>
      </c>
      <c r="AN220" s="72" t="s">
        <v>51</v>
      </c>
      <c r="AO220" s="72" t="s">
        <v>51</v>
      </c>
      <c r="AP220" s="72" t="s">
        <v>51</v>
      </c>
      <c r="AQ220" s="72" t="s">
        <v>51</v>
      </c>
      <c r="AR220" s="52" t="s">
        <v>218</v>
      </c>
      <c r="AS220" s="72" t="s">
        <v>51</v>
      </c>
      <c r="AT220" s="72" t="s">
        <v>1066</v>
      </c>
      <c r="AU220" s="72" t="s">
        <v>909</v>
      </c>
      <c r="AV220" s="72" t="s">
        <v>904</v>
      </c>
      <c r="AW220" s="72" t="s">
        <v>1892</v>
      </c>
      <c r="AX220" s="72" t="s">
        <v>193</v>
      </c>
      <c r="AY220" s="72" t="s">
        <v>193</v>
      </c>
      <c r="AZ220" s="72" t="s">
        <v>193</v>
      </c>
      <c r="BA220" s="72" t="s">
        <v>193</v>
      </c>
      <c r="BB220" s="72" t="s">
        <v>193</v>
      </c>
      <c r="BC220" s="72" t="s">
        <v>193</v>
      </c>
      <c r="BD220" s="72" t="s">
        <v>193</v>
      </c>
      <c r="BE220" s="72" t="s">
        <v>193</v>
      </c>
      <c r="BF220" s="72" t="s">
        <v>193</v>
      </c>
      <c r="BG220" s="72" t="s">
        <v>193</v>
      </c>
      <c r="BH220" s="72" t="s">
        <v>193</v>
      </c>
      <c r="BI220" s="72" t="s">
        <v>193</v>
      </c>
      <c r="BJ220" s="72"/>
      <c r="BK220" s="65"/>
      <c r="BL220" s="65" t="s">
        <v>802</v>
      </c>
      <c r="BM220" s="79" t="s">
        <v>761</v>
      </c>
    </row>
    <row r="221" spans="1:65" ht="63.75">
      <c r="A221" s="508" t="s">
        <v>435</v>
      </c>
      <c r="B221" s="72" t="s">
        <v>0</v>
      </c>
      <c r="C221" s="72" t="s">
        <v>193</v>
      </c>
      <c r="D221" s="74" t="s">
        <v>612</v>
      </c>
      <c r="E221" s="74" t="s">
        <v>704</v>
      </c>
      <c r="F221" s="151" t="s">
        <v>610</v>
      </c>
      <c r="G221" s="151" t="s">
        <v>831</v>
      </c>
      <c r="H221" s="151" t="s">
        <v>830</v>
      </c>
      <c r="I221" s="151" t="s">
        <v>731</v>
      </c>
      <c r="J221" s="151" t="s">
        <v>1021</v>
      </c>
      <c r="K221" s="74" t="s">
        <v>829</v>
      </c>
      <c r="L221" s="151">
        <v>2</v>
      </c>
      <c r="M221" s="151" t="s">
        <v>3</v>
      </c>
      <c r="N221" s="74" t="s">
        <v>25</v>
      </c>
      <c r="O221" s="151" t="s">
        <v>828</v>
      </c>
      <c r="P221" s="151" t="s">
        <v>1897</v>
      </c>
      <c r="Q221" s="151" t="s">
        <v>686</v>
      </c>
      <c r="R221" s="151" t="s">
        <v>51</v>
      </c>
      <c r="S221" s="74" t="s">
        <v>1898</v>
      </c>
      <c r="T221" s="151" t="s">
        <v>62</v>
      </c>
      <c r="U221" s="74" t="s">
        <v>8</v>
      </c>
      <c r="V221" s="74" t="s">
        <v>10</v>
      </c>
      <c r="W221" s="74" t="s">
        <v>11</v>
      </c>
      <c r="X221" s="74" t="s">
        <v>27</v>
      </c>
      <c r="Y221" s="74" t="s">
        <v>49</v>
      </c>
      <c r="Z221" s="74" t="s">
        <v>49</v>
      </c>
      <c r="AA221" s="74" t="s">
        <v>683</v>
      </c>
      <c r="AB221" s="151" t="s">
        <v>723</v>
      </c>
      <c r="AC221" s="74" t="s">
        <v>62</v>
      </c>
      <c r="AD221" s="74" t="s">
        <v>51</v>
      </c>
      <c r="AE221" s="74" t="s">
        <v>573</v>
      </c>
      <c r="AF221" s="74" t="s">
        <v>62</v>
      </c>
      <c r="AG221" s="74" t="s">
        <v>51</v>
      </c>
      <c r="AH221" s="74" t="s">
        <v>1891</v>
      </c>
      <c r="AI221" s="74" t="s">
        <v>51</v>
      </c>
      <c r="AJ221" s="74" t="s">
        <v>1891</v>
      </c>
      <c r="AK221" s="72" t="s">
        <v>51</v>
      </c>
      <c r="AL221" s="72" t="s">
        <v>51</v>
      </c>
      <c r="AM221" s="74" t="s">
        <v>51</v>
      </c>
      <c r="AN221" s="72" t="s">
        <v>51</v>
      </c>
      <c r="AO221" s="72" t="s">
        <v>51</v>
      </c>
      <c r="AP221" s="72" t="s">
        <v>49</v>
      </c>
      <c r="AQ221" s="72" t="s">
        <v>51</v>
      </c>
      <c r="AR221" s="52" t="s">
        <v>218</v>
      </c>
      <c r="AS221" s="72" t="s">
        <v>51</v>
      </c>
      <c r="AT221" s="72" t="s">
        <v>1066</v>
      </c>
      <c r="AU221" s="72" t="s">
        <v>909</v>
      </c>
      <c r="AV221" s="72" t="s">
        <v>905</v>
      </c>
      <c r="AW221" s="72" t="s">
        <v>1892</v>
      </c>
      <c r="AX221" s="72" t="s">
        <v>193</v>
      </c>
      <c r="AY221" s="72" t="s">
        <v>193</v>
      </c>
      <c r="AZ221" s="72" t="s">
        <v>193</v>
      </c>
      <c r="BA221" s="72" t="s">
        <v>193</v>
      </c>
      <c r="BB221" s="72" t="s">
        <v>193</v>
      </c>
      <c r="BC221" s="72" t="s">
        <v>193</v>
      </c>
      <c r="BD221" s="72" t="s">
        <v>193</v>
      </c>
      <c r="BE221" s="72" t="s">
        <v>193</v>
      </c>
      <c r="BF221" s="72" t="s">
        <v>193</v>
      </c>
      <c r="BG221" s="72" t="s">
        <v>193</v>
      </c>
      <c r="BH221" s="72" t="s">
        <v>193</v>
      </c>
      <c r="BI221" s="72" t="s">
        <v>193</v>
      </c>
      <c r="BJ221" s="72"/>
      <c r="BK221" s="65"/>
      <c r="BL221" s="65" t="s">
        <v>802</v>
      </c>
      <c r="BM221" s="79" t="s">
        <v>761</v>
      </c>
    </row>
    <row r="222" spans="1:65" ht="88.5" customHeight="1">
      <c r="A222" s="508" t="s">
        <v>839</v>
      </c>
      <c r="B222" s="72" t="s">
        <v>0</v>
      </c>
      <c r="C222" s="72" t="s">
        <v>193</v>
      </c>
      <c r="D222" s="74" t="s">
        <v>612</v>
      </c>
      <c r="E222" s="74" t="s">
        <v>704</v>
      </c>
      <c r="F222" s="151" t="s">
        <v>610</v>
      </c>
      <c r="G222" s="151" t="s">
        <v>29</v>
      </c>
      <c r="H222" s="74" t="s">
        <v>30</v>
      </c>
      <c r="I222" s="151" t="s">
        <v>838</v>
      </c>
      <c r="J222" s="151" t="s">
        <v>1019</v>
      </c>
      <c r="K222" s="74" t="s">
        <v>829</v>
      </c>
      <c r="L222" s="151">
        <v>4</v>
      </c>
      <c r="M222" s="151" t="s">
        <v>59</v>
      </c>
      <c r="N222" s="74" t="s">
        <v>25</v>
      </c>
      <c r="O222" s="151" t="s">
        <v>828</v>
      </c>
      <c r="P222" s="151" t="s">
        <v>1897</v>
      </c>
      <c r="Q222" s="151" t="s">
        <v>837</v>
      </c>
      <c r="R222" s="151" t="s">
        <v>51</v>
      </c>
      <c r="S222" s="74" t="s">
        <v>1898</v>
      </c>
      <c r="T222" s="151" t="s">
        <v>62</v>
      </c>
      <c r="U222" s="74" t="s">
        <v>33</v>
      </c>
      <c r="V222" s="74" t="s">
        <v>34</v>
      </c>
      <c r="W222" s="74" t="s">
        <v>11</v>
      </c>
      <c r="X222" s="74" t="s">
        <v>539</v>
      </c>
      <c r="Y222" s="74" t="s">
        <v>538</v>
      </c>
      <c r="Z222" s="74" t="s">
        <v>538</v>
      </c>
      <c r="AA222" s="74" t="s">
        <v>88</v>
      </c>
      <c r="AB222" s="151" t="s">
        <v>723</v>
      </c>
      <c r="AC222" s="74" t="s">
        <v>62</v>
      </c>
      <c r="AD222" s="74" t="s">
        <v>51</v>
      </c>
      <c r="AE222" s="74" t="s">
        <v>573</v>
      </c>
      <c r="AF222" s="74" t="s">
        <v>62</v>
      </c>
      <c r="AG222" s="74" t="s">
        <v>51</v>
      </c>
      <c r="AH222" s="74" t="s">
        <v>1891</v>
      </c>
      <c r="AI222" s="74" t="s">
        <v>51</v>
      </c>
      <c r="AJ222" s="74" t="s">
        <v>1891</v>
      </c>
      <c r="AK222" s="72" t="s">
        <v>51</v>
      </c>
      <c r="AL222" s="72" t="s">
        <v>51</v>
      </c>
      <c r="AM222" s="74" t="s">
        <v>51</v>
      </c>
      <c r="AN222" s="72" t="s">
        <v>51</v>
      </c>
      <c r="AO222" s="72" t="s">
        <v>51</v>
      </c>
      <c r="AP222" s="72" t="s">
        <v>51</v>
      </c>
      <c r="AQ222" s="72" t="s">
        <v>49</v>
      </c>
      <c r="AR222" s="52" t="s">
        <v>218</v>
      </c>
      <c r="AS222" s="72" t="s">
        <v>51</v>
      </c>
      <c r="AT222" s="72" t="s">
        <v>1066</v>
      </c>
      <c r="AU222" s="72" t="s">
        <v>909</v>
      </c>
      <c r="AV222" s="72" t="s">
        <v>904</v>
      </c>
      <c r="AW222" s="72" t="s">
        <v>1892</v>
      </c>
      <c r="AX222" s="72" t="s">
        <v>193</v>
      </c>
      <c r="AY222" s="72" t="s">
        <v>193</v>
      </c>
      <c r="AZ222" s="72" t="s">
        <v>193</v>
      </c>
      <c r="BA222" s="72" t="s">
        <v>193</v>
      </c>
      <c r="BB222" s="72" t="s">
        <v>193</v>
      </c>
      <c r="BC222" s="72" t="s">
        <v>193</v>
      </c>
      <c r="BD222" s="72" t="s">
        <v>193</v>
      </c>
      <c r="BE222" s="72" t="s">
        <v>193</v>
      </c>
      <c r="BF222" s="72" t="s">
        <v>193</v>
      </c>
      <c r="BG222" s="72" t="s">
        <v>193</v>
      </c>
      <c r="BH222" s="72" t="s">
        <v>193</v>
      </c>
      <c r="BI222" s="72" t="s">
        <v>193</v>
      </c>
      <c r="BJ222" s="72"/>
      <c r="BK222" s="65"/>
      <c r="BL222" s="65" t="s">
        <v>802</v>
      </c>
      <c r="BM222" s="79" t="s">
        <v>761</v>
      </c>
    </row>
    <row r="223" spans="1:65" ht="63.75">
      <c r="A223" s="508" t="s">
        <v>836</v>
      </c>
      <c r="B223" s="72" t="s">
        <v>0</v>
      </c>
      <c r="C223" s="72" t="s">
        <v>193</v>
      </c>
      <c r="D223" s="74" t="s">
        <v>612</v>
      </c>
      <c r="E223" s="74" t="s">
        <v>704</v>
      </c>
      <c r="F223" s="151" t="s">
        <v>610</v>
      </c>
      <c r="G223" s="151" t="s">
        <v>19</v>
      </c>
      <c r="H223" s="151" t="s">
        <v>835</v>
      </c>
      <c r="I223" s="151" t="s">
        <v>834</v>
      </c>
      <c r="J223" s="151" t="s">
        <v>1020</v>
      </c>
      <c r="K223" s="74" t="s">
        <v>829</v>
      </c>
      <c r="L223" s="151">
        <v>4</v>
      </c>
      <c r="M223" s="151" t="s">
        <v>59</v>
      </c>
      <c r="N223" s="74" t="s">
        <v>25</v>
      </c>
      <c r="O223" s="151" t="s">
        <v>828</v>
      </c>
      <c r="P223" s="151" t="s">
        <v>1897</v>
      </c>
      <c r="Q223" s="151" t="s">
        <v>833</v>
      </c>
      <c r="R223" s="151" t="s">
        <v>51</v>
      </c>
      <c r="S223" s="74" t="s">
        <v>1898</v>
      </c>
      <c r="T223" s="151" t="s">
        <v>62</v>
      </c>
      <c r="U223" s="74" t="s">
        <v>8</v>
      </c>
      <c r="V223" s="74" t="s">
        <v>34</v>
      </c>
      <c r="W223" s="74" t="s">
        <v>11</v>
      </c>
      <c r="X223" s="74" t="s">
        <v>27</v>
      </c>
      <c r="Y223" s="74" t="s">
        <v>538</v>
      </c>
      <c r="Z223" s="74" t="s">
        <v>27</v>
      </c>
      <c r="AA223" s="74" t="s">
        <v>88</v>
      </c>
      <c r="AB223" s="151" t="s">
        <v>723</v>
      </c>
      <c r="AC223" s="74" t="s">
        <v>62</v>
      </c>
      <c r="AD223" s="74" t="s">
        <v>51</v>
      </c>
      <c r="AE223" s="74" t="s">
        <v>573</v>
      </c>
      <c r="AF223" s="74" t="s">
        <v>62</v>
      </c>
      <c r="AG223" s="74" t="s">
        <v>51</v>
      </c>
      <c r="AH223" s="74" t="s">
        <v>1891</v>
      </c>
      <c r="AI223" s="74" t="s">
        <v>51</v>
      </c>
      <c r="AJ223" s="74" t="s">
        <v>1891</v>
      </c>
      <c r="AK223" s="72" t="s">
        <v>51</v>
      </c>
      <c r="AL223" s="72" t="s">
        <v>51</v>
      </c>
      <c r="AM223" s="74" t="s">
        <v>51</v>
      </c>
      <c r="AN223" s="72" t="s">
        <v>51</v>
      </c>
      <c r="AO223" s="72" t="s">
        <v>51</v>
      </c>
      <c r="AP223" s="72" t="s">
        <v>51</v>
      </c>
      <c r="AQ223" s="72" t="s">
        <v>49</v>
      </c>
      <c r="AR223" s="52" t="s">
        <v>218</v>
      </c>
      <c r="AS223" s="72" t="s">
        <v>51</v>
      </c>
      <c r="AT223" s="72" t="s">
        <v>1066</v>
      </c>
      <c r="AU223" s="72" t="s">
        <v>909</v>
      </c>
      <c r="AV223" s="72" t="s">
        <v>904</v>
      </c>
      <c r="AW223" s="72" t="s">
        <v>1892</v>
      </c>
      <c r="AX223" s="72" t="s">
        <v>193</v>
      </c>
      <c r="AY223" s="72" t="s">
        <v>193</v>
      </c>
      <c r="AZ223" s="72" t="s">
        <v>193</v>
      </c>
      <c r="BA223" s="72" t="s">
        <v>193</v>
      </c>
      <c r="BB223" s="72" t="s">
        <v>193</v>
      </c>
      <c r="BC223" s="72" t="s">
        <v>193</v>
      </c>
      <c r="BD223" s="72" t="s">
        <v>193</v>
      </c>
      <c r="BE223" s="72" t="s">
        <v>193</v>
      </c>
      <c r="BF223" s="72" t="s">
        <v>193</v>
      </c>
      <c r="BG223" s="72" t="s">
        <v>193</v>
      </c>
      <c r="BH223" s="72" t="s">
        <v>193</v>
      </c>
      <c r="BI223" s="72" t="s">
        <v>193</v>
      </c>
      <c r="BJ223" s="72"/>
      <c r="BK223" s="65"/>
      <c r="BL223" s="65" t="s">
        <v>802</v>
      </c>
      <c r="BM223" s="79" t="s">
        <v>761</v>
      </c>
    </row>
    <row r="224" spans="1:65" ht="63.75">
      <c r="A224" s="508" t="s">
        <v>832</v>
      </c>
      <c r="B224" s="72" t="s">
        <v>0</v>
      </c>
      <c r="C224" s="72" t="s">
        <v>193</v>
      </c>
      <c r="D224" s="74" t="s">
        <v>612</v>
      </c>
      <c r="E224" s="74" t="s">
        <v>704</v>
      </c>
      <c r="F224" s="151" t="s">
        <v>610</v>
      </c>
      <c r="G224" s="151" t="s">
        <v>831</v>
      </c>
      <c r="H224" s="151" t="s">
        <v>830</v>
      </c>
      <c r="I224" s="151" t="s">
        <v>731</v>
      </c>
      <c r="J224" s="151" t="s">
        <v>1021</v>
      </c>
      <c r="K224" s="74" t="s">
        <v>829</v>
      </c>
      <c r="L224" s="151">
        <v>2</v>
      </c>
      <c r="M224" s="151" t="s">
        <v>3</v>
      </c>
      <c r="N224" s="74" t="s">
        <v>25</v>
      </c>
      <c r="O224" s="151" t="s">
        <v>828</v>
      </c>
      <c r="P224" s="151" t="s">
        <v>1897</v>
      </c>
      <c r="Q224" s="151" t="s">
        <v>686</v>
      </c>
      <c r="R224" s="151" t="s">
        <v>51</v>
      </c>
      <c r="S224" s="74" t="s">
        <v>1898</v>
      </c>
      <c r="T224" s="151" t="s">
        <v>62</v>
      </c>
      <c r="U224" s="74" t="s">
        <v>8</v>
      </c>
      <c r="V224" s="74" t="s">
        <v>10</v>
      </c>
      <c r="W224" s="74" t="s">
        <v>11</v>
      </c>
      <c r="X224" s="74" t="s">
        <v>27</v>
      </c>
      <c r="Y224" s="74" t="s">
        <v>49</v>
      </c>
      <c r="Z224" s="74" t="s">
        <v>49</v>
      </c>
      <c r="AA224" s="74" t="s">
        <v>683</v>
      </c>
      <c r="AB224" s="151" t="s">
        <v>723</v>
      </c>
      <c r="AC224" s="74" t="s">
        <v>62</v>
      </c>
      <c r="AD224" s="74" t="s">
        <v>51</v>
      </c>
      <c r="AE224" s="74" t="s">
        <v>573</v>
      </c>
      <c r="AF224" s="74" t="s">
        <v>62</v>
      </c>
      <c r="AG224" s="74" t="s">
        <v>51</v>
      </c>
      <c r="AH224" s="74" t="s">
        <v>1891</v>
      </c>
      <c r="AI224" s="74" t="s">
        <v>51</v>
      </c>
      <c r="AJ224" s="74" t="s">
        <v>1891</v>
      </c>
      <c r="AK224" s="72" t="s">
        <v>51</v>
      </c>
      <c r="AL224" s="72" t="s">
        <v>51</v>
      </c>
      <c r="AM224" s="74" t="s">
        <v>51</v>
      </c>
      <c r="AN224" s="72" t="s">
        <v>51</v>
      </c>
      <c r="AO224" s="72" t="s">
        <v>51</v>
      </c>
      <c r="AP224" s="72" t="s">
        <v>49</v>
      </c>
      <c r="AQ224" s="72" t="s">
        <v>49</v>
      </c>
      <c r="AR224" s="52" t="s">
        <v>218</v>
      </c>
      <c r="AS224" s="72" t="s">
        <v>51</v>
      </c>
      <c r="AT224" s="72" t="s">
        <v>1066</v>
      </c>
      <c r="AU224" s="72" t="s">
        <v>909</v>
      </c>
      <c r="AV224" s="72" t="s">
        <v>905</v>
      </c>
      <c r="AW224" s="72" t="s">
        <v>1892</v>
      </c>
      <c r="AX224" s="72" t="s">
        <v>193</v>
      </c>
      <c r="AY224" s="72" t="s">
        <v>193</v>
      </c>
      <c r="AZ224" s="72" t="s">
        <v>193</v>
      </c>
      <c r="BA224" s="72" t="s">
        <v>193</v>
      </c>
      <c r="BB224" s="72" t="s">
        <v>193</v>
      </c>
      <c r="BC224" s="72" t="s">
        <v>193</v>
      </c>
      <c r="BD224" s="72" t="s">
        <v>193</v>
      </c>
      <c r="BE224" s="72" t="s">
        <v>193</v>
      </c>
      <c r="BF224" s="72" t="s">
        <v>193</v>
      </c>
      <c r="BG224" s="72" t="s">
        <v>193</v>
      </c>
      <c r="BH224" s="72" t="s">
        <v>193</v>
      </c>
      <c r="BI224" s="72" t="s">
        <v>193</v>
      </c>
      <c r="BJ224" s="72"/>
      <c r="BK224" s="65"/>
      <c r="BL224" s="65" t="s">
        <v>802</v>
      </c>
      <c r="BM224" s="79" t="s">
        <v>761</v>
      </c>
    </row>
    <row r="225" spans="1:65" ht="63.75">
      <c r="A225" s="508" t="s">
        <v>827</v>
      </c>
      <c r="B225" s="72" t="s">
        <v>0</v>
      </c>
      <c r="C225" s="72" t="s">
        <v>193</v>
      </c>
      <c r="D225" s="74" t="s">
        <v>612</v>
      </c>
      <c r="E225" s="74" t="s">
        <v>704</v>
      </c>
      <c r="F225" s="74" t="s">
        <v>825</v>
      </c>
      <c r="G225" s="74" t="s">
        <v>39</v>
      </c>
      <c r="H225" s="74" t="s">
        <v>826</v>
      </c>
      <c r="I225" s="74" t="s">
        <v>31</v>
      </c>
      <c r="J225" s="74" t="s">
        <v>32</v>
      </c>
      <c r="K225" s="74" t="s">
        <v>1896</v>
      </c>
      <c r="L225" s="74">
        <v>4</v>
      </c>
      <c r="M225" s="74" t="s">
        <v>59</v>
      </c>
      <c r="N225" s="74" t="s">
        <v>25</v>
      </c>
      <c r="O225" s="74" t="s">
        <v>824</v>
      </c>
      <c r="P225" s="74" t="s">
        <v>1897</v>
      </c>
      <c r="Q225" s="74" t="s">
        <v>35</v>
      </c>
      <c r="R225" s="74" t="s">
        <v>51</v>
      </c>
      <c r="S225" s="74" t="s">
        <v>1898</v>
      </c>
      <c r="T225" s="74" t="s">
        <v>62</v>
      </c>
      <c r="U225" s="74" t="s">
        <v>33</v>
      </c>
      <c r="V225" s="74" t="s">
        <v>34</v>
      </c>
      <c r="W225" s="74" t="s">
        <v>11</v>
      </c>
      <c r="X225" s="74" t="s">
        <v>539</v>
      </c>
      <c r="Y225" s="74" t="s">
        <v>538</v>
      </c>
      <c r="Z225" s="74" t="s">
        <v>538</v>
      </c>
      <c r="AA225" s="74" t="s">
        <v>815</v>
      </c>
      <c r="AB225" s="74" t="s">
        <v>62</v>
      </c>
      <c r="AC225" s="74" t="s">
        <v>62</v>
      </c>
      <c r="AD225" s="74" t="s">
        <v>51</v>
      </c>
      <c r="AE225" s="74" t="s">
        <v>573</v>
      </c>
      <c r="AF225" s="74" t="s">
        <v>62</v>
      </c>
      <c r="AG225" s="74" t="s">
        <v>51</v>
      </c>
      <c r="AH225" s="74" t="s">
        <v>1891</v>
      </c>
      <c r="AI225" s="74" t="s">
        <v>51</v>
      </c>
      <c r="AJ225" s="74" t="s">
        <v>1891</v>
      </c>
      <c r="AK225" s="74" t="s">
        <v>51</v>
      </c>
      <c r="AL225" s="74" t="s">
        <v>51</v>
      </c>
      <c r="AM225" s="74" t="s">
        <v>51</v>
      </c>
      <c r="AN225" s="74" t="s">
        <v>51</v>
      </c>
      <c r="AO225" s="74" t="s">
        <v>51</v>
      </c>
      <c r="AP225" s="74" t="s">
        <v>51</v>
      </c>
      <c r="AQ225" s="72" t="s">
        <v>49</v>
      </c>
      <c r="AR225" s="52" t="s">
        <v>218</v>
      </c>
      <c r="AS225" s="74" t="s">
        <v>51</v>
      </c>
      <c r="AT225" s="72" t="s">
        <v>1066</v>
      </c>
      <c r="AU225" s="72" t="s">
        <v>909</v>
      </c>
      <c r="AV225" s="72" t="s">
        <v>904</v>
      </c>
      <c r="AW225" s="72" t="s">
        <v>1892</v>
      </c>
      <c r="AX225" s="72" t="s">
        <v>193</v>
      </c>
      <c r="AY225" s="72" t="s">
        <v>193</v>
      </c>
      <c r="AZ225" s="72" t="s">
        <v>193</v>
      </c>
      <c r="BA225" s="72" t="s">
        <v>193</v>
      </c>
      <c r="BB225" s="72" t="s">
        <v>193</v>
      </c>
      <c r="BC225" s="72" t="s">
        <v>193</v>
      </c>
      <c r="BD225" s="72" t="s">
        <v>193</v>
      </c>
      <c r="BE225" s="72" t="s">
        <v>193</v>
      </c>
      <c r="BF225" s="72" t="s">
        <v>193</v>
      </c>
      <c r="BG225" s="72" t="s">
        <v>193</v>
      </c>
      <c r="BH225" s="72" t="s">
        <v>193</v>
      </c>
      <c r="BI225" s="72" t="s">
        <v>193</v>
      </c>
      <c r="BJ225" s="65"/>
      <c r="BK225" s="65"/>
      <c r="BL225" s="65" t="s">
        <v>805</v>
      </c>
      <c r="BM225" s="75" t="s">
        <v>748</v>
      </c>
    </row>
    <row r="226" spans="1:65" ht="63.75">
      <c r="A226" s="508" t="s">
        <v>107</v>
      </c>
      <c r="B226" s="72" t="s">
        <v>0</v>
      </c>
      <c r="C226" s="72" t="s">
        <v>193</v>
      </c>
      <c r="D226" s="74" t="s">
        <v>612</v>
      </c>
      <c r="E226" s="74" t="s">
        <v>704</v>
      </c>
      <c r="F226" s="74" t="s">
        <v>825</v>
      </c>
      <c r="G226" s="74" t="s">
        <v>19</v>
      </c>
      <c r="H226" s="74" t="s">
        <v>1893</v>
      </c>
      <c r="I226" s="74" t="s">
        <v>1894</v>
      </c>
      <c r="J226" s="74" t="s">
        <v>1895</v>
      </c>
      <c r="K226" s="74" t="s">
        <v>1896</v>
      </c>
      <c r="L226" s="74">
        <v>4</v>
      </c>
      <c r="M226" s="74" t="s">
        <v>59</v>
      </c>
      <c r="N226" s="74" t="s">
        <v>25</v>
      </c>
      <c r="O226" s="74" t="s">
        <v>824</v>
      </c>
      <c r="P226" s="74" t="s">
        <v>1897</v>
      </c>
      <c r="Q226" s="74" t="s">
        <v>37</v>
      </c>
      <c r="R226" s="74" t="s">
        <v>51</v>
      </c>
      <c r="S226" s="74" t="s">
        <v>1898</v>
      </c>
      <c r="T226" s="74" t="s">
        <v>62</v>
      </c>
      <c r="U226" s="74" t="s">
        <v>8</v>
      </c>
      <c r="V226" s="74" t="s">
        <v>10</v>
      </c>
      <c r="W226" s="74" t="s">
        <v>11</v>
      </c>
      <c r="X226" s="74" t="s">
        <v>28</v>
      </c>
      <c r="Y226" s="74" t="s">
        <v>27</v>
      </c>
      <c r="Z226" s="74" t="s">
        <v>27</v>
      </c>
      <c r="AA226" s="74" t="s">
        <v>815</v>
      </c>
      <c r="AB226" s="74" t="s">
        <v>62</v>
      </c>
      <c r="AC226" s="74" t="s">
        <v>62</v>
      </c>
      <c r="AD226" s="74" t="s">
        <v>51</v>
      </c>
      <c r="AE226" s="74" t="s">
        <v>573</v>
      </c>
      <c r="AF226" s="74" t="s">
        <v>62</v>
      </c>
      <c r="AG226" s="74" t="s">
        <v>51</v>
      </c>
      <c r="AH226" s="74" t="s">
        <v>1891</v>
      </c>
      <c r="AI226" s="74" t="s">
        <v>51</v>
      </c>
      <c r="AJ226" s="74" t="s">
        <v>1891</v>
      </c>
      <c r="AK226" s="74" t="s">
        <v>51</v>
      </c>
      <c r="AL226" s="74" t="s">
        <v>51</v>
      </c>
      <c r="AM226" s="74" t="s">
        <v>51</v>
      </c>
      <c r="AN226" s="74" t="s">
        <v>51</v>
      </c>
      <c r="AO226" s="74" t="s">
        <v>51</v>
      </c>
      <c r="AP226" s="74" t="s">
        <v>51</v>
      </c>
      <c r="AQ226" s="72" t="s">
        <v>49</v>
      </c>
      <c r="AR226" s="52" t="s">
        <v>218</v>
      </c>
      <c r="AS226" s="74" t="s">
        <v>51</v>
      </c>
      <c r="AT226" s="72" t="s">
        <v>1066</v>
      </c>
      <c r="AU226" s="72" t="s">
        <v>909</v>
      </c>
      <c r="AV226" s="72" t="s">
        <v>904</v>
      </c>
      <c r="AW226" s="72" t="s">
        <v>1892</v>
      </c>
      <c r="AX226" s="72" t="s">
        <v>193</v>
      </c>
      <c r="AY226" s="72" t="s">
        <v>193</v>
      </c>
      <c r="AZ226" s="72" t="s">
        <v>193</v>
      </c>
      <c r="BA226" s="72" t="s">
        <v>193</v>
      </c>
      <c r="BB226" s="72" t="s">
        <v>193</v>
      </c>
      <c r="BC226" s="72" t="s">
        <v>193</v>
      </c>
      <c r="BD226" s="72" t="s">
        <v>193</v>
      </c>
      <c r="BE226" s="72" t="s">
        <v>193</v>
      </c>
      <c r="BF226" s="72" t="s">
        <v>193</v>
      </c>
      <c r="BG226" s="72" t="s">
        <v>193</v>
      </c>
      <c r="BH226" s="72" t="s">
        <v>193</v>
      </c>
      <c r="BI226" s="72" t="s">
        <v>193</v>
      </c>
      <c r="BJ226" s="65"/>
      <c r="BK226" s="65"/>
      <c r="BL226" s="65" t="s">
        <v>805</v>
      </c>
      <c r="BM226" s="75" t="s">
        <v>748</v>
      </c>
    </row>
    <row r="227" spans="1:65">
      <c r="A227" s="508" t="s">
        <v>823</v>
      </c>
      <c r="B227" s="72" t="s">
        <v>0</v>
      </c>
      <c r="C227" s="72" t="s">
        <v>193</v>
      </c>
      <c r="D227" s="72"/>
      <c r="E227" s="72"/>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2"/>
      <c r="AL227" s="72"/>
      <c r="AM227" s="74"/>
      <c r="AN227" s="72"/>
      <c r="AO227" s="72"/>
      <c r="AP227" s="72"/>
      <c r="AQ227" s="72"/>
      <c r="AR227" s="52" t="s">
        <v>218</v>
      </c>
      <c r="AS227" s="72"/>
      <c r="AT227" s="72"/>
      <c r="AU227" s="72"/>
      <c r="AV227" s="72"/>
      <c r="AW227" s="72"/>
      <c r="AX227" s="72" t="s">
        <v>193</v>
      </c>
      <c r="AY227" s="72" t="s">
        <v>193</v>
      </c>
      <c r="AZ227" s="72" t="s">
        <v>193</v>
      </c>
      <c r="BA227" s="72" t="s">
        <v>193</v>
      </c>
      <c r="BB227" s="72" t="s">
        <v>193</v>
      </c>
      <c r="BC227" s="72" t="s">
        <v>193</v>
      </c>
      <c r="BD227" s="72" t="s">
        <v>193</v>
      </c>
      <c r="BE227" s="72" t="s">
        <v>193</v>
      </c>
      <c r="BF227" s="72" t="s">
        <v>193</v>
      </c>
      <c r="BG227" s="72" t="s">
        <v>193</v>
      </c>
      <c r="BH227" s="72" t="s">
        <v>193</v>
      </c>
      <c r="BI227" s="72" t="s">
        <v>193</v>
      </c>
      <c r="BJ227" s="65"/>
      <c r="BK227" s="65"/>
      <c r="BL227" s="65" t="s">
        <v>802</v>
      </c>
      <c r="BM227" s="79"/>
    </row>
    <row r="228" spans="1:65">
      <c r="A228" s="508" t="s">
        <v>822</v>
      </c>
      <c r="B228" s="72" t="s">
        <v>0</v>
      </c>
      <c r="C228" s="72" t="s">
        <v>193</v>
      </c>
      <c r="D228" s="72"/>
      <c r="E228" s="72"/>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2"/>
      <c r="AL228" s="72"/>
      <c r="AM228" s="74"/>
      <c r="AN228" s="72"/>
      <c r="AO228" s="72"/>
      <c r="AP228" s="72"/>
      <c r="AQ228" s="72"/>
      <c r="AR228" s="52" t="s">
        <v>218</v>
      </c>
      <c r="AS228" s="72"/>
      <c r="AT228" s="72"/>
      <c r="AU228" s="72"/>
      <c r="AV228" s="72"/>
      <c r="AW228" s="72"/>
      <c r="AX228" s="72" t="s">
        <v>193</v>
      </c>
      <c r="AY228" s="72" t="s">
        <v>193</v>
      </c>
      <c r="AZ228" s="72" t="s">
        <v>193</v>
      </c>
      <c r="BA228" s="72" t="s">
        <v>193</v>
      </c>
      <c r="BB228" s="72" t="s">
        <v>193</v>
      </c>
      <c r="BC228" s="72" t="s">
        <v>193</v>
      </c>
      <c r="BD228" s="72" t="s">
        <v>193</v>
      </c>
      <c r="BE228" s="72" t="s">
        <v>193</v>
      </c>
      <c r="BF228" s="72" t="s">
        <v>193</v>
      </c>
      <c r="BG228" s="72" t="s">
        <v>193</v>
      </c>
      <c r="BH228" s="72" t="s">
        <v>193</v>
      </c>
      <c r="BI228" s="72" t="s">
        <v>193</v>
      </c>
      <c r="BJ228" s="65"/>
      <c r="BK228" s="65"/>
      <c r="BL228" s="65" t="s">
        <v>802</v>
      </c>
      <c r="BM228" s="79"/>
    </row>
    <row r="229" spans="1:65">
      <c r="A229" s="508" t="s">
        <v>821</v>
      </c>
      <c r="B229" s="72" t="s">
        <v>0</v>
      </c>
      <c r="C229" s="72" t="s">
        <v>193</v>
      </c>
      <c r="D229" s="74" t="s">
        <v>612</v>
      </c>
      <c r="E229" s="74" t="s">
        <v>704</v>
      </c>
      <c r="F229" s="74" t="s">
        <v>38</v>
      </c>
      <c r="G229" s="74" t="s">
        <v>39</v>
      </c>
      <c r="H229" s="74" t="s">
        <v>40</v>
      </c>
      <c r="I229" s="74" t="s">
        <v>817</v>
      </c>
      <c r="J229" s="74" t="s">
        <v>32</v>
      </c>
      <c r="K229" s="74" t="s">
        <v>819</v>
      </c>
      <c r="L229" s="74">
        <v>4</v>
      </c>
      <c r="M229" s="74" t="s">
        <v>3</v>
      </c>
      <c r="N229" s="74" t="s">
        <v>42</v>
      </c>
      <c r="O229" s="74" t="s">
        <v>4</v>
      </c>
      <c r="P229" s="74" t="s">
        <v>809</v>
      </c>
      <c r="Q229" s="74" t="s">
        <v>35</v>
      </c>
      <c r="R229" s="74" t="s">
        <v>51</v>
      </c>
      <c r="S229" s="74" t="s">
        <v>808</v>
      </c>
      <c r="T229" s="74" t="s">
        <v>49</v>
      </c>
      <c r="U229" s="74" t="s">
        <v>33</v>
      </c>
      <c r="V229" s="74" t="s">
        <v>34</v>
      </c>
      <c r="W229" s="74" t="s">
        <v>11</v>
      </c>
      <c r="X229" s="74" t="s">
        <v>539</v>
      </c>
      <c r="Y229" s="74" t="s">
        <v>538</v>
      </c>
      <c r="Z229" s="74" t="s">
        <v>538</v>
      </c>
      <c r="AA229" s="74" t="s">
        <v>815</v>
      </c>
      <c r="AB229" s="74" t="s">
        <v>62</v>
      </c>
      <c r="AC229" s="74" t="s">
        <v>62</v>
      </c>
      <c r="AD229" s="74" t="s">
        <v>51</v>
      </c>
      <c r="AE229" s="74" t="s">
        <v>573</v>
      </c>
      <c r="AF229" s="74" t="s">
        <v>62</v>
      </c>
      <c r="AG229" s="74" t="s">
        <v>51</v>
      </c>
      <c r="AH229" s="74" t="s">
        <v>49</v>
      </c>
      <c r="AI229" s="74" t="s">
        <v>51</v>
      </c>
      <c r="AJ229" s="74" t="s">
        <v>49</v>
      </c>
      <c r="AK229" s="74" t="s">
        <v>51</v>
      </c>
      <c r="AL229" s="74" t="s">
        <v>51</v>
      </c>
      <c r="AM229" s="74" t="s">
        <v>51</v>
      </c>
      <c r="AN229" s="74" t="s">
        <v>51</v>
      </c>
      <c r="AO229" s="74" t="s">
        <v>51</v>
      </c>
      <c r="AP229" s="74" t="s">
        <v>51</v>
      </c>
      <c r="AQ229" s="74" t="s">
        <v>51</v>
      </c>
      <c r="AR229" s="52" t="s">
        <v>218</v>
      </c>
      <c r="AS229" s="74" t="s">
        <v>51</v>
      </c>
      <c r="AT229" s="72"/>
      <c r="AU229" s="72" t="s">
        <v>806</v>
      </c>
      <c r="AV229" s="72"/>
      <c r="AW229" s="72"/>
      <c r="AX229" s="72" t="s">
        <v>193</v>
      </c>
      <c r="AY229" s="72" t="s">
        <v>193</v>
      </c>
      <c r="AZ229" s="72" t="s">
        <v>193</v>
      </c>
      <c r="BA229" s="72" t="s">
        <v>193</v>
      </c>
      <c r="BB229" s="72" t="s">
        <v>193</v>
      </c>
      <c r="BC229" s="72" t="s">
        <v>193</v>
      </c>
      <c r="BD229" s="72" t="s">
        <v>193</v>
      </c>
      <c r="BE229" s="72" t="s">
        <v>193</v>
      </c>
      <c r="BF229" s="72" t="s">
        <v>193</v>
      </c>
      <c r="BG229" s="72" t="s">
        <v>193</v>
      </c>
      <c r="BH229" s="72" t="s">
        <v>193</v>
      </c>
      <c r="BI229" s="72" t="s">
        <v>193</v>
      </c>
      <c r="BJ229" s="65"/>
      <c r="BK229" s="65"/>
      <c r="BL229" s="65" t="s">
        <v>805</v>
      </c>
      <c r="BM229" s="79" t="s">
        <v>761</v>
      </c>
    </row>
    <row r="230" spans="1:65">
      <c r="A230" s="508" t="s">
        <v>72</v>
      </c>
      <c r="B230" s="72" t="s">
        <v>0</v>
      </c>
      <c r="C230" s="72" t="s">
        <v>193</v>
      </c>
      <c r="D230" s="74" t="s">
        <v>612</v>
      </c>
      <c r="E230" s="74" t="s">
        <v>704</v>
      </c>
      <c r="F230" s="74" t="s">
        <v>38</v>
      </c>
      <c r="G230" s="74" t="s">
        <v>19</v>
      </c>
      <c r="H230" s="74" t="s">
        <v>41</v>
      </c>
      <c r="I230" s="74" t="s">
        <v>816</v>
      </c>
      <c r="J230" s="74" t="s">
        <v>32</v>
      </c>
      <c r="K230" s="74" t="s">
        <v>819</v>
      </c>
      <c r="L230" s="74">
        <v>4</v>
      </c>
      <c r="M230" s="74" t="s">
        <v>3</v>
      </c>
      <c r="N230" s="74" t="s">
        <v>42</v>
      </c>
      <c r="O230" s="74" t="s">
        <v>4</v>
      </c>
      <c r="P230" s="74" t="s">
        <v>809</v>
      </c>
      <c r="Q230" s="74" t="s">
        <v>26</v>
      </c>
      <c r="R230" s="74" t="s">
        <v>51</v>
      </c>
      <c r="S230" s="74" t="s">
        <v>808</v>
      </c>
      <c r="T230" s="74" t="s">
        <v>49</v>
      </c>
      <c r="U230" s="74" t="s">
        <v>8</v>
      </c>
      <c r="V230" s="74" t="s">
        <v>10</v>
      </c>
      <c r="W230" s="74" t="s">
        <v>11</v>
      </c>
      <c r="X230" s="74" t="s">
        <v>27</v>
      </c>
      <c r="Y230" s="74" t="s">
        <v>49</v>
      </c>
      <c r="Z230" s="74" t="s">
        <v>27</v>
      </c>
      <c r="AA230" s="74" t="s">
        <v>815</v>
      </c>
      <c r="AB230" s="74" t="s">
        <v>62</v>
      </c>
      <c r="AC230" s="74" t="s">
        <v>62</v>
      </c>
      <c r="AD230" s="74" t="s">
        <v>51</v>
      </c>
      <c r="AE230" s="74" t="s">
        <v>573</v>
      </c>
      <c r="AF230" s="74" t="s">
        <v>51</v>
      </c>
      <c r="AG230" s="74" t="s">
        <v>51</v>
      </c>
      <c r="AH230" s="74" t="s">
        <v>49</v>
      </c>
      <c r="AI230" s="74" t="s">
        <v>51</v>
      </c>
      <c r="AJ230" s="74" t="s">
        <v>49</v>
      </c>
      <c r="AK230" s="74" t="s">
        <v>51</v>
      </c>
      <c r="AL230" s="74" t="s">
        <v>51</v>
      </c>
      <c r="AM230" s="74" t="s">
        <v>51</v>
      </c>
      <c r="AN230" s="74" t="s">
        <v>51</v>
      </c>
      <c r="AO230" s="74" t="s">
        <v>51</v>
      </c>
      <c r="AP230" s="74" t="s">
        <v>51</v>
      </c>
      <c r="AQ230" s="74" t="s">
        <v>51</v>
      </c>
      <c r="AR230" s="52" t="s">
        <v>218</v>
      </c>
      <c r="AS230" s="74" t="s">
        <v>51</v>
      </c>
      <c r="AT230" s="72"/>
      <c r="AU230" s="72" t="s">
        <v>806</v>
      </c>
      <c r="AV230" s="72"/>
      <c r="AW230" s="72"/>
      <c r="AX230" s="72" t="s">
        <v>193</v>
      </c>
      <c r="AY230" s="72" t="s">
        <v>193</v>
      </c>
      <c r="AZ230" s="72" t="s">
        <v>193</v>
      </c>
      <c r="BA230" s="72" t="s">
        <v>193</v>
      </c>
      <c r="BB230" s="72" t="s">
        <v>193</v>
      </c>
      <c r="BC230" s="72" t="s">
        <v>193</v>
      </c>
      <c r="BD230" s="72" t="s">
        <v>193</v>
      </c>
      <c r="BE230" s="72" t="s">
        <v>193</v>
      </c>
      <c r="BF230" s="72" t="s">
        <v>193</v>
      </c>
      <c r="BG230" s="72" t="s">
        <v>193</v>
      </c>
      <c r="BH230" s="72" t="s">
        <v>193</v>
      </c>
      <c r="BI230" s="72" t="s">
        <v>193</v>
      </c>
      <c r="BJ230" s="65"/>
      <c r="BK230" s="65"/>
      <c r="BL230" s="65" t="s">
        <v>805</v>
      </c>
      <c r="BM230" s="79" t="s">
        <v>761</v>
      </c>
    </row>
    <row r="231" spans="1:65">
      <c r="A231" s="508" t="s">
        <v>820</v>
      </c>
      <c r="B231" s="72" t="s">
        <v>0</v>
      </c>
      <c r="C231" s="72" t="s">
        <v>193</v>
      </c>
      <c r="D231" s="74" t="s">
        <v>612</v>
      </c>
      <c r="E231" s="74" t="s">
        <v>704</v>
      </c>
      <c r="F231" s="74" t="s">
        <v>38</v>
      </c>
      <c r="G231" s="74" t="s">
        <v>733</v>
      </c>
      <c r="H231" s="74" t="s">
        <v>813</v>
      </c>
      <c r="I231" s="74" t="s">
        <v>812</v>
      </c>
      <c r="J231" s="74" t="s">
        <v>811</v>
      </c>
      <c r="K231" s="74" t="s">
        <v>819</v>
      </c>
      <c r="L231" s="74">
        <v>2</v>
      </c>
      <c r="M231" s="74" t="s">
        <v>44</v>
      </c>
      <c r="N231" s="74" t="s">
        <v>42</v>
      </c>
      <c r="O231" s="74" t="s">
        <v>4</v>
      </c>
      <c r="P231" s="74" t="s">
        <v>809</v>
      </c>
      <c r="Q231" s="74" t="s">
        <v>634</v>
      </c>
      <c r="R231" s="74" t="s">
        <v>51</v>
      </c>
      <c r="S231" s="74" t="s">
        <v>808</v>
      </c>
      <c r="T231" s="74" t="s">
        <v>49</v>
      </c>
      <c r="U231" s="74" t="s">
        <v>8</v>
      </c>
      <c r="V231" s="74" t="s">
        <v>10</v>
      </c>
      <c r="W231" s="74" t="s">
        <v>807</v>
      </c>
      <c r="X231" s="74" t="s">
        <v>27</v>
      </c>
      <c r="Y231" s="74" t="s">
        <v>49</v>
      </c>
      <c r="Z231" s="74" t="s">
        <v>49</v>
      </c>
      <c r="AA231" s="74" t="s">
        <v>683</v>
      </c>
      <c r="AB231" s="74" t="s">
        <v>62</v>
      </c>
      <c r="AC231" s="74" t="s">
        <v>62</v>
      </c>
      <c r="AD231" s="74" t="s">
        <v>51</v>
      </c>
      <c r="AE231" s="74" t="s">
        <v>573</v>
      </c>
      <c r="AF231" s="74" t="s">
        <v>62</v>
      </c>
      <c r="AG231" s="74" t="s">
        <v>51</v>
      </c>
      <c r="AH231" s="74" t="s">
        <v>49</v>
      </c>
      <c r="AI231" s="74" t="s">
        <v>51</v>
      </c>
      <c r="AJ231" s="74" t="s">
        <v>49</v>
      </c>
      <c r="AK231" s="74" t="s">
        <v>51</v>
      </c>
      <c r="AL231" s="74" t="s">
        <v>51</v>
      </c>
      <c r="AM231" s="74" t="s">
        <v>51</v>
      </c>
      <c r="AN231" s="74" t="s">
        <v>51</v>
      </c>
      <c r="AO231" s="74" t="s">
        <v>51</v>
      </c>
      <c r="AP231" s="74" t="s">
        <v>51</v>
      </c>
      <c r="AQ231" s="74" t="s">
        <v>51</v>
      </c>
      <c r="AR231" s="52" t="s">
        <v>218</v>
      </c>
      <c r="AS231" s="74" t="s">
        <v>51</v>
      </c>
      <c r="AT231" s="72"/>
      <c r="AU231" s="72" t="s">
        <v>806</v>
      </c>
      <c r="AV231" s="72"/>
      <c r="AW231" s="72"/>
      <c r="AX231" s="72" t="s">
        <v>193</v>
      </c>
      <c r="AY231" s="72" t="s">
        <v>193</v>
      </c>
      <c r="AZ231" s="72" t="s">
        <v>193</v>
      </c>
      <c r="BA231" s="72" t="s">
        <v>193</v>
      </c>
      <c r="BB231" s="72" t="s">
        <v>193</v>
      </c>
      <c r="BC231" s="72" t="s">
        <v>193</v>
      </c>
      <c r="BD231" s="72" t="s">
        <v>193</v>
      </c>
      <c r="BE231" s="72" t="s">
        <v>193</v>
      </c>
      <c r="BF231" s="72" t="s">
        <v>193</v>
      </c>
      <c r="BG231" s="72" t="s">
        <v>193</v>
      </c>
      <c r="BH231" s="72" t="s">
        <v>193</v>
      </c>
      <c r="BI231" s="72" t="s">
        <v>193</v>
      </c>
      <c r="BJ231" s="65"/>
      <c r="BK231" s="65"/>
      <c r="BL231" s="65" t="s">
        <v>805</v>
      </c>
      <c r="BM231" s="79" t="s">
        <v>761</v>
      </c>
    </row>
    <row r="232" spans="1:65">
      <c r="A232" s="508" t="s">
        <v>818</v>
      </c>
      <c r="B232" s="72" t="s">
        <v>0</v>
      </c>
      <c r="C232" s="72" t="s">
        <v>193</v>
      </c>
      <c r="D232" s="74" t="s">
        <v>612</v>
      </c>
      <c r="E232" s="74" t="s">
        <v>704</v>
      </c>
      <c r="F232" s="74" t="s">
        <v>38</v>
      </c>
      <c r="G232" s="74" t="s">
        <v>39</v>
      </c>
      <c r="H232" s="74" t="s">
        <v>40</v>
      </c>
      <c r="I232" s="74" t="s">
        <v>817</v>
      </c>
      <c r="J232" s="74" t="s">
        <v>32</v>
      </c>
      <c r="K232" s="74" t="s">
        <v>810</v>
      </c>
      <c r="L232" s="74">
        <v>4</v>
      </c>
      <c r="M232" s="74" t="s">
        <v>3</v>
      </c>
      <c r="N232" s="74" t="s">
        <v>42</v>
      </c>
      <c r="O232" s="74" t="s">
        <v>4</v>
      </c>
      <c r="P232" s="74" t="s">
        <v>809</v>
      </c>
      <c r="Q232" s="74" t="s">
        <v>35</v>
      </c>
      <c r="R232" s="74" t="s">
        <v>51</v>
      </c>
      <c r="S232" s="74" t="s">
        <v>808</v>
      </c>
      <c r="T232" s="74" t="s">
        <v>49</v>
      </c>
      <c r="U232" s="74" t="s">
        <v>33</v>
      </c>
      <c r="V232" s="74" t="s">
        <v>34</v>
      </c>
      <c r="W232" s="74" t="s">
        <v>11</v>
      </c>
      <c r="X232" s="74" t="s">
        <v>539</v>
      </c>
      <c r="Y232" s="74" t="s">
        <v>538</v>
      </c>
      <c r="Z232" s="74" t="s">
        <v>538</v>
      </c>
      <c r="AA232" s="74" t="s">
        <v>815</v>
      </c>
      <c r="AB232" s="74" t="s">
        <v>62</v>
      </c>
      <c r="AC232" s="74" t="s">
        <v>62</v>
      </c>
      <c r="AD232" s="74" t="s">
        <v>51</v>
      </c>
      <c r="AE232" s="74" t="s">
        <v>573</v>
      </c>
      <c r="AF232" s="74" t="s">
        <v>62</v>
      </c>
      <c r="AG232" s="74" t="s">
        <v>51</v>
      </c>
      <c r="AH232" s="74" t="s">
        <v>49</v>
      </c>
      <c r="AI232" s="74" t="s">
        <v>51</v>
      </c>
      <c r="AJ232" s="74" t="s">
        <v>49</v>
      </c>
      <c r="AK232" s="74" t="s">
        <v>51</v>
      </c>
      <c r="AL232" s="74" t="s">
        <v>51</v>
      </c>
      <c r="AM232" s="74" t="s">
        <v>51</v>
      </c>
      <c r="AN232" s="74" t="s">
        <v>51</v>
      </c>
      <c r="AO232" s="74" t="s">
        <v>51</v>
      </c>
      <c r="AP232" s="74" t="s">
        <v>51</v>
      </c>
      <c r="AQ232" s="72" t="s">
        <v>49</v>
      </c>
      <c r="AR232" s="52" t="s">
        <v>218</v>
      </c>
      <c r="AS232" s="74" t="s">
        <v>51</v>
      </c>
      <c r="AT232" s="72"/>
      <c r="AU232" s="72" t="s">
        <v>806</v>
      </c>
      <c r="AV232" s="72"/>
      <c r="AW232" s="72"/>
      <c r="AX232" s="72" t="s">
        <v>193</v>
      </c>
      <c r="AY232" s="72" t="s">
        <v>193</v>
      </c>
      <c r="AZ232" s="72" t="s">
        <v>193</v>
      </c>
      <c r="BA232" s="72" t="s">
        <v>193</v>
      </c>
      <c r="BB232" s="72" t="s">
        <v>193</v>
      </c>
      <c r="BC232" s="72" t="s">
        <v>193</v>
      </c>
      <c r="BD232" s="72" t="s">
        <v>193</v>
      </c>
      <c r="BE232" s="72" t="s">
        <v>193</v>
      </c>
      <c r="BF232" s="72" t="s">
        <v>193</v>
      </c>
      <c r="BG232" s="72" t="s">
        <v>193</v>
      </c>
      <c r="BH232" s="72" t="s">
        <v>193</v>
      </c>
      <c r="BI232" s="72" t="s">
        <v>193</v>
      </c>
      <c r="BJ232" s="65"/>
      <c r="BK232" s="65"/>
      <c r="BL232" s="65" t="s">
        <v>805</v>
      </c>
      <c r="BM232" s="79" t="s">
        <v>761</v>
      </c>
    </row>
    <row r="233" spans="1:65">
      <c r="A233" s="508" t="s">
        <v>71</v>
      </c>
      <c r="B233" s="72" t="s">
        <v>0</v>
      </c>
      <c r="C233" s="72" t="s">
        <v>193</v>
      </c>
      <c r="D233" s="74" t="s">
        <v>612</v>
      </c>
      <c r="E233" s="74" t="s">
        <v>704</v>
      </c>
      <c r="F233" s="74" t="s">
        <v>38</v>
      </c>
      <c r="G233" s="74" t="s">
        <v>19</v>
      </c>
      <c r="H233" s="74" t="s">
        <v>43</v>
      </c>
      <c r="I233" s="74" t="s">
        <v>816</v>
      </c>
      <c r="J233" s="74" t="s">
        <v>32</v>
      </c>
      <c r="K233" s="74" t="s">
        <v>810</v>
      </c>
      <c r="L233" s="74">
        <v>2</v>
      </c>
      <c r="M233" s="74" t="s">
        <v>44</v>
      </c>
      <c r="N233" s="74" t="s">
        <v>42</v>
      </c>
      <c r="O233" s="74" t="s">
        <v>4</v>
      </c>
      <c r="P233" s="74" t="s">
        <v>809</v>
      </c>
      <c r="Q233" s="74" t="s">
        <v>26</v>
      </c>
      <c r="R233" s="74" t="s">
        <v>51</v>
      </c>
      <c r="S233" s="74" t="s">
        <v>808</v>
      </c>
      <c r="T233" s="74" t="s">
        <v>49</v>
      </c>
      <c r="U233" s="74" t="s">
        <v>8</v>
      </c>
      <c r="V233" s="74" t="s">
        <v>10</v>
      </c>
      <c r="W233" s="74" t="s">
        <v>11</v>
      </c>
      <c r="X233" s="74" t="s">
        <v>46</v>
      </c>
      <c r="Y233" s="74" t="s">
        <v>49</v>
      </c>
      <c r="Z233" s="74" t="s">
        <v>46</v>
      </c>
      <c r="AA233" s="74" t="s">
        <v>815</v>
      </c>
      <c r="AB233" s="74" t="s">
        <v>62</v>
      </c>
      <c r="AC233" s="74" t="s">
        <v>62</v>
      </c>
      <c r="AD233" s="74" t="s">
        <v>51</v>
      </c>
      <c r="AE233" s="74" t="s">
        <v>573</v>
      </c>
      <c r="AF233" s="74" t="s">
        <v>51</v>
      </c>
      <c r="AG233" s="74" t="s">
        <v>51</v>
      </c>
      <c r="AH233" s="74" t="s">
        <v>49</v>
      </c>
      <c r="AI233" s="74" t="s">
        <v>51</v>
      </c>
      <c r="AJ233" s="74" t="s">
        <v>49</v>
      </c>
      <c r="AK233" s="74" t="s">
        <v>51</v>
      </c>
      <c r="AL233" s="74" t="s">
        <v>51</v>
      </c>
      <c r="AM233" s="74" t="s">
        <v>51</v>
      </c>
      <c r="AN233" s="74" t="s">
        <v>51</v>
      </c>
      <c r="AO233" s="74" t="s">
        <v>51</v>
      </c>
      <c r="AP233" s="74" t="s">
        <v>51</v>
      </c>
      <c r="AQ233" s="72" t="s">
        <v>49</v>
      </c>
      <c r="AR233" s="52" t="s">
        <v>218</v>
      </c>
      <c r="AS233" s="74" t="s">
        <v>51</v>
      </c>
      <c r="AT233" s="72"/>
      <c r="AU233" s="72" t="s">
        <v>806</v>
      </c>
      <c r="AV233" s="72"/>
      <c r="AW233" s="72"/>
      <c r="AX233" s="72" t="s">
        <v>193</v>
      </c>
      <c r="AY233" s="72" t="s">
        <v>193</v>
      </c>
      <c r="AZ233" s="72" t="s">
        <v>193</v>
      </c>
      <c r="BA233" s="72" t="s">
        <v>193</v>
      </c>
      <c r="BB233" s="72" t="s">
        <v>193</v>
      </c>
      <c r="BC233" s="72" t="s">
        <v>193</v>
      </c>
      <c r="BD233" s="72" t="s">
        <v>193</v>
      </c>
      <c r="BE233" s="72" t="s">
        <v>193</v>
      </c>
      <c r="BF233" s="72" t="s">
        <v>193</v>
      </c>
      <c r="BG233" s="72" t="s">
        <v>193</v>
      </c>
      <c r="BH233" s="72" t="s">
        <v>193</v>
      </c>
      <c r="BI233" s="72" t="s">
        <v>193</v>
      </c>
      <c r="BJ233" s="65"/>
      <c r="BK233" s="65"/>
      <c r="BL233" s="65" t="s">
        <v>805</v>
      </c>
      <c r="BM233" s="79" t="s">
        <v>761</v>
      </c>
    </row>
    <row r="234" spans="1:65">
      <c r="A234" s="508" t="s">
        <v>814</v>
      </c>
      <c r="B234" s="72" t="s">
        <v>0</v>
      </c>
      <c r="C234" s="72" t="s">
        <v>193</v>
      </c>
      <c r="D234" s="74" t="s">
        <v>612</v>
      </c>
      <c r="E234" s="74" t="s">
        <v>704</v>
      </c>
      <c r="F234" s="74" t="s">
        <v>38</v>
      </c>
      <c r="G234" s="74" t="s">
        <v>733</v>
      </c>
      <c r="H234" s="74" t="s">
        <v>813</v>
      </c>
      <c r="I234" s="74" t="s">
        <v>812</v>
      </c>
      <c r="J234" s="74" t="s">
        <v>811</v>
      </c>
      <c r="K234" s="74" t="s">
        <v>810</v>
      </c>
      <c r="L234" s="74">
        <v>2</v>
      </c>
      <c r="M234" s="74" t="s">
        <v>44</v>
      </c>
      <c r="N234" s="74" t="s">
        <v>42</v>
      </c>
      <c r="O234" s="74" t="s">
        <v>4</v>
      </c>
      <c r="P234" s="74" t="s">
        <v>809</v>
      </c>
      <c r="Q234" s="74" t="s">
        <v>634</v>
      </c>
      <c r="R234" s="74" t="s">
        <v>51</v>
      </c>
      <c r="S234" s="74" t="s">
        <v>808</v>
      </c>
      <c r="T234" s="74" t="s">
        <v>49</v>
      </c>
      <c r="U234" s="74" t="s">
        <v>8</v>
      </c>
      <c r="V234" s="74" t="s">
        <v>10</v>
      </c>
      <c r="W234" s="74" t="s">
        <v>807</v>
      </c>
      <c r="X234" s="74" t="s">
        <v>27</v>
      </c>
      <c r="Y234" s="74" t="s">
        <v>49</v>
      </c>
      <c r="Z234" s="74" t="s">
        <v>49</v>
      </c>
      <c r="AA234" s="74" t="s">
        <v>683</v>
      </c>
      <c r="AB234" s="74" t="s">
        <v>62</v>
      </c>
      <c r="AC234" s="74" t="s">
        <v>62</v>
      </c>
      <c r="AD234" s="74" t="s">
        <v>51</v>
      </c>
      <c r="AE234" s="74" t="s">
        <v>573</v>
      </c>
      <c r="AF234" s="74" t="s">
        <v>62</v>
      </c>
      <c r="AG234" s="74" t="s">
        <v>51</v>
      </c>
      <c r="AH234" s="74" t="s">
        <v>49</v>
      </c>
      <c r="AI234" s="74" t="s">
        <v>51</v>
      </c>
      <c r="AJ234" s="74" t="s">
        <v>49</v>
      </c>
      <c r="AK234" s="74" t="s">
        <v>51</v>
      </c>
      <c r="AL234" s="74" t="s">
        <v>51</v>
      </c>
      <c r="AM234" s="74" t="s">
        <v>51</v>
      </c>
      <c r="AN234" s="74" t="s">
        <v>51</v>
      </c>
      <c r="AO234" s="74" t="s">
        <v>51</v>
      </c>
      <c r="AP234" s="74" t="s">
        <v>51</v>
      </c>
      <c r="AQ234" s="72" t="s">
        <v>49</v>
      </c>
      <c r="AR234" s="52" t="s">
        <v>218</v>
      </c>
      <c r="AS234" s="74" t="s">
        <v>51</v>
      </c>
      <c r="AT234" s="72"/>
      <c r="AU234" s="72" t="s">
        <v>806</v>
      </c>
      <c r="AV234" s="72"/>
      <c r="AW234" s="72"/>
      <c r="AX234" s="72" t="s">
        <v>193</v>
      </c>
      <c r="AY234" s="72" t="s">
        <v>193</v>
      </c>
      <c r="AZ234" s="72" t="s">
        <v>193</v>
      </c>
      <c r="BA234" s="72" t="s">
        <v>193</v>
      </c>
      <c r="BB234" s="72" t="s">
        <v>193</v>
      </c>
      <c r="BC234" s="72" t="s">
        <v>193</v>
      </c>
      <c r="BD234" s="72" t="s">
        <v>193</v>
      </c>
      <c r="BE234" s="72" t="s">
        <v>193</v>
      </c>
      <c r="BF234" s="72" t="s">
        <v>193</v>
      </c>
      <c r="BG234" s="72" t="s">
        <v>193</v>
      </c>
      <c r="BH234" s="72" t="s">
        <v>193</v>
      </c>
      <c r="BI234" s="72" t="s">
        <v>193</v>
      </c>
      <c r="BJ234" s="65"/>
      <c r="BK234" s="65"/>
      <c r="BL234" s="65" t="s">
        <v>805</v>
      </c>
      <c r="BM234" s="79" t="s">
        <v>761</v>
      </c>
    </row>
    <row r="235" spans="1:65">
      <c r="A235" s="508" t="s">
        <v>804</v>
      </c>
      <c r="B235" s="72" t="s">
        <v>0</v>
      </c>
      <c r="C235" s="72" t="s">
        <v>193</v>
      </c>
      <c r="D235" s="72"/>
      <c r="E235" s="72"/>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2"/>
      <c r="AL235" s="72"/>
      <c r="AM235" s="74"/>
      <c r="AN235" s="72"/>
      <c r="AO235" s="72"/>
      <c r="AP235" s="72"/>
      <c r="AQ235" s="72"/>
      <c r="AR235" s="52" t="s">
        <v>218</v>
      </c>
      <c r="AS235" s="72"/>
      <c r="AT235" s="72"/>
      <c r="AU235" s="72"/>
      <c r="AV235" s="72"/>
      <c r="AW235" s="72"/>
      <c r="AX235" s="72" t="s">
        <v>193</v>
      </c>
      <c r="AY235" s="72" t="s">
        <v>193</v>
      </c>
      <c r="AZ235" s="72" t="s">
        <v>193</v>
      </c>
      <c r="BA235" s="72" t="s">
        <v>193</v>
      </c>
      <c r="BB235" s="72" t="s">
        <v>193</v>
      </c>
      <c r="BC235" s="72" t="s">
        <v>193</v>
      </c>
      <c r="BD235" s="72" t="s">
        <v>193</v>
      </c>
      <c r="BE235" s="72" t="s">
        <v>193</v>
      </c>
      <c r="BF235" s="72" t="s">
        <v>193</v>
      </c>
      <c r="BG235" s="72" t="s">
        <v>193</v>
      </c>
      <c r="BH235" s="72" t="s">
        <v>193</v>
      </c>
      <c r="BI235" s="72" t="s">
        <v>193</v>
      </c>
      <c r="BJ235" s="65"/>
      <c r="BK235" s="65"/>
      <c r="BL235" s="65" t="s">
        <v>802</v>
      </c>
      <c r="BM235" s="79"/>
    </row>
    <row r="236" spans="1:65">
      <c r="A236" s="508" t="s">
        <v>803</v>
      </c>
      <c r="B236" s="72" t="s">
        <v>0</v>
      </c>
      <c r="C236" s="72" t="s">
        <v>193</v>
      </c>
      <c r="D236" s="72"/>
      <c r="E236" s="72"/>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2"/>
      <c r="AL236" s="72"/>
      <c r="AM236" s="74"/>
      <c r="AN236" s="72"/>
      <c r="AO236" s="72"/>
      <c r="AP236" s="72"/>
      <c r="AQ236" s="72"/>
      <c r="AR236" s="52" t="s">
        <v>218</v>
      </c>
      <c r="AS236" s="72"/>
      <c r="AT236" s="72"/>
      <c r="AU236" s="72"/>
      <c r="AV236" s="72"/>
      <c r="AW236" s="72"/>
      <c r="AX236" s="72" t="s">
        <v>193</v>
      </c>
      <c r="AY236" s="72" t="s">
        <v>193</v>
      </c>
      <c r="AZ236" s="72" t="s">
        <v>193</v>
      </c>
      <c r="BA236" s="72" t="s">
        <v>193</v>
      </c>
      <c r="BB236" s="72" t="s">
        <v>193</v>
      </c>
      <c r="BC236" s="72" t="s">
        <v>193</v>
      </c>
      <c r="BD236" s="72" t="s">
        <v>193</v>
      </c>
      <c r="BE236" s="72" t="s">
        <v>193</v>
      </c>
      <c r="BF236" s="72" t="s">
        <v>193</v>
      </c>
      <c r="BG236" s="72" t="s">
        <v>193</v>
      </c>
      <c r="BH236" s="72" t="s">
        <v>193</v>
      </c>
      <c r="BI236" s="72" t="s">
        <v>193</v>
      </c>
      <c r="BJ236" s="65"/>
      <c r="BK236" s="65"/>
      <c r="BL236" s="65" t="s">
        <v>802</v>
      </c>
      <c r="BM236" s="79"/>
    </row>
    <row r="237" spans="1:65">
      <c r="A237" s="508" t="s">
        <v>801</v>
      </c>
      <c r="B237" s="72" t="s">
        <v>0</v>
      </c>
      <c r="C237" s="72" t="s">
        <v>193</v>
      </c>
      <c r="D237" s="72" t="s">
        <v>696</v>
      </c>
      <c r="E237" s="74" t="s">
        <v>704</v>
      </c>
      <c r="F237" s="74" t="s">
        <v>64</v>
      </c>
      <c r="G237" s="74" t="s">
        <v>63</v>
      </c>
      <c r="H237" s="74" t="s">
        <v>66</v>
      </c>
      <c r="I237" s="74" t="s">
        <v>67</v>
      </c>
      <c r="J237" s="74" t="s">
        <v>60</v>
      </c>
      <c r="K237" s="74" t="s">
        <v>800</v>
      </c>
      <c r="L237" s="74">
        <v>4</v>
      </c>
      <c r="M237" s="74" t="s">
        <v>59</v>
      </c>
      <c r="N237" s="74" t="s">
        <v>61</v>
      </c>
      <c r="O237" s="74" t="s">
        <v>4</v>
      </c>
      <c r="P237" s="74" t="s">
        <v>45</v>
      </c>
      <c r="Q237" s="74" t="s">
        <v>50</v>
      </c>
      <c r="R237" s="74" t="s">
        <v>51</v>
      </c>
      <c r="S237" s="74" t="s">
        <v>81</v>
      </c>
      <c r="T237" s="74" t="s">
        <v>62</v>
      </c>
      <c r="U237" s="74" t="s">
        <v>8</v>
      </c>
      <c r="V237" s="74" t="s">
        <v>34</v>
      </c>
      <c r="W237" s="74" t="s">
        <v>11</v>
      </c>
      <c r="X237" s="74" t="s">
        <v>538</v>
      </c>
      <c r="Y237" s="74" t="s">
        <v>539</v>
      </c>
      <c r="Z237" s="74" t="s">
        <v>538</v>
      </c>
      <c r="AA237" s="74" t="s">
        <v>525</v>
      </c>
      <c r="AB237" s="74" t="s">
        <v>62</v>
      </c>
      <c r="AC237" s="74">
        <v>2</v>
      </c>
      <c r="AD237" s="74" t="s">
        <v>51</v>
      </c>
      <c r="AE237" s="74" t="s">
        <v>749</v>
      </c>
      <c r="AF237" s="74" t="s">
        <v>49</v>
      </c>
      <c r="AG237" s="74" t="s">
        <v>51</v>
      </c>
      <c r="AH237" s="74" t="s">
        <v>51</v>
      </c>
      <c r="AI237" s="74" t="s">
        <v>737</v>
      </c>
      <c r="AJ237" s="74"/>
      <c r="AK237" s="72"/>
      <c r="AL237" s="72"/>
      <c r="AM237" s="74"/>
      <c r="AN237" s="72"/>
      <c r="AO237" s="72"/>
      <c r="AP237" s="72"/>
      <c r="AQ237" s="72"/>
      <c r="AR237" s="52" t="s">
        <v>218</v>
      </c>
      <c r="AS237" s="72"/>
      <c r="AT237" s="72"/>
      <c r="AU237" s="72"/>
      <c r="AV237" s="72"/>
      <c r="AW237" s="72"/>
      <c r="AX237" s="72" t="s">
        <v>193</v>
      </c>
      <c r="AY237" s="72" t="s">
        <v>193</v>
      </c>
      <c r="AZ237" s="72" t="s">
        <v>193</v>
      </c>
      <c r="BA237" s="72" t="s">
        <v>193</v>
      </c>
      <c r="BB237" s="72" t="s">
        <v>193</v>
      </c>
      <c r="BC237" s="72" t="s">
        <v>193</v>
      </c>
      <c r="BD237" s="72" t="s">
        <v>193</v>
      </c>
      <c r="BE237" s="72" t="s">
        <v>193</v>
      </c>
      <c r="BF237" s="72" t="s">
        <v>193</v>
      </c>
      <c r="BG237" s="72" t="s">
        <v>193</v>
      </c>
      <c r="BH237" s="72" t="s">
        <v>193</v>
      </c>
      <c r="BI237" s="72" t="s">
        <v>193</v>
      </c>
      <c r="BJ237" s="65"/>
      <c r="BK237" s="65"/>
      <c r="BL237" s="65" t="s">
        <v>799</v>
      </c>
      <c r="BM237" s="79" t="s">
        <v>761</v>
      </c>
    </row>
    <row r="238" spans="1:65">
      <c r="A238" s="508" t="s">
        <v>73</v>
      </c>
      <c r="B238" s="72" t="s">
        <v>0</v>
      </c>
      <c r="C238" s="72" t="s">
        <v>193</v>
      </c>
      <c r="D238" s="72" t="s">
        <v>696</v>
      </c>
      <c r="E238" s="74" t="s">
        <v>704</v>
      </c>
      <c r="F238" s="74" t="s">
        <v>64</v>
      </c>
      <c r="G238" s="74" t="s">
        <v>19</v>
      </c>
      <c r="H238" s="74" t="s">
        <v>68</v>
      </c>
      <c r="I238" s="74" t="s">
        <v>47</v>
      </c>
      <c r="J238" s="74" t="s">
        <v>65</v>
      </c>
      <c r="K238" s="74" t="s">
        <v>800</v>
      </c>
      <c r="L238" s="74">
        <v>4</v>
      </c>
      <c r="M238" s="74" t="s">
        <v>59</v>
      </c>
      <c r="N238" s="74" t="s">
        <v>61</v>
      </c>
      <c r="O238" s="74" t="s">
        <v>4</v>
      </c>
      <c r="P238" s="74" t="s">
        <v>45</v>
      </c>
      <c r="Q238" s="74" t="s">
        <v>37</v>
      </c>
      <c r="R238" s="74" t="s">
        <v>51</v>
      </c>
      <c r="S238" s="74" t="s">
        <v>81</v>
      </c>
      <c r="T238" s="74" t="s">
        <v>62</v>
      </c>
      <c r="U238" s="74" t="s">
        <v>8</v>
      </c>
      <c r="V238" s="74" t="s">
        <v>10</v>
      </c>
      <c r="W238" s="74" t="s">
        <v>11</v>
      </c>
      <c r="X238" s="74" t="s">
        <v>27</v>
      </c>
      <c r="Y238" s="74" t="s">
        <v>28</v>
      </c>
      <c r="Z238" s="74" t="s">
        <v>27</v>
      </c>
      <c r="AA238" s="74" t="s">
        <v>525</v>
      </c>
      <c r="AB238" s="74" t="s">
        <v>62</v>
      </c>
      <c r="AC238" s="74">
        <v>2</v>
      </c>
      <c r="AD238" s="74" t="s">
        <v>51</v>
      </c>
      <c r="AE238" s="74" t="s">
        <v>749</v>
      </c>
      <c r="AF238" s="74" t="s">
        <v>49</v>
      </c>
      <c r="AG238" s="74" t="s">
        <v>51</v>
      </c>
      <c r="AH238" s="74" t="s">
        <v>51</v>
      </c>
      <c r="AI238" s="74" t="s">
        <v>737</v>
      </c>
      <c r="AJ238" s="74"/>
      <c r="AK238" s="72"/>
      <c r="AL238" s="72"/>
      <c r="AM238" s="74"/>
      <c r="AN238" s="72"/>
      <c r="AO238" s="72"/>
      <c r="AP238" s="72"/>
      <c r="AQ238" s="72"/>
      <c r="AR238" s="52" t="s">
        <v>218</v>
      </c>
      <c r="AS238" s="72"/>
      <c r="AT238" s="72"/>
      <c r="AU238" s="72"/>
      <c r="AV238" s="72"/>
      <c r="AW238" s="72"/>
      <c r="AX238" s="72" t="s">
        <v>193</v>
      </c>
      <c r="AY238" s="72" t="s">
        <v>193</v>
      </c>
      <c r="AZ238" s="72" t="s">
        <v>193</v>
      </c>
      <c r="BA238" s="72" t="s">
        <v>193</v>
      </c>
      <c r="BB238" s="72" t="s">
        <v>193</v>
      </c>
      <c r="BC238" s="72" t="s">
        <v>193</v>
      </c>
      <c r="BD238" s="72" t="s">
        <v>193</v>
      </c>
      <c r="BE238" s="72" t="s">
        <v>193</v>
      </c>
      <c r="BF238" s="72" t="s">
        <v>193</v>
      </c>
      <c r="BG238" s="72" t="s">
        <v>193</v>
      </c>
      <c r="BH238" s="72" t="s">
        <v>193</v>
      </c>
      <c r="BI238" s="72" t="s">
        <v>193</v>
      </c>
      <c r="BJ238" s="65"/>
      <c r="BK238" s="65"/>
      <c r="BL238" s="65" t="s">
        <v>799</v>
      </c>
      <c r="BM238" s="79" t="s">
        <v>761</v>
      </c>
    </row>
    <row r="239" spans="1:65" ht="63.75">
      <c r="A239" s="508" t="s">
        <v>2172</v>
      </c>
      <c r="B239" s="72" t="s">
        <v>0</v>
      </c>
      <c r="C239" s="72" t="s">
        <v>193</v>
      </c>
      <c r="D239" s="72" t="s">
        <v>696</v>
      </c>
      <c r="E239" s="74" t="s">
        <v>704</v>
      </c>
      <c r="F239" s="74" t="s">
        <v>2174</v>
      </c>
      <c r="G239" s="74" t="s">
        <v>63</v>
      </c>
      <c r="H239" s="74" t="s">
        <v>2175</v>
      </c>
      <c r="I239" s="74" t="s">
        <v>2177</v>
      </c>
      <c r="J239" s="74" t="s">
        <v>2178</v>
      </c>
      <c r="K239" s="74" t="s">
        <v>2180</v>
      </c>
      <c r="L239" s="74">
        <v>4</v>
      </c>
      <c r="M239" s="74" t="s">
        <v>59</v>
      </c>
      <c r="N239" s="74" t="s">
        <v>61</v>
      </c>
      <c r="O239" s="151" t="s">
        <v>2182</v>
      </c>
      <c r="P239" s="74" t="s">
        <v>2185</v>
      </c>
      <c r="Q239" s="74" t="s">
        <v>837</v>
      </c>
      <c r="R239" s="74" t="s">
        <v>51</v>
      </c>
      <c r="S239" s="74" t="s">
        <v>2183</v>
      </c>
      <c r="T239" s="74" t="s">
        <v>62</v>
      </c>
      <c r="U239" s="74" t="s">
        <v>997</v>
      </c>
      <c r="V239" s="74" t="s">
        <v>898</v>
      </c>
      <c r="W239" s="74" t="s">
        <v>878</v>
      </c>
      <c r="X239" s="74" t="s">
        <v>49</v>
      </c>
      <c r="Y239" s="74" t="s">
        <v>539</v>
      </c>
      <c r="Z239" s="74" t="s">
        <v>538</v>
      </c>
      <c r="AA239" s="74" t="s">
        <v>525</v>
      </c>
      <c r="AB239" s="74" t="s">
        <v>62</v>
      </c>
      <c r="AC239" s="74" t="s">
        <v>62</v>
      </c>
      <c r="AD239" s="74" t="s">
        <v>51</v>
      </c>
      <c r="AE239" s="74" t="s">
        <v>573</v>
      </c>
      <c r="AF239" s="74" t="s">
        <v>49</v>
      </c>
      <c r="AG239" s="74" t="s">
        <v>51</v>
      </c>
      <c r="AH239" s="74" t="s">
        <v>737</v>
      </c>
      <c r="AI239" s="74" t="s">
        <v>51</v>
      </c>
      <c r="AJ239" s="74" t="s">
        <v>49</v>
      </c>
      <c r="AK239" s="72" t="s">
        <v>51</v>
      </c>
      <c r="AL239" s="72"/>
      <c r="AM239" s="74" t="s">
        <v>51</v>
      </c>
      <c r="AN239" s="72" t="s">
        <v>62</v>
      </c>
      <c r="AO239" s="72" t="s">
        <v>51</v>
      </c>
      <c r="AP239" s="72" t="s">
        <v>51</v>
      </c>
      <c r="AQ239" s="72" t="s">
        <v>49</v>
      </c>
      <c r="AR239" s="52" t="s">
        <v>218</v>
      </c>
      <c r="AS239" s="72" t="s">
        <v>51</v>
      </c>
      <c r="AT239" s="72" t="s">
        <v>1066</v>
      </c>
      <c r="AU239" s="72" t="s">
        <v>2184</v>
      </c>
      <c r="AV239" s="72"/>
      <c r="AW239" s="72" t="s">
        <v>1892</v>
      </c>
      <c r="AX239" s="72" t="s">
        <v>193</v>
      </c>
      <c r="AY239" s="72" t="s">
        <v>193</v>
      </c>
      <c r="AZ239" s="72" t="s">
        <v>193</v>
      </c>
      <c r="BA239" s="72" t="s">
        <v>193</v>
      </c>
      <c r="BB239" s="72" t="s">
        <v>193</v>
      </c>
      <c r="BC239" s="72" t="s">
        <v>193</v>
      </c>
      <c r="BD239" s="72" t="s">
        <v>193</v>
      </c>
      <c r="BE239" s="72" t="s">
        <v>193</v>
      </c>
      <c r="BF239" s="72" t="s">
        <v>193</v>
      </c>
      <c r="BG239" s="72" t="s">
        <v>193</v>
      </c>
      <c r="BH239" s="72" t="s">
        <v>193</v>
      </c>
      <c r="BI239" s="72" t="s">
        <v>193</v>
      </c>
      <c r="BJ239" s="65" t="s">
        <v>2186</v>
      </c>
      <c r="BK239" s="65"/>
      <c r="BL239" s="65"/>
      <c r="BM239" s="79"/>
    </row>
    <row r="240" spans="1:65" ht="63.75">
      <c r="A240" s="508" t="s">
        <v>2173</v>
      </c>
      <c r="B240" s="72" t="s">
        <v>0</v>
      </c>
      <c r="C240" s="72" t="s">
        <v>193</v>
      </c>
      <c r="D240" s="72" t="s">
        <v>696</v>
      </c>
      <c r="E240" s="74" t="s">
        <v>704</v>
      </c>
      <c r="F240" s="74" t="s">
        <v>2174</v>
      </c>
      <c r="G240" s="74" t="s">
        <v>19</v>
      </c>
      <c r="H240" s="74" t="s">
        <v>2176</v>
      </c>
      <c r="I240" s="74" t="s">
        <v>834</v>
      </c>
      <c r="J240" s="74" t="s">
        <v>2179</v>
      </c>
      <c r="K240" s="74" t="s">
        <v>2181</v>
      </c>
      <c r="L240" s="74">
        <v>4</v>
      </c>
      <c r="M240" s="74" t="s">
        <v>59</v>
      </c>
      <c r="N240" s="74" t="s">
        <v>61</v>
      </c>
      <c r="O240" s="151" t="s">
        <v>2182</v>
      </c>
      <c r="P240" s="74" t="s">
        <v>2185</v>
      </c>
      <c r="Q240" s="74" t="s">
        <v>833</v>
      </c>
      <c r="R240" s="74" t="s">
        <v>51</v>
      </c>
      <c r="S240" s="74" t="s">
        <v>2183</v>
      </c>
      <c r="T240" s="74" t="s">
        <v>62</v>
      </c>
      <c r="U240" s="74" t="s">
        <v>876</v>
      </c>
      <c r="V240" s="74" t="s">
        <v>877</v>
      </c>
      <c r="W240" s="74" t="s">
        <v>878</v>
      </c>
      <c r="X240" s="74" t="s">
        <v>49</v>
      </c>
      <c r="Y240" s="74" t="s">
        <v>28</v>
      </c>
      <c r="Z240" s="74" t="s">
        <v>27</v>
      </c>
      <c r="AA240" s="74" t="s">
        <v>525</v>
      </c>
      <c r="AB240" s="74" t="s">
        <v>62</v>
      </c>
      <c r="AC240" s="74" t="s">
        <v>62</v>
      </c>
      <c r="AD240" s="74" t="s">
        <v>51</v>
      </c>
      <c r="AE240" s="74" t="s">
        <v>573</v>
      </c>
      <c r="AF240" s="74" t="s">
        <v>49</v>
      </c>
      <c r="AG240" s="74" t="s">
        <v>51</v>
      </c>
      <c r="AH240" s="74" t="s">
        <v>737</v>
      </c>
      <c r="AI240" s="74" t="s">
        <v>51</v>
      </c>
      <c r="AJ240" s="74" t="s">
        <v>49</v>
      </c>
      <c r="AK240" s="72" t="s">
        <v>51</v>
      </c>
      <c r="AL240" s="72"/>
      <c r="AM240" s="74" t="s">
        <v>51</v>
      </c>
      <c r="AN240" s="72" t="s">
        <v>62</v>
      </c>
      <c r="AO240" s="72" t="s">
        <v>51</v>
      </c>
      <c r="AP240" s="72" t="s">
        <v>51</v>
      </c>
      <c r="AQ240" s="72" t="s">
        <v>49</v>
      </c>
      <c r="AR240" s="52" t="s">
        <v>218</v>
      </c>
      <c r="AS240" s="72" t="s">
        <v>51</v>
      </c>
      <c r="AT240" s="72" t="s">
        <v>1066</v>
      </c>
      <c r="AU240" s="72" t="s">
        <v>2184</v>
      </c>
      <c r="AV240" s="72"/>
      <c r="AW240" s="72" t="s">
        <v>1892</v>
      </c>
      <c r="AX240" s="72" t="s">
        <v>193</v>
      </c>
      <c r="AY240" s="72" t="s">
        <v>193</v>
      </c>
      <c r="AZ240" s="72" t="s">
        <v>193</v>
      </c>
      <c r="BA240" s="72" t="s">
        <v>193</v>
      </c>
      <c r="BB240" s="72" t="s">
        <v>193</v>
      </c>
      <c r="BC240" s="72" t="s">
        <v>193</v>
      </c>
      <c r="BD240" s="72" t="s">
        <v>193</v>
      </c>
      <c r="BE240" s="72" t="s">
        <v>193</v>
      </c>
      <c r="BF240" s="72" t="s">
        <v>193</v>
      </c>
      <c r="BG240" s="72" t="s">
        <v>193</v>
      </c>
      <c r="BH240" s="72" t="s">
        <v>193</v>
      </c>
      <c r="BI240" s="72" t="s">
        <v>193</v>
      </c>
      <c r="BJ240" s="65" t="s">
        <v>2186</v>
      </c>
      <c r="BK240" s="65"/>
      <c r="BL240" s="65"/>
      <c r="BM240" s="79"/>
    </row>
    <row r="241" spans="1:65" ht="63.75">
      <c r="A241" s="508" t="s">
        <v>798</v>
      </c>
      <c r="B241" s="72" t="s">
        <v>0</v>
      </c>
      <c r="C241" s="72" t="s">
        <v>193</v>
      </c>
      <c r="D241" s="72" t="s">
        <v>793</v>
      </c>
      <c r="E241" s="72" t="s">
        <v>792</v>
      </c>
      <c r="F241" s="74" t="s">
        <v>666</v>
      </c>
      <c r="G241" s="74" t="s">
        <v>797</v>
      </c>
      <c r="H241" s="74" t="s">
        <v>796</v>
      </c>
      <c r="I241" s="74" t="s">
        <v>789</v>
      </c>
      <c r="J241" s="74" t="s">
        <v>795</v>
      </c>
      <c r="K241" s="74" t="s">
        <v>1896</v>
      </c>
      <c r="L241" s="74">
        <v>2</v>
      </c>
      <c r="M241" s="74" t="s">
        <v>1902</v>
      </c>
      <c r="N241" s="74" t="s">
        <v>25</v>
      </c>
      <c r="O241" s="74" t="s">
        <v>791</v>
      </c>
      <c r="P241" s="74" t="s">
        <v>1903</v>
      </c>
      <c r="Q241" s="74" t="s">
        <v>750</v>
      </c>
      <c r="R241" s="74" t="s">
        <v>51</v>
      </c>
      <c r="S241" s="74" t="s">
        <v>1904</v>
      </c>
      <c r="T241" s="74" t="s">
        <v>62</v>
      </c>
      <c r="U241" s="74" t="s">
        <v>8</v>
      </c>
      <c r="V241" s="74" t="s">
        <v>34</v>
      </c>
      <c r="W241" s="74" t="s">
        <v>11</v>
      </c>
      <c r="X241" s="74" t="s">
        <v>49</v>
      </c>
      <c r="Y241" s="74" t="s">
        <v>539</v>
      </c>
      <c r="Z241" s="74" t="s">
        <v>538</v>
      </c>
      <c r="AA241" s="74" t="s">
        <v>525</v>
      </c>
      <c r="AB241" s="74" t="s">
        <v>62</v>
      </c>
      <c r="AC241" s="74" t="s">
        <v>62</v>
      </c>
      <c r="AD241" s="74" t="s">
        <v>51</v>
      </c>
      <c r="AE241" s="74" t="s">
        <v>749</v>
      </c>
      <c r="AF241" s="74" t="s">
        <v>49</v>
      </c>
      <c r="AG241" s="74" t="s">
        <v>51</v>
      </c>
      <c r="AH241" s="74" t="s">
        <v>51</v>
      </c>
      <c r="AI241" s="74" t="s">
        <v>737</v>
      </c>
      <c r="AJ241" s="74" t="s">
        <v>49</v>
      </c>
      <c r="AK241" s="72" t="s">
        <v>51</v>
      </c>
      <c r="AL241" s="72" t="s">
        <v>51</v>
      </c>
      <c r="AM241" s="74" t="s">
        <v>51</v>
      </c>
      <c r="AN241" s="72" t="s">
        <v>62</v>
      </c>
      <c r="AO241" s="72" t="s">
        <v>49</v>
      </c>
      <c r="AP241" s="72" t="s">
        <v>51</v>
      </c>
      <c r="AQ241" s="72" t="s">
        <v>49</v>
      </c>
      <c r="AR241" s="52" t="s">
        <v>218</v>
      </c>
      <c r="AS241" s="72" t="s">
        <v>49</v>
      </c>
      <c r="AT241" s="72" t="s">
        <v>1066</v>
      </c>
      <c r="AU241" s="72" t="s">
        <v>909</v>
      </c>
      <c r="AV241" s="72" t="s">
        <v>789</v>
      </c>
      <c r="AW241" s="72" t="s">
        <v>1892</v>
      </c>
      <c r="AX241" s="72" t="s">
        <v>193</v>
      </c>
      <c r="AY241" s="72" t="s">
        <v>193</v>
      </c>
      <c r="AZ241" s="72" t="s">
        <v>193</v>
      </c>
      <c r="BA241" s="72" t="s">
        <v>193</v>
      </c>
      <c r="BB241" s="72" t="s">
        <v>193</v>
      </c>
      <c r="BC241" s="72" t="s">
        <v>193</v>
      </c>
      <c r="BD241" s="72" t="s">
        <v>193</v>
      </c>
      <c r="BE241" s="72" t="s">
        <v>193</v>
      </c>
      <c r="BF241" s="72" t="s">
        <v>193</v>
      </c>
      <c r="BG241" s="72" t="s">
        <v>193</v>
      </c>
      <c r="BH241" s="72" t="s">
        <v>193</v>
      </c>
      <c r="BI241" s="72" t="s">
        <v>193</v>
      </c>
      <c r="BJ241" s="65"/>
      <c r="BK241" s="65"/>
      <c r="BL241" s="65" t="s">
        <v>788</v>
      </c>
      <c r="BM241" s="79" t="s">
        <v>787</v>
      </c>
    </row>
    <row r="242" spans="1:65" ht="12.75" customHeight="1">
      <c r="A242" s="508" t="s">
        <v>794</v>
      </c>
      <c r="B242" s="72" t="s">
        <v>0</v>
      </c>
      <c r="C242" s="72" t="s">
        <v>193</v>
      </c>
      <c r="D242" s="72" t="s">
        <v>793</v>
      </c>
      <c r="E242" s="72" t="s">
        <v>792</v>
      </c>
      <c r="F242" s="74" t="s">
        <v>666</v>
      </c>
      <c r="G242" s="74" t="s">
        <v>19</v>
      </c>
      <c r="H242" s="74" t="s">
        <v>1899</v>
      </c>
      <c r="I242" s="74" t="s">
        <v>1900</v>
      </c>
      <c r="J242" s="74" t="s">
        <v>1901</v>
      </c>
      <c r="K242" s="74" t="s">
        <v>1896</v>
      </c>
      <c r="L242" s="74">
        <v>2</v>
      </c>
      <c r="M242" s="74" t="s">
        <v>1902</v>
      </c>
      <c r="N242" s="74" t="s">
        <v>25</v>
      </c>
      <c r="O242" s="74" t="s">
        <v>791</v>
      </c>
      <c r="P242" s="74" t="s">
        <v>1903</v>
      </c>
      <c r="Q242" s="74" t="s">
        <v>790</v>
      </c>
      <c r="R242" s="74" t="s">
        <v>51</v>
      </c>
      <c r="S242" s="74" t="s">
        <v>1904</v>
      </c>
      <c r="T242" s="74" t="s">
        <v>62</v>
      </c>
      <c r="U242" s="74" t="s">
        <v>8</v>
      </c>
      <c r="V242" s="74" t="s">
        <v>10</v>
      </c>
      <c r="W242" s="74" t="s">
        <v>11</v>
      </c>
      <c r="X242" s="74" t="s">
        <v>49</v>
      </c>
      <c r="Y242" s="74" t="s">
        <v>28</v>
      </c>
      <c r="Z242" s="74" t="s">
        <v>27</v>
      </c>
      <c r="AA242" s="74" t="s">
        <v>525</v>
      </c>
      <c r="AB242" s="74" t="s">
        <v>62</v>
      </c>
      <c r="AC242" s="74" t="s">
        <v>62</v>
      </c>
      <c r="AD242" s="74" t="s">
        <v>51</v>
      </c>
      <c r="AE242" s="74" t="s">
        <v>749</v>
      </c>
      <c r="AF242" s="74" t="s">
        <v>49</v>
      </c>
      <c r="AG242" s="74" t="s">
        <v>51</v>
      </c>
      <c r="AH242" s="74" t="s">
        <v>51</v>
      </c>
      <c r="AI242" s="74" t="s">
        <v>737</v>
      </c>
      <c r="AJ242" s="74" t="s">
        <v>49</v>
      </c>
      <c r="AK242" s="72" t="s">
        <v>51</v>
      </c>
      <c r="AL242" s="72" t="s">
        <v>51</v>
      </c>
      <c r="AM242" s="74" t="s">
        <v>51</v>
      </c>
      <c r="AN242" s="72" t="s">
        <v>62</v>
      </c>
      <c r="AO242" s="72" t="s">
        <v>49</v>
      </c>
      <c r="AP242" s="72" t="s">
        <v>51</v>
      </c>
      <c r="AQ242" s="72" t="s">
        <v>49</v>
      </c>
      <c r="AR242" s="52" t="s">
        <v>218</v>
      </c>
      <c r="AS242" s="72" t="s">
        <v>49</v>
      </c>
      <c r="AT242" s="72" t="s">
        <v>1066</v>
      </c>
      <c r="AU242" s="72" t="s">
        <v>909</v>
      </c>
      <c r="AV242" s="72" t="s">
        <v>789</v>
      </c>
      <c r="AW242" s="72" t="s">
        <v>1892</v>
      </c>
      <c r="AX242" s="72" t="s">
        <v>193</v>
      </c>
      <c r="AY242" s="72" t="s">
        <v>193</v>
      </c>
      <c r="AZ242" s="72" t="s">
        <v>193</v>
      </c>
      <c r="BA242" s="72" t="s">
        <v>193</v>
      </c>
      <c r="BB242" s="72" t="s">
        <v>193</v>
      </c>
      <c r="BC242" s="72" t="s">
        <v>193</v>
      </c>
      <c r="BD242" s="72" t="s">
        <v>193</v>
      </c>
      <c r="BE242" s="72" t="s">
        <v>193</v>
      </c>
      <c r="BF242" s="72" t="s">
        <v>193</v>
      </c>
      <c r="BG242" s="72" t="s">
        <v>193</v>
      </c>
      <c r="BH242" s="72" t="s">
        <v>193</v>
      </c>
      <c r="BI242" s="72" t="s">
        <v>193</v>
      </c>
      <c r="BJ242" s="65"/>
      <c r="BK242" s="65"/>
      <c r="BL242" s="65" t="s">
        <v>788</v>
      </c>
      <c r="BM242" s="79" t="s">
        <v>787</v>
      </c>
    </row>
    <row r="243" spans="1:65" ht="12.75" customHeight="1">
      <c r="A243" s="508" t="s">
        <v>786</v>
      </c>
      <c r="B243" s="72" t="s">
        <v>0</v>
      </c>
      <c r="C243" s="72" t="s">
        <v>193</v>
      </c>
      <c r="D243" s="72" t="s">
        <v>640</v>
      </c>
      <c r="E243" s="72" t="s">
        <v>611</v>
      </c>
      <c r="F243" s="74" t="s">
        <v>741</v>
      </c>
      <c r="G243" s="74" t="s">
        <v>29</v>
      </c>
      <c r="H243" s="74" t="s">
        <v>785</v>
      </c>
      <c r="I243" s="74" t="s">
        <v>67</v>
      </c>
      <c r="J243" s="74" t="s">
        <v>20</v>
      </c>
      <c r="K243" s="74" t="s">
        <v>779</v>
      </c>
      <c r="L243" s="74">
        <v>2</v>
      </c>
      <c r="M243" s="74" t="s">
        <v>44</v>
      </c>
      <c r="N243" s="74" t="s">
        <v>778</v>
      </c>
      <c r="O243" s="74" t="s">
        <v>4</v>
      </c>
      <c r="P243" s="74" t="s">
        <v>80</v>
      </c>
      <c r="Q243" s="74" t="s">
        <v>50</v>
      </c>
      <c r="R243" s="74" t="s">
        <v>51</v>
      </c>
      <c r="S243" s="74" t="s">
        <v>79</v>
      </c>
      <c r="T243" s="74" t="s">
        <v>62</v>
      </c>
      <c r="U243" s="74" t="s">
        <v>8</v>
      </c>
      <c r="V243" s="74" t="s">
        <v>34</v>
      </c>
      <c r="W243" s="74" t="s">
        <v>777</v>
      </c>
      <c r="X243" s="74" t="s">
        <v>539</v>
      </c>
      <c r="Y243" s="74" t="s">
        <v>538</v>
      </c>
      <c r="Z243" s="74" t="s">
        <v>538</v>
      </c>
      <c r="AA243" s="74" t="s">
        <v>525</v>
      </c>
      <c r="AB243" s="74" t="s">
        <v>62</v>
      </c>
      <c r="AC243" s="74" t="s">
        <v>62</v>
      </c>
      <c r="AD243" s="74" t="s">
        <v>51</v>
      </c>
      <c r="AE243" s="74" t="s">
        <v>776</v>
      </c>
      <c r="AF243" s="74" t="s">
        <v>49</v>
      </c>
      <c r="AG243" s="74" t="s">
        <v>51</v>
      </c>
      <c r="AH243" s="74" t="s">
        <v>49</v>
      </c>
      <c r="AI243" s="74" t="s">
        <v>737</v>
      </c>
      <c r="AJ243" s="74" t="s">
        <v>49</v>
      </c>
      <c r="AK243" s="72" t="s">
        <v>722</v>
      </c>
      <c r="AL243" s="72" t="s">
        <v>51</v>
      </c>
      <c r="AM243" s="74" t="s">
        <v>51</v>
      </c>
      <c r="AN243" s="72" t="s">
        <v>51</v>
      </c>
      <c r="AO243" s="72" t="s">
        <v>49</v>
      </c>
      <c r="AP243" s="72" t="s">
        <v>51</v>
      </c>
      <c r="AQ243" s="72" t="s">
        <v>49</v>
      </c>
      <c r="AR243" s="52" t="s">
        <v>218</v>
      </c>
      <c r="AS243" s="72" t="s">
        <v>49</v>
      </c>
      <c r="AT243" s="72" t="s">
        <v>630</v>
      </c>
      <c r="AU243" s="72" t="s">
        <v>775</v>
      </c>
      <c r="AV243" s="72" t="s">
        <v>784</v>
      </c>
      <c r="AW243" s="72" t="s">
        <v>783</v>
      </c>
      <c r="AX243" s="72" t="s">
        <v>193</v>
      </c>
      <c r="AY243" s="72" t="s">
        <v>193</v>
      </c>
      <c r="AZ243" s="72" t="s">
        <v>193</v>
      </c>
      <c r="BA243" s="72" t="s">
        <v>193</v>
      </c>
      <c r="BB243" s="72" t="s">
        <v>193</v>
      </c>
      <c r="BC243" s="72" t="s">
        <v>193</v>
      </c>
      <c r="BD243" s="72" t="s">
        <v>193</v>
      </c>
      <c r="BE243" s="72" t="s">
        <v>193</v>
      </c>
      <c r="BF243" s="72" t="s">
        <v>193</v>
      </c>
      <c r="BG243" s="72" t="s">
        <v>193</v>
      </c>
      <c r="BH243" s="72" t="s">
        <v>193</v>
      </c>
      <c r="BI243" s="72" t="s">
        <v>193</v>
      </c>
      <c r="BJ243" s="65"/>
      <c r="BK243" s="65"/>
      <c r="BL243" s="65" t="s">
        <v>626</v>
      </c>
      <c r="BM243" s="79" t="s">
        <v>625</v>
      </c>
    </row>
    <row r="244" spans="1:65" ht="114.75">
      <c r="A244" s="508" t="s">
        <v>782</v>
      </c>
      <c r="B244" s="72" t="s">
        <v>0</v>
      </c>
      <c r="C244" s="72" t="s">
        <v>193</v>
      </c>
      <c r="D244" s="72" t="s">
        <v>640</v>
      </c>
      <c r="E244" s="72" t="s">
        <v>611</v>
      </c>
      <c r="F244" s="74" t="s">
        <v>741</v>
      </c>
      <c r="G244" s="74" t="s">
        <v>19</v>
      </c>
      <c r="H244" s="74" t="s">
        <v>781</v>
      </c>
      <c r="I244" s="74" t="s">
        <v>76</v>
      </c>
      <c r="J244" s="74" t="s">
        <v>780</v>
      </c>
      <c r="K244" s="74" t="s">
        <v>779</v>
      </c>
      <c r="L244" s="74">
        <v>2</v>
      </c>
      <c r="M244" s="74" t="s">
        <v>44</v>
      </c>
      <c r="N244" s="74" t="s">
        <v>778</v>
      </c>
      <c r="O244" s="74" t="s">
        <v>4</v>
      </c>
      <c r="P244" s="74" t="s">
        <v>80</v>
      </c>
      <c r="Q244" s="74" t="s">
        <v>37</v>
      </c>
      <c r="R244" s="74" t="s">
        <v>51</v>
      </c>
      <c r="S244" s="74" t="s">
        <v>79</v>
      </c>
      <c r="T244" s="74" t="s">
        <v>62</v>
      </c>
      <c r="U244" s="74" t="s">
        <v>8</v>
      </c>
      <c r="V244" s="74" t="s">
        <v>10</v>
      </c>
      <c r="W244" s="74" t="s">
        <v>777</v>
      </c>
      <c r="X244" s="74" t="s">
        <v>28</v>
      </c>
      <c r="Y244" s="74" t="s">
        <v>27</v>
      </c>
      <c r="Z244" s="74" t="s">
        <v>27</v>
      </c>
      <c r="AA244" s="74" t="s">
        <v>525</v>
      </c>
      <c r="AB244" s="74" t="s">
        <v>62</v>
      </c>
      <c r="AC244" s="74" t="s">
        <v>62</v>
      </c>
      <c r="AD244" s="74" t="s">
        <v>51</v>
      </c>
      <c r="AE244" s="74" t="s">
        <v>776</v>
      </c>
      <c r="AF244" s="74" t="s">
        <v>49</v>
      </c>
      <c r="AG244" s="74" t="s">
        <v>51</v>
      </c>
      <c r="AH244" s="74" t="s">
        <v>49</v>
      </c>
      <c r="AI244" s="74" t="s">
        <v>737</v>
      </c>
      <c r="AJ244" s="74" t="s">
        <v>49</v>
      </c>
      <c r="AK244" s="72" t="s">
        <v>722</v>
      </c>
      <c r="AL244" s="72" t="s">
        <v>51</v>
      </c>
      <c r="AM244" s="74" t="s">
        <v>51</v>
      </c>
      <c r="AN244" s="72" t="s">
        <v>51</v>
      </c>
      <c r="AO244" s="72" t="s">
        <v>49</v>
      </c>
      <c r="AP244" s="72" t="s">
        <v>51</v>
      </c>
      <c r="AQ244" s="72" t="s">
        <v>49</v>
      </c>
      <c r="AR244" s="52" t="s">
        <v>218</v>
      </c>
      <c r="AS244" s="72" t="s">
        <v>49</v>
      </c>
      <c r="AT244" s="72" t="s">
        <v>630</v>
      </c>
      <c r="AU244" s="72" t="s">
        <v>775</v>
      </c>
      <c r="AV244" s="72" t="s">
        <v>774</v>
      </c>
      <c r="AW244" s="72" t="s">
        <v>773</v>
      </c>
      <c r="AX244" s="72" t="s">
        <v>193</v>
      </c>
      <c r="AY244" s="72" t="s">
        <v>193</v>
      </c>
      <c r="AZ244" s="72" t="s">
        <v>193</v>
      </c>
      <c r="BA244" s="72" t="s">
        <v>193</v>
      </c>
      <c r="BB244" s="72" t="s">
        <v>193</v>
      </c>
      <c r="BC244" s="72" t="s">
        <v>193</v>
      </c>
      <c r="BD244" s="72" t="s">
        <v>193</v>
      </c>
      <c r="BE244" s="72" t="s">
        <v>193</v>
      </c>
      <c r="BF244" s="72" t="s">
        <v>193</v>
      </c>
      <c r="BG244" s="72" t="s">
        <v>193</v>
      </c>
      <c r="BH244" s="72" t="s">
        <v>193</v>
      </c>
      <c r="BI244" s="72" t="s">
        <v>193</v>
      </c>
      <c r="BJ244" s="65"/>
      <c r="BK244" s="65"/>
      <c r="BL244" s="65" t="s">
        <v>626</v>
      </c>
      <c r="BM244" s="79" t="s">
        <v>625</v>
      </c>
    </row>
    <row r="245" spans="1:65" ht="76.5">
      <c r="A245" s="508" t="s">
        <v>772</v>
      </c>
      <c r="B245" s="72" t="s">
        <v>0</v>
      </c>
      <c r="C245" s="72" t="s">
        <v>193</v>
      </c>
      <c r="D245" s="72" t="s">
        <v>668</v>
      </c>
      <c r="E245" s="72" t="s">
        <v>768</v>
      </c>
      <c r="F245" s="74" t="s">
        <v>767</v>
      </c>
      <c r="G245" s="74" t="s">
        <v>29</v>
      </c>
      <c r="H245" s="74" t="s">
        <v>771</v>
      </c>
      <c r="I245" s="74" t="s">
        <v>67</v>
      </c>
      <c r="J245" s="74" t="s">
        <v>32</v>
      </c>
      <c r="K245" s="74" t="s">
        <v>560</v>
      </c>
      <c r="L245" s="74">
        <v>4</v>
      </c>
      <c r="M245" s="74" t="s">
        <v>59</v>
      </c>
      <c r="N245" s="74" t="s">
        <v>25</v>
      </c>
      <c r="O245" s="74" t="s">
        <v>4</v>
      </c>
      <c r="P245" s="74"/>
      <c r="Q245" s="74" t="s">
        <v>50</v>
      </c>
      <c r="R245" s="74" t="s">
        <v>62</v>
      </c>
      <c r="S245" s="74"/>
      <c r="T245" s="74"/>
      <c r="U245" s="74">
        <v>1</v>
      </c>
      <c r="V245" s="74">
        <v>2</v>
      </c>
      <c r="W245" s="74">
        <v>1</v>
      </c>
      <c r="X245" s="74">
        <v>2</v>
      </c>
      <c r="Y245" s="74">
        <v>1</v>
      </c>
      <c r="Z245" s="74">
        <v>1</v>
      </c>
      <c r="AA245" s="74" t="s">
        <v>770</v>
      </c>
      <c r="AB245" s="74" t="s">
        <v>764</v>
      </c>
      <c r="AC245" s="74" t="s">
        <v>51</v>
      </c>
      <c r="AD245" s="74" t="s">
        <v>51</v>
      </c>
      <c r="AE245" s="74" t="s">
        <v>563</v>
      </c>
      <c r="AF245" s="74" t="s">
        <v>49</v>
      </c>
      <c r="AG245" s="74" t="s">
        <v>51</v>
      </c>
      <c r="AH245" s="74" t="s">
        <v>51</v>
      </c>
      <c r="AI245" s="74" t="s">
        <v>49</v>
      </c>
      <c r="AJ245" s="74" t="s">
        <v>49</v>
      </c>
      <c r="AK245" s="74" t="s">
        <v>51</v>
      </c>
      <c r="AL245" s="72"/>
      <c r="AM245" s="74"/>
      <c r="AN245" s="72"/>
      <c r="AO245" s="72"/>
      <c r="AP245" s="72"/>
      <c r="AQ245" s="72" t="s">
        <v>49</v>
      </c>
      <c r="AR245" s="52" t="s">
        <v>218</v>
      </c>
      <c r="AS245" s="72" t="s">
        <v>49</v>
      </c>
      <c r="AT245" s="72"/>
      <c r="AU245" s="150" t="s">
        <v>763</v>
      </c>
      <c r="AV245" s="72"/>
      <c r="AW245" s="72"/>
      <c r="AX245" s="72" t="s">
        <v>193</v>
      </c>
      <c r="AY245" s="72" t="s">
        <v>193</v>
      </c>
      <c r="AZ245" s="72" t="s">
        <v>193</v>
      </c>
      <c r="BA245" s="72" t="s">
        <v>193</v>
      </c>
      <c r="BB245" s="72" t="s">
        <v>193</v>
      </c>
      <c r="BC245" s="72" t="s">
        <v>193</v>
      </c>
      <c r="BD245" s="72" t="s">
        <v>193</v>
      </c>
      <c r="BE245" s="72" t="s">
        <v>193</v>
      </c>
      <c r="BF245" s="72" t="s">
        <v>193</v>
      </c>
      <c r="BG245" s="72" t="s">
        <v>193</v>
      </c>
      <c r="BH245" s="72" t="s">
        <v>193</v>
      </c>
      <c r="BI245" s="72" t="s">
        <v>193</v>
      </c>
      <c r="BJ245" s="65"/>
      <c r="BK245" s="65"/>
      <c r="BL245" s="65" t="s">
        <v>762</v>
      </c>
      <c r="BM245" s="79" t="s">
        <v>761</v>
      </c>
    </row>
    <row r="246" spans="1:65" ht="76.5">
      <c r="A246" s="508" t="s">
        <v>769</v>
      </c>
      <c r="B246" s="72" t="s">
        <v>0</v>
      </c>
      <c r="C246" s="72" t="s">
        <v>193</v>
      </c>
      <c r="D246" s="72" t="s">
        <v>668</v>
      </c>
      <c r="E246" s="72" t="s">
        <v>768</v>
      </c>
      <c r="F246" s="74" t="s">
        <v>767</v>
      </c>
      <c r="G246" s="74" t="s">
        <v>766</v>
      </c>
      <c r="H246" s="74" t="s">
        <v>765</v>
      </c>
      <c r="I246" s="74" t="s">
        <v>76</v>
      </c>
      <c r="J246" s="74" t="s">
        <v>20</v>
      </c>
      <c r="K246" s="74" t="s">
        <v>560</v>
      </c>
      <c r="L246" s="74">
        <v>4</v>
      </c>
      <c r="M246" s="74" t="s">
        <v>59</v>
      </c>
      <c r="N246" s="74" t="s">
        <v>25</v>
      </c>
      <c r="O246" s="74" t="s">
        <v>4</v>
      </c>
      <c r="P246" s="74"/>
      <c r="Q246" s="74" t="s">
        <v>37</v>
      </c>
      <c r="R246" s="74" t="s">
        <v>62</v>
      </c>
      <c r="S246" s="74"/>
      <c r="T246" s="74"/>
      <c r="U246" s="74">
        <v>1</v>
      </c>
      <c r="V246" s="74">
        <v>1</v>
      </c>
      <c r="W246" s="74">
        <v>1</v>
      </c>
      <c r="X246" s="74">
        <v>2</v>
      </c>
      <c r="Y246" s="74">
        <v>1</v>
      </c>
      <c r="Z246" s="74">
        <v>1</v>
      </c>
      <c r="AA246" s="74" t="s">
        <v>683</v>
      </c>
      <c r="AB246" s="74" t="s">
        <v>764</v>
      </c>
      <c r="AC246" s="74" t="s">
        <v>51</v>
      </c>
      <c r="AD246" s="74" t="s">
        <v>51</v>
      </c>
      <c r="AE246" s="74" t="s">
        <v>563</v>
      </c>
      <c r="AF246" s="74" t="s">
        <v>49</v>
      </c>
      <c r="AG246" s="74" t="s">
        <v>51</v>
      </c>
      <c r="AH246" s="74" t="s">
        <v>51</v>
      </c>
      <c r="AI246" s="74" t="s">
        <v>49</v>
      </c>
      <c r="AJ246" s="74" t="s">
        <v>49</v>
      </c>
      <c r="AK246" s="74" t="s">
        <v>51</v>
      </c>
      <c r="AL246" s="72"/>
      <c r="AM246" s="74"/>
      <c r="AN246" s="72"/>
      <c r="AO246" s="72"/>
      <c r="AP246" s="72"/>
      <c r="AQ246" s="72" t="s">
        <v>49</v>
      </c>
      <c r="AR246" s="52" t="s">
        <v>218</v>
      </c>
      <c r="AS246" s="72" t="s">
        <v>49</v>
      </c>
      <c r="AT246" s="72"/>
      <c r="AU246" s="150" t="s">
        <v>763</v>
      </c>
      <c r="AV246" s="72"/>
      <c r="AW246" s="72"/>
      <c r="AX246" s="72" t="s">
        <v>193</v>
      </c>
      <c r="AY246" s="72" t="s">
        <v>193</v>
      </c>
      <c r="AZ246" s="72" t="s">
        <v>193</v>
      </c>
      <c r="BA246" s="72" t="s">
        <v>193</v>
      </c>
      <c r="BB246" s="72" t="s">
        <v>193</v>
      </c>
      <c r="BC246" s="72" t="s">
        <v>193</v>
      </c>
      <c r="BD246" s="72" t="s">
        <v>193</v>
      </c>
      <c r="BE246" s="72" t="s">
        <v>193</v>
      </c>
      <c r="BF246" s="72" t="s">
        <v>193</v>
      </c>
      <c r="BG246" s="72" t="s">
        <v>193</v>
      </c>
      <c r="BH246" s="72" t="s">
        <v>193</v>
      </c>
      <c r="BI246" s="72" t="s">
        <v>193</v>
      </c>
      <c r="BJ246" s="65"/>
      <c r="BK246" s="65"/>
      <c r="BL246" s="65" t="s">
        <v>762</v>
      </c>
      <c r="BM246" s="79" t="s">
        <v>761</v>
      </c>
    </row>
    <row r="247" spans="1:65" ht="63.75">
      <c r="A247" s="508" t="s">
        <v>760</v>
      </c>
      <c r="B247" s="72" t="s">
        <v>0</v>
      </c>
      <c r="C247" s="72" t="s">
        <v>193</v>
      </c>
      <c r="D247" s="72" t="s">
        <v>668</v>
      </c>
      <c r="E247" s="72" t="s">
        <v>759</v>
      </c>
      <c r="F247" s="74" t="s">
        <v>666</v>
      </c>
      <c r="G247" s="74" t="s">
        <v>39</v>
      </c>
      <c r="H247" s="74" t="s">
        <v>56</v>
      </c>
      <c r="I247" s="74" t="s">
        <v>758</v>
      </c>
      <c r="J247" s="74" t="s">
        <v>754</v>
      </c>
      <c r="K247" s="74" t="s">
        <v>753</v>
      </c>
      <c r="L247" s="74">
        <v>2</v>
      </c>
      <c r="M247" s="74" t="s">
        <v>3</v>
      </c>
      <c r="N247" s="74" t="s">
        <v>752</v>
      </c>
      <c r="O247" s="74" t="s">
        <v>660</v>
      </c>
      <c r="P247" s="74" t="s">
        <v>751</v>
      </c>
      <c r="Q247" s="74" t="s">
        <v>750</v>
      </c>
      <c r="R247" s="74" t="s">
        <v>51</v>
      </c>
      <c r="S247" s="74" t="s">
        <v>658</v>
      </c>
      <c r="T247" s="74" t="s">
        <v>49</v>
      </c>
      <c r="U247" s="74" t="s">
        <v>8</v>
      </c>
      <c r="V247" s="74" t="s">
        <v>34</v>
      </c>
      <c r="W247" s="74" t="s">
        <v>11</v>
      </c>
      <c r="X247" s="74">
        <v>0</v>
      </c>
      <c r="Y247" s="74" t="s">
        <v>539</v>
      </c>
      <c r="Z247" s="74" t="s">
        <v>538</v>
      </c>
      <c r="AA247" s="74" t="s">
        <v>723</v>
      </c>
      <c r="AB247" s="74" t="s">
        <v>723</v>
      </c>
      <c r="AC247" s="74" t="s">
        <v>49</v>
      </c>
      <c r="AD247" s="74" t="s">
        <v>51</v>
      </c>
      <c r="AE247" s="74" t="s">
        <v>749</v>
      </c>
      <c r="AF247" s="74" t="s">
        <v>49</v>
      </c>
      <c r="AG247" s="74" t="s">
        <v>51</v>
      </c>
      <c r="AH247" s="74" t="s">
        <v>51</v>
      </c>
      <c r="AI247" s="74" t="s">
        <v>737</v>
      </c>
      <c r="AJ247" s="74" t="s">
        <v>49</v>
      </c>
      <c r="AK247" s="72" t="s">
        <v>51</v>
      </c>
      <c r="AL247" s="72" t="s">
        <v>51</v>
      </c>
      <c r="AM247" s="74" t="s">
        <v>51</v>
      </c>
      <c r="AN247" s="72" t="s">
        <v>49</v>
      </c>
      <c r="AO247" s="72" t="s">
        <v>49</v>
      </c>
      <c r="AP247" s="72" t="s">
        <v>51</v>
      </c>
      <c r="AQ247" s="72" t="s">
        <v>49</v>
      </c>
      <c r="AR247" s="72" t="s">
        <v>653</v>
      </c>
      <c r="AS247" s="72" t="s">
        <v>49</v>
      </c>
      <c r="AT247" s="72" t="s">
        <v>630</v>
      </c>
      <c r="AU247" s="72" t="s">
        <v>907</v>
      </c>
      <c r="AV247" s="72" t="s">
        <v>651</v>
      </c>
      <c r="AW247" s="72" t="s">
        <v>643</v>
      </c>
      <c r="AX247" s="72" t="s">
        <v>193</v>
      </c>
      <c r="AY247" s="72" t="s">
        <v>193</v>
      </c>
      <c r="AZ247" s="72" t="s">
        <v>193</v>
      </c>
      <c r="BA247" s="72" t="s">
        <v>193</v>
      </c>
      <c r="BB247" s="72" t="s">
        <v>193</v>
      </c>
      <c r="BC247" s="72" t="s">
        <v>193</v>
      </c>
      <c r="BD247" s="72" t="s">
        <v>193</v>
      </c>
      <c r="BE247" s="72" t="s">
        <v>193</v>
      </c>
      <c r="BF247" s="72" t="s">
        <v>193</v>
      </c>
      <c r="BG247" s="72" t="s">
        <v>193</v>
      </c>
      <c r="BH247" s="72" t="s">
        <v>193</v>
      </c>
      <c r="BI247" s="72" t="s">
        <v>193</v>
      </c>
      <c r="BJ247" s="65"/>
      <c r="BK247" s="65"/>
      <c r="BL247" s="65" t="s">
        <v>642</v>
      </c>
      <c r="BM247" s="79" t="s">
        <v>748</v>
      </c>
    </row>
    <row r="248" spans="1:65" ht="63.75">
      <c r="A248" s="508" t="s">
        <v>757</v>
      </c>
      <c r="B248" s="72" t="s">
        <v>0</v>
      </c>
      <c r="C248" s="72" t="s">
        <v>193</v>
      </c>
      <c r="D248" s="72" t="s">
        <v>668</v>
      </c>
      <c r="E248" s="72" t="s">
        <v>756</v>
      </c>
      <c r="F248" s="74" t="s">
        <v>666</v>
      </c>
      <c r="G248" s="74" t="s">
        <v>19</v>
      </c>
      <c r="H248" s="74" t="s">
        <v>75</v>
      </c>
      <c r="I248" s="74" t="s">
        <v>755</v>
      </c>
      <c r="J248" s="74" t="s">
        <v>754</v>
      </c>
      <c r="K248" s="74" t="s">
        <v>753</v>
      </c>
      <c r="L248" s="74">
        <v>2</v>
      </c>
      <c r="M248" s="74" t="s">
        <v>3</v>
      </c>
      <c r="N248" s="74" t="s">
        <v>752</v>
      </c>
      <c r="O248" s="74" t="s">
        <v>660</v>
      </c>
      <c r="P248" s="74" t="s">
        <v>751</v>
      </c>
      <c r="Q248" s="74" t="s">
        <v>750</v>
      </c>
      <c r="R248" s="74" t="s">
        <v>51</v>
      </c>
      <c r="S248" s="74" t="s">
        <v>658</v>
      </c>
      <c r="T248" s="74" t="s">
        <v>49</v>
      </c>
      <c r="U248" s="74" t="s">
        <v>8</v>
      </c>
      <c r="V248" s="74" t="s">
        <v>10</v>
      </c>
      <c r="W248" s="74" t="s">
        <v>11</v>
      </c>
      <c r="X248" s="74">
        <v>0</v>
      </c>
      <c r="Y248" s="74" t="s">
        <v>28</v>
      </c>
      <c r="Z248" s="74" t="s">
        <v>27</v>
      </c>
      <c r="AA248" s="74" t="s">
        <v>723</v>
      </c>
      <c r="AB248" s="74" t="s">
        <v>723</v>
      </c>
      <c r="AC248" s="74" t="s">
        <v>49</v>
      </c>
      <c r="AD248" s="74" t="s">
        <v>51</v>
      </c>
      <c r="AE248" s="74" t="s">
        <v>749</v>
      </c>
      <c r="AF248" s="74" t="s">
        <v>49</v>
      </c>
      <c r="AG248" s="74" t="s">
        <v>51</v>
      </c>
      <c r="AH248" s="74" t="s">
        <v>51</v>
      </c>
      <c r="AI248" s="74" t="s">
        <v>737</v>
      </c>
      <c r="AJ248" s="74" t="s">
        <v>49</v>
      </c>
      <c r="AK248" s="72" t="s">
        <v>51</v>
      </c>
      <c r="AL248" s="72" t="s">
        <v>51</v>
      </c>
      <c r="AM248" s="74" t="s">
        <v>51</v>
      </c>
      <c r="AN248" s="72" t="s">
        <v>49</v>
      </c>
      <c r="AO248" s="72" t="s">
        <v>49</v>
      </c>
      <c r="AP248" s="72" t="s">
        <v>51</v>
      </c>
      <c r="AQ248" s="72" t="s">
        <v>49</v>
      </c>
      <c r="AR248" s="72" t="s">
        <v>653</v>
      </c>
      <c r="AS248" s="72" t="s">
        <v>49</v>
      </c>
      <c r="AT248" s="72" t="s">
        <v>630</v>
      </c>
      <c r="AU248" s="72" t="s">
        <v>907</v>
      </c>
      <c r="AV248" s="72" t="s">
        <v>651</v>
      </c>
      <c r="AW248" s="72" t="s">
        <v>643</v>
      </c>
      <c r="AX248" s="72" t="s">
        <v>193</v>
      </c>
      <c r="AY248" s="72" t="s">
        <v>193</v>
      </c>
      <c r="AZ248" s="72" t="s">
        <v>193</v>
      </c>
      <c r="BA248" s="72" t="s">
        <v>193</v>
      </c>
      <c r="BB248" s="72" t="s">
        <v>193</v>
      </c>
      <c r="BC248" s="72" t="s">
        <v>193</v>
      </c>
      <c r="BD248" s="72" t="s">
        <v>193</v>
      </c>
      <c r="BE248" s="72" t="s">
        <v>193</v>
      </c>
      <c r="BF248" s="72" t="s">
        <v>193</v>
      </c>
      <c r="BG248" s="72" t="s">
        <v>193</v>
      </c>
      <c r="BH248" s="72" t="s">
        <v>193</v>
      </c>
      <c r="BI248" s="72" t="s">
        <v>193</v>
      </c>
      <c r="BJ248" s="65"/>
      <c r="BK248" s="65"/>
      <c r="BL248" s="65" t="s">
        <v>642</v>
      </c>
      <c r="BM248" s="79" t="s">
        <v>748</v>
      </c>
    </row>
    <row r="249" spans="1:65" ht="12.75" customHeight="1">
      <c r="A249" s="508" t="s">
        <v>747</v>
      </c>
      <c r="B249" s="72" t="s">
        <v>0</v>
      </c>
      <c r="C249" s="72" t="s">
        <v>193</v>
      </c>
      <c r="D249" s="72" t="s">
        <v>640</v>
      </c>
      <c r="E249" s="72" t="s">
        <v>742</v>
      </c>
      <c r="F249" s="74" t="s">
        <v>741</v>
      </c>
      <c r="G249" s="74" t="s">
        <v>29</v>
      </c>
      <c r="H249" s="74" t="s">
        <v>746</v>
      </c>
      <c r="I249" s="74"/>
      <c r="J249" s="74" t="s">
        <v>745</v>
      </c>
      <c r="K249" s="74" t="s">
        <v>738</v>
      </c>
      <c r="L249" s="74">
        <v>2</v>
      </c>
      <c r="M249" s="74" t="s">
        <v>44</v>
      </c>
      <c r="N249" s="74" t="s">
        <v>25</v>
      </c>
      <c r="O249" s="74" t="s">
        <v>4</v>
      </c>
      <c r="P249" s="74" t="s">
        <v>58</v>
      </c>
      <c r="Q249" s="74" t="s">
        <v>37</v>
      </c>
      <c r="R249" s="74" t="s">
        <v>49</v>
      </c>
      <c r="S249" s="74" t="s">
        <v>79</v>
      </c>
      <c r="T249" s="74" t="s">
        <v>49</v>
      </c>
      <c r="U249" s="74" t="s">
        <v>8</v>
      </c>
      <c r="V249" s="74" t="s">
        <v>34</v>
      </c>
      <c r="W249" s="74" t="s">
        <v>49</v>
      </c>
      <c r="X249" s="74" t="s">
        <v>539</v>
      </c>
      <c r="Y249" s="74" t="s">
        <v>538</v>
      </c>
      <c r="Z249" s="74" t="s">
        <v>538</v>
      </c>
      <c r="AA249" s="74" t="s">
        <v>51</v>
      </c>
      <c r="AB249" s="74" t="s">
        <v>49</v>
      </c>
      <c r="AC249" s="74" t="s">
        <v>49</v>
      </c>
      <c r="AD249" s="74" t="s">
        <v>51</v>
      </c>
      <c r="AE249" s="74" t="s">
        <v>502</v>
      </c>
      <c r="AF249" s="74" t="s">
        <v>49</v>
      </c>
      <c r="AG249" s="74" t="s">
        <v>51</v>
      </c>
      <c r="AH249" s="74" t="s">
        <v>49</v>
      </c>
      <c r="AI249" s="74" t="s">
        <v>737</v>
      </c>
      <c r="AJ249" s="74" t="s">
        <v>49</v>
      </c>
      <c r="AK249" s="72" t="s">
        <v>51</v>
      </c>
      <c r="AL249" s="72" t="s">
        <v>51</v>
      </c>
      <c r="AM249" s="74" t="s">
        <v>51</v>
      </c>
      <c r="AN249" s="72" t="s">
        <v>49</v>
      </c>
      <c r="AO249" s="72" t="s">
        <v>49</v>
      </c>
      <c r="AP249" s="72" t="s">
        <v>51</v>
      </c>
      <c r="AQ249" s="72" t="s">
        <v>49</v>
      </c>
      <c r="AR249" s="72" t="s">
        <v>51</v>
      </c>
      <c r="AS249" s="72" t="s">
        <v>49</v>
      </c>
      <c r="AT249" s="72" t="s">
        <v>630</v>
      </c>
      <c r="AU249" s="72" t="s">
        <v>906</v>
      </c>
      <c r="AV249" s="72" t="s">
        <v>744</v>
      </c>
      <c r="AW249" s="72"/>
      <c r="AX249" s="72" t="s">
        <v>193</v>
      </c>
      <c r="AY249" s="72" t="s">
        <v>193</v>
      </c>
      <c r="AZ249" s="72" t="s">
        <v>193</v>
      </c>
      <c r="BA249" s="72" t="s">
        <v>193</v>
      </c>
      <c r="BB249" s="72" t="s">
        <v>193</v>
      </c>
      <c r="BC249" s="72" t="s">
        <v>193</v>
      </c>
      <c r="BD249" s="72" t="s">
        <v>193</v>
      </c>
      <c r="BE249" s="72" t="s">
        <v>193</v>
      </c>
      <c r="BF249" s="72" t="s">
        <v>193</v>
      </c>
      <c r="BG249" s="72" t="s">
        <v>193</v>
      </c>
      <c r="BH249" s="72" t="s">
        <v>193</v>
      </c>
      <c r="BI249" s="72" t="s">
        <v>193</v>
      </c>
      <c r="BJ249" s="65"/>
      <c r="BK249" s="65"/>
      <c r="BL249" s="65" t="s">
        <v>626</v>
      </c>
      <c r="BM249" s="79" t="s">
        <v>625</v>
      </c>
    </row>
    <row r="250" spans="1:65" ht="51">
      <c r="A250" s="508" t="s">
        <v>743</v>
      </c>
      <c r="B250" s="72" t="s">
        <v>0</v>
      </c>
      <c r="C250" s="72" t="s">
        <v>193</v>
      </c>
      <c r="D250" s="72" t="s">
        <v>640</v>
      </c>
      <c r="E250" s="72" t="s">
        <v>742</v>
      </c>
      <c r="F250" s="74" t="s">
        <v>741</v>
      </c>
      <c r="G250" s="74" t="s">
        <v>19</v>
      </c>
      <c r="H250" s="74" t="s">
        <v>740</v>
      </c>
      <c r="I250" s="74"/>
      <c r="J250" s="74" t="s">
        <v>739</v>
      </c>
      <c r="K250" s="74" t="s">
        <v>738</v>
      </c>
      <c r="L250" s="74">
        <v>2</v>
      </c>
      <c r="M250" s="74" t="s">
        <v>44</v>
      </c>
      <c r="N250" s="74" t="s">
        <v>25</v>
      </c>
      <c r="O250" s="74" t="s">
        <v>4</v>
      </c>
      <c r="P250" s="74" t="s">
        <v>58</v>
      </c>
      <c r="Q250" s="74" t="s">
        <v>725</v>
      </c>
      <c r="R250" s="74" t="s">
        <v>49</v>
      </c>
      <c r="S250" s="74" t="s">
        <v>79</v>
      </c>
      <c r="T250" s="74" t="s">
        <v>49</v>
      </c>
      <c r="U250" s="74" t="s">
        <v>8</v>
      </c>
      <c r="V250" s="74" t="s">
        <v>10</v>
      </c>
      <c r="W250" s="74" t="s">
        <v>49</v>
      </c>
      <c r="X250" s="74" t="s">
        <v>27</v>
      </c>
      <c r="Y250" s="74" t="s">
        <v>49</v>
      </c>
      <c r="Z250" s="74" t="s">
        <v>27</v>
      </c>
      <c r="AA250" s="74" t="s">
        <v>51</v>
      </c>
      <c r="AB250" s="74" t="s">
        <v>49</v>
      </c>
      <c r="AC250" s="74" t="s">
        <v>49</v>
      </c>
      <c r="AD250" s="74" t="s">
        <v>51</v>
      </c>
      <c r="AE250" s="74" t="s">
        <v>502</v>
      </c>
      <c r="AF250" s="74" t="s">
        <v>49</v>
      </c>
      <c r="AG250" s="74" t="s">
        <v>51</v>
      </c>
      <c r="AH250" s="74" t="s">
        <v>49</v>
      </c>
      <c r="AI250" s="74" t="s">
        <v>737</v>
      </c>
      <c r="AJ250" s="74" t="s">
        <v>49</v>
      </c>
      <c r="AK250" s="72" t="s">
        <v>51</v>
      </c>
      <c r="AL250" s="72" t="s">
        <v>51</v>
      </c>
      <c r="AM250" s="74" t="s">
        <v>51</v>
      </c>
      <c r="AN250" s="72" t="s">
        <v>49</v>
      </c>
      <c r="AO250" s="72" t="s">
        <v>49</v>
      </c>
      <c r="AP250" s="72" t="s">
        <v>51</v>
      </c>
      <c r="AQ250" s="72" t="s">
        <v>49</v>
      </c>
      <c r="AR250" s="72" t="s">
        <v>51</v>
      </c>
      <c r="AS250" s="72" t="s">
        <v>49</v>
      </c>
      <c r="AT250" s="72" t="s">
        <v>630</v>
      </c>
      <c r="AU250" s="72" t="s">
        <v>906</v>
      </c>
      <c r="AV250" s="72" t="s">
        <v>720</v>
      </c>
      <c r="AW250" s="72"/>
      <c r="AX250" s="72" t="s">
        <v>193</v>
      </c>
      <c r="AY250" s="72" t="s">
        <v>193</v>
      </c>
      <c r="AZ250" s="72" t="s">
        <v>193</v>
      </c>
      <c r="BA250" s="72" t="s">
        <v>193</v>
      </c>
      <c r="BB250" s="72" t="s">
        <v>193</v>
      </c>
      <c r="BC250" s="72" t="s">
        <v>193</v>
      </c>
      <c r="BD250" s="72" t="s">
        <v>193</v>
      </c>
      <c r="BE250" s="72" t="s">
        <v>193</v>
      </c>
      <c r="BF250" s="72" t="s">
        <v>193</v>
      </c>
      <c r="BG250" s="72" t="s">
        <v>193</v>
      </c>
      <c r="BH250" s="72" t="s">
        <v>193</v>
      </c>
      <c r="BI250" s="72" t="s">
        <v>193</v>
      </c>
      <c r="BJ250" s="65"/>
      <c r="BK250" s="65"/>
      <c r="BL250" s="65" t="s">
        <v>626</v>
      </c>
      <c r="BM250" s="79" t="s">
        <v>625</v>
      </c>
    </row>
    <row r="251" spans="1:65" ht="12.75" customHeight="1">
      <c r="A251" s="508" t="s">
        <v>736</v>
      </c>
      <c r="B251" s="72" t="s">
        <v>0</v>
      </c>
      <c r="C251" s="72" t="s">
        <v>193</v>
      </c>
      <c r="D251" s="72" t="s">
        <v>640</v>
      </c>
      <c r="E251" s="72" t="s">
        <v>735</v>
      </c>
      <c r="F251" s="74" t="s">
        <v>734</v>
      </c>
      <c r="G251" s="74" t="s">
        <v>733</v>
      </c>
      <c r="H251" s="74" t="s">
        <v>732</v>
      </c>
      <c r="I251" s="74" t="s">
        <v>731</v>
      </c>
      <c r="J251" s="74" t="s">
        <v>730</v>
      </c>
      <c r="K251" s="74" t="s">
        <v>729</v>
      </c>
      <c r="L251" s="74">
        <v>2</v>
      </c>
      <c r="M251" s="74" t="s">
        <v>728</v>
      </c>
      <c r="N251" s="74" t="s">
        <v>727</v>
      </c>
      <c r="O251" s="74" t="s">
        <v>4</v>
      </c>
      <c r="P251" s="74" t="s">
        <v>726</v>
      </c>
      <c r="Q251" s="74" t="s">
        <v>725</v>
      </c>
      <c r="R251" s="74" t="s">
        <v>51</v>
      </c>
      <c r="S251" s="74" t="s">
        <v>724</v>
      </c>
      <c r="T251" s="74" t="s">
        <v>49</v>
      </c>
      <c r="U251" s="74" t="s">
        <v>8</v>
      </c>
      <c r="V251" s="74" t="s">
        <v>10</v>
      </c>
      <c r="W251" s="74" t="s">
        <v>49</v>
      </c>
      <c r="X251" s="74">
        <v>0</v>
      </c>
      <c r="Y251" s="74">
        <v>0</v>
      </c>
      <c r="Z251" s="74">
        <v>0</v>
      </c>
      <c r="AA251" s="74" t="s">
        <v>723</v>
      </c>
      <c r="AB251" s="74" t="s">
        <v>49</v>
      </c>
      <c r="AC251" s="74" t="s">
        <v>49</v>
      </c>
      <c r="AD251" s="74" t="s">
        <v>51</v>
      </c>
      <c r="AE251" s="74" t="s">
        <v>502</v>
      </c>
      <c r="AF251" s="74" t="s">
        <v>49</v>
      </c>
      <c r="AG251" s="74" t="s">
        <v>51</v>
      </c>
      <c r="AH251" s="74" t="s">
        <v>49</v>
      </c>
      <c r="AI251" s="74" t="s">
        <v>49</v>
      </c>
      <c r="AJ251" s="74" t="s">
        <v>49</v>
      </c>
      <c r="AK251" s="72" t="s">
        <v>722</v>
      </c>
      <c r="AL251" s="72" t="s">
        <v>49</v>
      </c>
      <c r="AM251" s="74" t="s">
        <v>49</v>
      </c>
      <c r="AN251" s="72" t="s">
        <v>49</v>
      </c>
      <c r="AO251" s="72" t="s">
        <v>646</v>
      </c>
      <c r="AP251" s="72" t="s">
        <v>49</v>
      </c>
      <c r="AQ251" s="72" t="s">
        <v>49</v>
      </c>
      <c r="AR251" s="72" t="s">
        <v>51</v>
      </c>
      <c r="AS251" s="72" t="s">
        <v>51</v>
      </c>
      <c r="AT251" s="72" t="s">
        <v>630</v>
      </c>
      <c r="AU251" s="72" t="s">
        <v>721</v>
      </c>
      <c r="AV251" s="72" t="s">
        <v>720</v>
      </c>
      <c r="AW251" s="72"/>
      <c r="AX251" s="72" t="s">
        <v>193</v>
      </c>
      <c r="AY251" s="72" t="s">
        <v>193</v>
      </c>
      <c r="AZ251" s="72" t="s">
        <v>193</v>
      </c>
      <c r="BA251" s="72" t="s">
        <v>193</v>
      </c>
      <c r="BB251" s="72" t="s">
        <v>193</v>
      </c>
      <c r="BC251" s="72" t="s">
        <v>193</v>
      </c>
      <c r="BD251" s="72" t="s">
        <v>193</v>
      </c>
      <c r="BE251" s="72" t="s">
        <v>193</v>
      </c>
      <c r="BF251" s="72" t="s">
        <v>193</v>
      </c>
      <c r="BG251" s="72" t="s">
        <v>193</v>
      </c>
      <c r="BH251" s="72" t="s">
        <v>193</v>
      </c>
      <c r="BI251" s="72" t="s">
        <v>193</v>
      </c>
      <c r="BJ251" s="65"/>
      <c r="BK251" s="65"/>
      <c r="BL251" s="65" t="s">
        <v>626</v>
      </c>
      <c r="BM251" s="79" t="s">
        <v>625</v>
      </c>
    </row>
    <row r="252" spans="1:65" ht="12.75" customHeight="1">
      <c r="A252" s="508" t="s">
        <v>719</v>
      </c>
      <c r="B252" s="72" t="s">
        <v>0</v>
      </c>
      <c r="C252" s="72" t="s">
        <v>193</v>
      </c>
      <c r="D252" s="72" t="s">
        <v>668</v>
      </c>
      <c r="E252" s="72" t="s">
        <v>704</v>
      </c>
      <c r="F252" s="74" t="s">
        <v>718</v>
      </c>
      <c r="G252" s="74" t="s">
        <v>639</v>
      </c>
      <c r="H252" s="74" t="s">
        <v>717</v>
      </c>
      <c r="I252" s="74" t="s">
        <v>716</v>
      </c>
      <c r="J252" s="74" t="s">
        <v>2104</v>
      </c>
      <c r="K252" s="74" t="s">
        <v>715</v>
      </c>
      <c r="L252" s="74">
        <v>2</v>
      </c>
      <c r="M252" s="74" t="s">
        <v>3</v>
      </c>
      <c r="N252" s="74" t="s">
        <v>661</v>
      </c>
      <c r="O252" s="74" t="s">
        <v>714</v>
      </c>
      <c r="P252" s="74" t="s">
        <v>659</v>
      </c>
      <c r="Q252" s="74">
        <v>0</v>
      </c>
      <c r="R252" s="74" t="s">
        <v>51</v>
      </c>
      <c r="S252" s="74" t="s">
        <v>2103</v>
      </c>
      <c r="T252" s="74" t="s">
        <v>49</v>
      </c>
      <c r="U252" s="74" t="s">
        <v>657</v>
      </c>
      <c r="V252" s="74" t="s">
        <v>10</v>
      </c>
      <c r="W252" s="74" t="s">
        <v>656</v>
      </c>
      <c r="X252" s="74">
        <v>0</v>
      </c>
      <c r="Y252" s="74" t="s">
        <v>713</v>
      </c>
      <c r="Z252" s="74">
        <v>0</v>
      </c>
      <c r="AA252" s="74" t="s">
        <v>49</v>
      </c>
      <c r="AB252" s="74" t="s">
        <v>49</v>
      </c>
      <c r="AC252" s="74" t="s">
        <v>49</v>
      </c>
      <c r="AD252" s="74" t="s">
        <v>51</v>
      </c>
      <c r="AE252" s="74" t="s">
        <v>655</v>
      </c>
      <c r="AF252" s="74" t="s">
        <v>49</v>
      </c>
      <c r="AG252" s="74" t="s">
        <v>712</v>
      </c>
      <c r="AH252" s="74" t="s">
        <v>51</v>
      </c>
      <c r="AI252" s="74" t="s">
        <v>49</v>
      </c>
      <c r="AJ252" s="74" t="s">
        <v>711</v>
      </c>
      <c r="AK252" s="72" t="s">
        <v>710</v>
      </c>
      <c r="AL252" s="72" t="s">
        <v>51</v>
      </c>
      <c r="AM252" s="74" t="s">
        <v>51</v>
      </c>
      <c r="AN252" s="72" t="s">
        <v>49</v>
      </c>
      <c r="AO252" s="72" t="s">
        <v>49</v>
      </c>
      <c r="AP252" s="72" t="s">
        <v>654</v>
      </c>
      <c r="AQ252" s="72" t="s">
        <v>49</v>
      </c>
      <c r="AR252" s="72" t="s">
        <v>653</v>
      </c>
      <c r="AS252" s="72" t="s">
        <v>49</v>
      </c>
      <c r="AT252" s="72" t="s">
        <v>630</v>
      </c>
      <c r="AU252" s="72" t="s">
        <v>709</v>
      </c>
      <c r="AV252" s="72" t="s">
        <v>651</v>
      </c>
      <c r="AW252" s="72" t="s">
        <v>708</v>
      </c>
      <c r="AX252" s="72" t="s">
        <v>707</v>
      </c>
      <c r="AY252" s="72" t="s">
        <v>49</v>
      </c>
      <c r="AZ252" s="72" t="s">
        <v>706</v>
      </c>
      <c r="BA252" s="72" t="s">
        <v>196</v>
      </c>
      <c r="BB252" s="72" t="s">
        <v>646</v>
      </c>
      <c r="BC252" s="72" t="s">
        <v>645</v>
      </c>
      <c r="BD252" s="72" t="s">
        <v>644</v>
      </c>
      <c r="BE252" s="72" t="s">
        <v>51</v>
      </c>
      <c r="BF252" s="72" t="s">
        <v>16</v>
      </c>
      <c r="BG252" s="72" t="s">
        <v>95</v>
      </c>
      <c r="BH252" s="72" t="s">
        <v>49</v>
      </c>
      <c r="BI252" s="72"/>
      <c r="BJ252" s="65"/>
      <c r="BK252" s="65"/>
      <c r="BL252" s="65" t="s">
        <v>642</v>
      </c>
      <c r="BM252" s="79" t="s">
        <v>641</v>
      </c>
    </row>
    <row r="253" spans="1:65" ht="12.75" customHeight="1">
      <c r="A253" s="508" t="s">
        <v>121</v>
      </c>
      <c r="B253" s="72" t="s">
        <v>0</v>
      </c>
      <c r="C253" s="72" t="s">
        <v>193</v>
      </c>
      <c r="D253" s="72" t="s">
        <v>705</v>
      </c>
      <c r="E253" s="151" t="s">
        <v>704</v>
      </c>
      <c r="F253" s="151" t="s">
        <v>703</v>
      </c>
      <c r="G253" s="151" t="s">
        <v>639</v>
      </c>
      <c r="H253" s="151" t="s">
        <v>702</v>
      </c>
      <c r="I253" s="151" t="s">
        <v>701</v>
      </c>
      <c r="J253" s="151" t="s">
        <v>691</v>
      </c>
      <c r="K253" s="151" t="s">
        <v>690</v>
      </c>
      <c r="L253" s="151">
        <v>2</v>
      </c>
      <c r="M253" s="151" t="s">
        <v>689</v>
      </c>
      <c r="N253" s="151" t="s">
        <v>688</v>
      </c>
      <c r="O253" s="151"/>
      <c r="P253" s="151" t="s">
        <v>687</v>
      </c>
      <c r="Q253" s="151" t="s">
        <v>686</v>
      </c>
      <c r="R253" s="151" t="s">
        <v>51</v>
      </c>
      <c r="S253" s="151" t="s">
        <v>51</v>
      </c>
      <c r="T253" s="151" t="s">
        <v>700</v>
      </c>
      <c r="U253" s="151">
        <v>1</v>
      </c>
      <c r="V253" s="151">
        <v>1</v>
      </c>
      <c r="W253" s="151">
        <v>1</v>
      </c>
      <c r="X253" s="151">
        <v>0</v>
      </c>
      <c r="Y253" s="151" t="s">
        <v>684</v>
      </c>
      <c r="Z253" s="151">
        <v>0</v>
      </c>
      <c r="AA253" s="151" t="s">
        <v>683</v>
      </c>
      <c r="AB253" s="151">
        <v>0</v>
      </c>
      <c r="AC253" s="151" t="s">
        <v>683</v>
      </c>
      <c r="AD253" s="151" t="s">
        <v>682</v>
      </c>
      <c r="AE253" s="151">
        <v>6</v>
      </c>
      <c r="AF253" s="151"/>
      <c r="AG253" s="151" t="s">
        <v>673</v>
      </c>
      <c r="AH253" s="151"/>
      <c r="AI253" s="151" t="s">
        <v>672</v>
      </c>
      <c r="AJ253" s="74">
        <v>0</v>
      </c>
      <c r="AK253" s="72" t="s">
        <v>51</v>
      </c>
      <c r="AL253" s="72"/>
      <c r="AM253" s="74" t="s">
        <v>51</v>
      </c>
      <c r="AN253" s="72"/>
      <c r="AO253" s="72" t="s">
        <v>681</v>
      </c>
      <c r="AP253" s="72"/>
      <c r="AQ253" s="72" t="s">
        <v>51</v>
      </c>
      <c r="AR253" s="72" t="s">
        <v>51</v>
      </c>
      <c r="AS253" s="72" t="s">
        <v>51</v>
      </c>
      <c r="AT253" s="72"/>
      <c r="AU253" s="72" t="s">
        <v>679</v>
      </c>
      <c r="AV253" s="72"/>
      <c r="AW253" s="72" t="s">
        <v>678</v>
      </c>
      <c r="AX253" s="72" t="s">
        <v>699</v>
      </c>
      <c r="AY253" s="72" t="s">
        <v>51</v>
      </c>
      <c r="AZ253" s="72" t="s">
        <v>698</v>
      </c>
      <c r="BA253" s="72"/>
      <c r="BB253" s="72" t="s">
        <v>676</v>
      </c>
      <c r="BC253" s="72" t="s">
        <v>675</v>
      </c>
      <c r="BD253" s="72" t="s">
        <v>674</v>
      </c>
      <c r="BE253" s="72" t="s">
        <v>51</v>
      </c>
      <c r="BF253" s="72" t="s">
        <v>673</v>
      </c>
      <c r="BG253" s="72" t="s">
        <v>672</v>
      </c>
      <c r="BH253" s="72" t="s">
        <v>671</v>
      </c>
      <c r="BI253" s="72"/>
      <c r="BJ253" s="65"/>
      <c r="BK253" s="65"/>
      <c r="BL253" s="65" t="s">
        <v>670</v>
      </c>
      <c r="BM253" s="79" t="s">
        <v>625</v>
      </c>
    </row>
    <row r="254" spans="1:65" ht="12.75" customHeight="1">
      <c r="A254" s="508" t="s">
        <v>697</v>
      </c>
      <c r="B254" s="72" t="s">
        <v>0</v>
      </c>
      <c r="C254" s="72" t="s">
        <v>193</v>
      </c>
      <c r="D254" s="72" t="s">
        <v>696</v>
      </c>
      <c r="E254" s="72" t="s">
        <v>695</v>
      </c>
      <c r="F254" s="74" t="s">
        <v>694</v>
      </c>
      <c r="G254" s="74" t="s">
        <v>639</v>
      </c>
      <c r="H254" s="74" t="s">
        <v>693</v>
      </c>
      <c r="I254" s="74" t="s">
        <v>692</v>
      </c>
      <c r="J254" s="74" t="s">
        <v>691</v>
      </c>
      <c r="K254" s="151" t="s">
        <v>690</v>
      </c>
      <c r="L254" s="74">
        <v>2</v>
      </c>
      <c r="M254" s="74" t="s">
        <v>689</v>
      </c>
      <c r="N254" s="74" t="s">
        <v>688</v>
      </c>
      <c r="O254" s="74"/>
      <c r="P254" s="74" t="s">
        <v>687</v>
      </c>
      <c r="Q254" s="74" t="s">
        <v>686</v>
      </c>
      <c r="R254" s="74" t="s">
        <v>51</v>
      </c>
      <c r="S254" s="74" t="s">
        <v>51</v>
      </c>
      <c r="T254" s="74" t="s">
        <v>685</v>
      </c>
      <c r="U254" s="74">
        <v>1</v>
      </c>
      <c r="V254" s="74">
        <v>1</v>
      </c>
      <c r="W254" s="74">
        <v>1</v>
      </c>
      <c r="X254" s="74">
        <v>0</v>
      </c>
      <c r="Y254" s="151" t="s">
        <v>684</v>
      </c>
      <c r="Z254" s="74">
        <v>0</v>
      </c>
      <c r="AA254" s="74" t="s">
        <v>683</v>
      </c>
      <c r="AB254" s="74">
        <v>0</v>
      </c>
      <c r="AC254" s="151" t="s">
        <v>683</v>
      </c>
      <c r="AD254" s="151" t="s">
        <v>682</v>
      </c>
      <c r="AE254" s="151">
        <v>6</v>
      </c>
      <c r="AF254" s="74"/>
      <c r="AG254" s="74" t="s">
        <v>673</v>
      </c>
      <c r="AH254" s="74"/>
      <c r="AI254" s="74" t="s">
        <v>672</v>
      </c>
      <c r="AJ254" s="74">
        <v>0</v>
      </c>
      <c r="AK254" s="72" t="s">
        <v>51</v>
      </c>
      <c r="AL254" s="72"/>
      <c r="AM254" s="74" t="s">
        <v>51</v>
      </c>
      <c r="AN254" s="72"/>
      <c r="AO254" s="72" t="s">
        <v>681</v>
      </c>
      <c r="AP254" s="72"/>
      <c r="AQ254" s="72" t="s">
        <v>49</v>
      </c>
      <c r="AR254" s="72" t="s">
        <v>51</v>
      </c>
      <c r="AS254" s="72" t="s">
        <v>680</v>
      </c>
      <c r="AT254" s="72"/>
      <c r="AU254" s="72" t="s">
        <v>679</v>
      </c>
      <c r="AV254" s="72"/>
      <c r="AW254" s="72" t="s">
        <v>678</v>
      </c>
      <c r="AX254" s="72" t="s">
        <v>628</v>
      </c>
      <c r="AY254" s="72" t="s">
        <v>51</v>
      </c>
      <c r="AZ254" s="72" t="s">
        <v>677</v>
      </c>
      <c r="BA254" s="72"/>
      <c r="BB254" s="72" t="s">
        <v>676</v>
      </c>
      <c r="BC254" s="72" t="s">
        <v>675</v>
      </c>
      <c r="BD254" s="72" t="s">
        <v>674</v>
      </c>
      <c r="BE254" s="72" t="s">
        <v>51</v>
      </c>
      <c r="BF254" s="72" t="s">
        <v>673</v>
      </c>
      <c r="BG254" s="72" t="s">
        <v>672</v>
      </c>
      <c r="BH254" s="72" t="s">
        <v>671</v>
      </c>
      <c r="BI254" s="72"/>
      <c r="BJ254" s="65"/>
      <c r="BK254" s="65"/>
      <c r="BL254" s="65" t="s">
        <v>670</v>
      </c>
      <c r="BM254" s="79" t="s">
        <v>625</v>
      </c>
    </row>
    <row r="255" spans="1:65" ht="63.75">
      <c r="A255" s="508" t="s">
        <v>2392</v>
      </c>
      <c r="B255" s="72" t="s">
        <v>0</v>
      </c>
      <c r="C255" s="72" t="s">
        <v>193</v>
      </c>
      <c r="D255" s="72" t="s">
        <v>640</v>
      </c>
      <c r="E255" s="72" t="s">
        <v>704</v>
      </c>
      <c r="F255" s="74" t="s">
        <v>666</v>
      </c>
      <c r="G255" s="74" t="s">
        <v>639</v>
      </c>
      <c r="H255" s="74" t="s">
        <v>665</v>
      </c>
      <c r="I255" s="74" t="s">
        <v>664</v>
      </c>
      <c r="J255" s="74" t="s">
        <v>663</v>
      </c>
      <c r="K255" s="74" t="s">
        <v>662</v>
      </c>
      <c r="L255" s="74">
        <v>2</v>
      </c>
      <c r="M255" s="74" t="s">
        <v>3</v>
      </c>
      <c r="N255" s="74" t="s">
        <v>661</v>
      </c>
      <c r="O255" s="74" t="s">
        <v>660</v>
      </c>
      <c r="P255" s="74" t="s">
        <v>2207</v>
      </c>
      <c r="Q255" s="74" t="s">
        <v>634</v>
      </c>
      <c r="R255" s="74" t="s">
        <v>51</v>
      </c>
      <c r="S255" s="74" t="s">
        <v>2208</v>
      </c>
      <c r="T255" s="74" t="s">
        <v>49</v>
      </c>
      <c r="U255" s="74" t="s">
        <v>657</v>
      </c>
      <c r="V255" s="74" t="s">
        <v>10</v>
      </c>
      <c r="W255" s="74" t="s">
        <v>1159</v>
      </c>
      <c r="X255" s="74" t="s">
        <v>49</v>
      </c>
      <c r="Y255" s="151" t="s">
        <v>684</v>
      </c>
      <c r="Z255" s="74" t="s">
        <v>49</v>
      </c>
      <c r="AA255" s="74">
        <v>1</v>
      </c>
      <c r="AB255" s="74" t="s">
        <v>49</v>
      </c>
      <c r="AC255" s="151" t="s">
        <v>51</v>
      </c>
      <c r="AD255" s="151" t="s">
        <v>51</v>
      </c>
      <c r="AE255" s="151" t="s">
        <v>2209</v>
      </c>
      <c r="AF255" s="74" t="s">
        <v>49</v>
      </c>
      <c r="AG255" s="74" t="s">
        <v>49</v>
      </c>
      <c r="AH255" s="74" t="s">
        <v>49</v>
      </c>
      <c r="AI255" s="74" t="s">
        <v>51</v>
      </c>
      <c r="AJ255" s="74" t="s">
        <v>49</v>
      </c>
      <c r="AK255" s="72" t="s">
        <v>51</v>
      </c>
      <c r="AL255" s="72"/>
      <c r="AM255" s="74" t="s">
        <v>51</v>
      </c>
      <c r="AN255" s="72" t="s">
        <v>51</v>
      </c>
      <c r="AO255" s="72" t="s">
        <v>51</v>
      </c>
      <c r="AP255" s="72" t="s">
        <v>654</v>
      </c>
      <c r="AQ255" s="72" t="s">
        <v>49</v>
      </c>
      <c r="AR255" s="72" t="s">
        <v>2210</v>
      </c>
      <c r="AS255" s="72" t="s">
        <v>49</v>
      </c>
      <c r="AT255" s="72" t="s">
        <v>630</v>
      </c>
      <c r="AU255" s="72" t="s">
        <v>652</v>
      </c>
      <c r="AV255" s="72"/>
      <c r="AW255" s="72" t="s">
        <v>2211</v>
      </c>
      <c r="AX255" s="72" t="s">
        <v>649</v>
      </c>
      <c r="AY255" s="72" t="s">
        <v>51</v>
      </c>
      <c r="AZ255" s="72" t="s">
        <v>648</v>
      </c>
      <c r="BA255" s="72" t="s">
        <v>647</v>
      </c>
      <c r="BB255" s="72" t="s">
        <v>646</v>
      </c>
      <c r="BC255" s="72" t="s">
        <v>645</v>
      </c>
      <c r="BD255" s="72" t="s">
        <v>644</v>
      </c>
      <c r="BE255" s="72" t="s">
        <v>51</v>
      </c>
      <c r="BF255" s="72" t="s">
        <v>643</v>
      </c>
      <c r="BG255" s="72" t="s">
        <v>672</v>
      </c>
      <c r="BH255" s="72" t="s">
        <v>49</v>
      </c>
      <c r="BI255" s="72" t="s">
        <v>51</v>
      </c>
      <c r="BJ255" s="65"/>
      <c r="BK255" s="65"/>
      <c r="BL255" s="65"/>
      <c r="BM255" s="79"/>
    </row>
    <row r="256" spans="1:65" ht="63.75">
      <c r="A256" s="508" t="s">
        <v>669</v>
      </c>
      <c r="B256" s="72" t="s">
        <v>0</v>
      </c>
      <c r="C256" s="72" t="s">
        <v>193</v>
      </c>
      <c r="D256" s="72" t="s">
        <v>668</v>
      </c>
      <c r="E256" s="72" t="s">
        <v>667</v>
      </c>
      <c r="F256" s="74" t="s">
        <v>666</v>
      </c>
      <c r="G256" s="74" t="s">
        <v>639</v>
      </c>
      <c r="H256" s="74" t="s">
        <v>665</v>
      </c>
      <c r="I256" s="74" t="s">
        <v>664</v>
      </c>
      <c r="J256" s="74" t="s">
        <v>663</v>
      </c>
      <c r="K256" s="74" t="s">
        <v>662</v>
      </c>
      <c r="L256" s="74">
        <v>2</v>
      </c>
      <c r="M256" s="74" t="s">
        <v>3</v>
      </c>
      <c r="N256" s="74" t="s">
        <v>661</v>
      </c>
      <c r="O256" s="74" t="s">
        <v>660</v>
      </c>
      <c r="P256" s="74" t="s">
        <v>659</v>
      </c>
      <c r="Q256" s="74" t="s">
        <v>634</v>
      </c>
      <c r="R256" s="74" t="s">
        <v>51</v>
      </c>
      <c r="S256" s="74" t="s">
        <v>2208</v>
      </c>
      <c r="T256" s="74" t="s">
        <v>49</v>
      </c>
      <c r="U256" s="74" t="s">
        <v>657</v>
      </c>
      <c r="V256" s="74" t="s">
        <v>10</v>
      </c>
      <c r="W256" s="74" t="s">
        <v>656</v>
      </c>
      <c r="X256" s="74" t="s">
        <v>49</v>
      </c>
      <c r="Y256" s="74" t="s">
        <v>49</v>
      </c>
      <c r="Z256" s="74" t="s">
        <v>49</v>
      </c>
      <c r="AA256" s="74" t="s">
        <v>49</v>
      </c>
      <c r="AB256" s="74" t="s">
        <v>49</v>
      </c>
      <c r="AC256" s="74" t="s">
        <v>49</v>
      </c>
      <c r="AD256" s="74" t="s">
        <v>51</v>
      </c>
      <c r="AE256" s="74" t="s">
        <v>655</v>
      </c>
      <c r="AF256" s="74" t="s">
        <v>49</v>
      </c>
      <c r="AG256" s="74" t="s">
        <v>49</v>
      </c>
      <c r="AH256" s="74" t="s">
        <v>49</v>
      </c>
      <c r="AI256" s="74" t="s">
        <v>49</v>
      </c>
      <c r="AJ256" s="74" t="s">
        <v>49</v>
      </c>
      <c r="AK256" s="72" t="s">
        <v>51</v>
      </c>
      <c r="AL256" s="72" t="s">
        <v>51</v>
      </c>
      <c r="AM256" s="74" t="s">
        <v>51</v>
      </c>
      <c r="AN256" s="72" t="s">
        <v>49</v>
      </c>
      <c r="AO256" s="72" t="s">
        <v>49</v>
      </c>
      <c r="AP256" s="72" t="s">
        <v>654</v>
      </c>
      <c r="AQ256" s="72" t="s">
        <v>49</v>
      </c>
      <c r="AR256" s="72" t="s">
        <v>2210</v>
      </c>
      <c r="AS256" s="72" t="s">
        <v>49</v>
      </c>
      <c r="AT256" s="72" t="s">
        <v>630</v>
      </c>
      <c r="AU256" s="72" t="s">
        <v>652</v>
      </c>
      <c r="AV256" s="72" t="s">
        <v>651</v>
      </c>
      <c r="AW256" s="72" t="s">
        <v>650</v>
      </c>
      <c r="AX256" s="72" t="s">
        <v>649</v>
      </c>
      <c r="AY256" s="72" t="s">
        <v>49</v>
      </c>
      <c r="AZ256" s="72" t="s">
        <v>648</v>
      </c>
      <c r="BA256" s="72" t="s">
        <v>647</v>
      </c>
      <c r="BB256" s="72" t="s">
        <v>646</v>
      </c>
      <c r="BC256" s="72" t="s">
        <v>645</v>
      </c>
      <c r="BD256" s="72" t="s">
        <v>644</v>
      </c>
      <c r="BE256" s="72" t="s">
        <v>51</v>
      </c>
      <c r="BF256" s="72" t="s">
        <v>643</v>
      </c>
      <c r="BG256" s="72" t="s">
        <v>643</v>
      </c>
      <c r="BH256" s="72" t="s">
        <v>49</v>
      </c>
      <c r="BI256" s="72" t="s">
        <v>51</v>
      </c>
      <c r="BJ256" s="65"/>
      <c r="BK256" s="65"/>
      <c r="BL256" s="65" t="s">
        <v>642</v>
      </c>
      <c r="BM256" s="79" t="s">
        <v>641</v>
      </c>
    </row>
    <row r="257" spans="1:67" ht="63.75">
      <c r="A257" s="508" t="s">
        <v>122</v>
      </c>
      <c r="B257" s="72" t="s">
        <v>0</v>
      </c>
      <c r="C257" s="72" t="s">
        <v>193</v>
      </c>
      <c r="D257" s="72" t="s">
        <v>640</v>
      </c>
      <c r="E257" s="72" t="s">
        <v>611</v>
      </c>
      <c r="F257" s="74" t="s">
        <v>57</v>
      </c>
      <c r="G257" s="74" t="s">
        <v>639</v>
      </c>
      <c r="H257" s="74" t="s">
        <v>638</v>
      </c>
      <c r="I257" s="74" t="s">
        <v>637</v>
      </c>
      <c r="J257" s="74" t="s">
        <v>636</v>
      </c>
      <c r="K257" s="74" t="s">
        <v>635</v>
      </c>
      <c r="L257" s="74">
        <v>2</v>
      </c>
      <c r="M257" s="74" t="s">
        <v>44</v>
      </c>
      <c r="N257" s="74" t="s">
        <v>25</v>
      </c>
      <c r="O257" s="74" t="s">
        <v>4</v>
      </c>
      <c r="P257" s="74" t="s">
        <v>58</v>
      </c>
      <c r="Q257" s="74" t="s">
        <v>634</v>
      </c>
      <c r="R257" s="74" t="s">
        <v>51</v>
      </c>
      <c r="S257" s="74" t="s">
        <v>633</v>
      </c>
      <c r="T257" s="74" t="s">
        <v>49</v>
      </c>
      <c r="U257" s="74" t="s">
        <v>632</v>
      </c>
      <c r="V257" s="74" t="s">
        <v>10</v>
      </c>
      <c r="W257" s="74" t="s">
        <v>49</v>
      </c>
      <c r="X257" s="74" t="s">
        <v>49</v>
      </c>
      <c r="Y257" s="74">
        <v>1</v>
      </c>
      <c r="Z257" s="74" t="s">
        <v>49</v>
      </c>
      <c r="AA257" s="74">
        <v>1</v>
      </c>
      <c r="AB257" s="74" t="s">
        <v>49</v>
      </c>
      <c r="AC257" s="74" t="s">
        <v>49</v>
      </c>
      <c r="AD257" s="74" t="s">
        <v>51</v>
      </c>
      <c r="AE257" s="74" t="s">
        <v>631</v>
      </c>
      <c r="AF257" s="74" t="s">
        <v>49</v>
      </c>
      <c r="AG257" s="74" t="s">
        <v>49</v>
      </c>
      <c r="AH257" s="74" t="s">
        <v>49</v>
      </c>
      <c r="AI257" s="74" t="s">
        <v>49</v>
      </c>
      <c r="AJ257" s="74" t="s">
        <v>49</v>
      </c>
      <c r="AK257" s="72" t="s">
        <v>51</v>
      </c>
      <c r="AL257" s="72" t="s">
        <v>51</v>
      </c>
      <c r="AM257" s="74" t="s">
        <v>51</v>
      </c>
      <c r="AN257" s="72" t="s">
        <v>49</v>
      </c>
      <c r="AO257" s="72" t="s">
        <v>49</v>
      </c>
      <c r="AP257" s="72" t="s">
        <v>51</v>
      </c>
      <c r="AQ257" s="72" t="s">
        <v>49</v>
      </c>
      <c r="AR257" s="72" t="s">
        <v>51</v>
      </c>
      <c r="AS257" s="72" t="s">
        <v>49</v>
      </c>
      <c r="AT257" s="72" t="s">
        <v>630</v>
      </c>
      <c r="AU257" s="72" t="s">
        <v>629</v>
      </c>
      <c r="AV257" s="72"/>
      <c r="AW257" s="72"/>
      <c r="AX257" s="72" t="s">
        <v>628</v>
      </c>
      <c r="AY257" s="72" t="s">
        <v>49</v>
      </c>
      <c r="AZ257" s="72" t="s">
        <v>627</v>
      </c>
      <c r="BA257" s="72"/>
      <c r="BB257" s="72"/>
      <c r="BC257" s="72" t="s">
        <v>51</v>
      </c>
      <c r="BD257" s="72" t="s">
        <v>51</v>
      </c>
      <c r="BE257" s="72"/>
      <c r="BF257" s="72"/>
      <c r="BG257" s="72"/>
      <c r="BH257" s="72"/>
      <c r="BI257" s="72"/>
      <c r="BJ257" s="65"/>
      <c r="BK257" s="65"/>
      <c r="BL257" s="65" t="s">
        <v>626</v>
      </c>
      <c r="BM257" s="79" t="s">
        <v>625</v>
      </c>
    </row>
    <row r="258" spans="1:67" ht="63.75">
      <c r="A258" s="508" t="s">
        <v>2479</v>
      </c>
      <c r="B258" s="72" t="s">
        <v>0</v>
      </c>
      <c r="C258" s="72" t="s">
        <v>193</v>
      </c>
      <c r="D258" s="72" t="s">
        <v>668</v>
      </c>
      <c r="E258" s="72" t="s">
        <v>768</v>
      </c>
      <c r="F258" s="74" t="s">
        <v>2480</v>
      </c>
      <c r="G258" s="74" t="s">
        <v>29</v>
      </c>
      <c r="H258" s="74" t="s">
        <v>2481</v>
      </c>
      <c r="I258" s="74" t="s">
        <v>2482</v>
      </c>
      <c r="J258" s="193" t="s">
        <v>2483</v>
      </c>
      <c r="K258" s="74" t="s">
        <v>623</v>
      </c>
      <c r="L258" s="74">
        <v>4</v>
      </c>
      <c r="M258" s="74" t="s">
        <v>59</v>
      </c>
      <c r="N258" s="74" t="s">
        <v>2484</v>
      </c>
      <c r="O258" s="74" t="s">
        <v>2485</v>
      </c>
      <c r="P258" s="74" t="s">
        <v>1136</v>
      </c>
      <c r="Q258" s="193" t="s">
        <v>893</v>
      </c>
      <c r="R258" s="74" t="s">
        <v>51</v>
      </c>
      <c r="S258" s="74" t="s">
        <v>2208</v>
      </c>
      <c r="T258" s="193" t="s">
        <v>62</v>
      </c>
      <c r="U258" s="74">
        <v>1</v>
      </c>
      <c r="V258" s="193" t="s">
        <v>2486</v>
      </c>
      <c r="W258" s="193" t="s">
        <v>51</v>
      </c>
      <c r="X258" s="193" t="s">
        <v>539</v>
      </c>
      <c r="Y258" s="74" t="s">
        <v>538</v>
      </c>
      <c r="Z258" s="74" t="s">
        <v>538</v>
      </c>
      <c r="AA258" s="74" t="s">
        <v>525</v>
      </c>
      <c r="AB258" s="74" t="s">
        <v>62</v>
      </c>
      <c r="AC258" s="74" t="s">
        <v>62</v>
      </c>
      <c r="AD258" s="74" t="s">
        <v>51</v>
      </c>
      <c r="AE258" s="74" t="s">
        <v>2487</v>
      </c>
      <c r="AF258" s="193" t="s">
        <v>62</v>
      </c>
      <c r="AG258" s="74" t="s">
        <v>51</v>
      </c>
      <c r="AH258" s="193" t="s">
        <v>49</v>
      </c>
      <c r="AI258" s="74" t="s">
        <v>51</v>
      </c>
      <c r="AJ258" s="74" t="s">
        <v>49</v>
      </c>
      <c r="AK258" s="72" t="s">
        <v>51</v>
      </c>
      <c r="AL258" s="72" t="s">
        <v>49</v>
      </c>
      <c r="AM258" s="74" t="s">
        <v>51</v>
      </c>
      <c r="AN258" s="72" t="s">
        <v>49</v>
      </c>
      <c r="AO258" s="72" t="s">
        <v>49</v>
      </c>
      <c r="AP258" s="72" t="s">
        <v>51</v>
      </c>
      <c r="AQ258" s="194" t="s">
        <v>49</v>
      </c>
      <c r="AR258" s="72" t="s">
        <v>2210</v>
      </c>
      <c r="AS258" s="194" t="s">
        <v>2488</v>
      </c>
      <c r="AT258" s="72" t="s">
        <v>1066</v>
      </c>
      <c r="AU258" s="72" t="s">
        <v>2489</v>
      </c>
      <c r="AV258" s="194" t="s">
        <v>2011</v>
      </c>
      <c r="AW258" s="72" t="s">
        <v>1531</v>
      </c>
      <c r="AX258" s="72" t="s">
        <v>193</v>
      </c>
      <c r="AY258" s="72" t="s">
        <v>193</v>
      </c>
      <c r="AZ258" s="72" t="s">
        <v>193</v>
      </c>
      <c r="BA258" s="72" t="s">
        <v>193</v>
      </c>
      <c r="BB258" s="72" t="s">
        <v>193</v>
      </c>
      <c r="BC258" s="72" t="s">
        <v>193</v>
      </c>
      <c r="BD258" s="72" t="s">
        <v>193</v>
      </c>
      <c r="BE258" s="72" t="s">
        <v>193</v>
      </c>
      <c r="BF258" s="72" t="s">
        <v>193</v>
      </c>
      <c r="BG258" s="72" t="s">
        <v>193</v>
      </c>
      <c r="BH258" s="72" t="s">
        <v>193</v>
      </c>
      <c r="BI258" s="72" t="s">
        <v>193</v>
      </c>
      <c r="BJ258" s="65"/>
      <c r="BK258" s="65"/>
      <c r="BL258" s="65"/>
      <c r="BM258" s="79" t="s">
        <v>625</v>
      </c>
    </row>
    <row r="259" spans="1:67" ht="12.75" customHeight="1">
      <c r="A259" s="508" t="s">
        <v>2490</v>
      </c>
      <c r="B259" s="72" t="s">
        <v>0</v>
      </c>
      <c r="C259" s="72" t="s">
        <v>193</v>
      </c>
      <c r="D259" s="72" t="s">
        <v>668</v>
      </c>
      <c r="E259" s="72" t="s">
        <v>768</v>
      </c>
      <c r="F259" s="74" t="s">
        <v>2480</v>
      </c>
      <c r="G259" s="74" t="s">
        <v>19</v>
      </c>
      <c r="H259" s="74" t="s">
        <v>2491</v>
      </c>
      <c r="I259" s="74" t="s">
        <v>2492</v>
      </c>
      <c r="J259" s="193" t="s">
        <v>2483</v>
      </c>
      <c r="K259" s="74" t="s">
        <v>623</v>
      </c>
      <c r="L259" s="74">
        <v>4</v>
      </c>
      <c r="M259" s="74" t="s">
        <v>59</v>
      </c>
      <c r="N259" s="74" t="s">
        <v>2484</v>
      </c>
      <c r="O259" s="74" t="s">
        <v>2485</v>
      </c>
      <c r="P259" s="74" t="s">
        <v>1136</v>
      </c>
      <c r="Q259" s="193" t="s">
        <v>833</v>
      </c>
      <c r="R259" s="74" t="s">
        <v>51</v>
      </c>
      <c r="S259" s="74" t="s">
        <v>2208</v>
      </c>
      <c r="T259" s="193" t="s">
        <v>62</v>
      </c>
      <c r="U259" s="74">
        <v>1</v>
      </c>
      <c r="V259" s="193" t="s">
        <v>2493</v>
      </c>
      <c r="W259" s="193" t="s">
        <v>51</v>
      </c>
      <c r="X259" s="193" t="s">
        <v>28</v>
      </c>
      <c r="Y259" s="74" t="s">
        <v>27</v>
      </c>
      <c r="Z259" s="74" t="s">
        <v>27</v>
      </c>
      <c r="AA259" s="74" t="s">
        <v>525</v>
      </c>
      <c r="AB259" s="74" t="s">
        <v>62</v>
      </c>
      <c r="AC259" s="74" t="s">
        <v>62</v>
      </c>
      <c r="AD259" s="74" t="s">
        <v>51</v>
      </c>
      <c r="AE259" s="74" t="s">
        <v>2487</v>
      </c>
      <c r="AF259" s="193" t="s">
        <v>62</v>
      </c>
      <c r="AG259" s="74" t="s">
        <v>51</v>
      </c>
      <c r="AH259" s="193" t="s">
        <v>49</v>
      </c>
      <c r="AI259" s="74" t="s">
        <v>51</v>
      </c>
      <c r="AJ259" s="74" t="s">
        <v>49</v>
      </c>
      <c r="AK259" s="72" t="s">
        <v>51</v>
      </c>
      <c r="AL259" s="72" t="s">
        <v>49</v>
      </c>
      <c r="AM259" s="74" t="s">
        <v>51</v>
      </c>
      <c r="AN259" s="72" t="s">
        <v>49</v>
      </c>
      <c r="AO259" s="72" t="s">
        <v>49</v>
      </c>
      <c r="AP259" s="72" t="s">
        <v>51</v>
      </c>
      <c r="AQ259" s="194" t="s">
        <v>49</v>
      </c>
      <c r="AR259" s="72" t="s">
        <v>2210</v>
      </c>
      <c r="AS259" s="194" t="s">
        <v>2488</v>
      </c>
      <c r="AT259" s="72" t="s">
        <v>1066</v>
      </c>
      <c r="AU259" s="72" t="s">
        <v>2489</v>
      </c>
      <c r="AV259" s="194" t="s">
        <v>2251</v>
      </c>
      <c r="AW259" s="72" t="s">
        <v>1531</v>
      </c>
      <c r="AX259" s="72" t="s">
        <v>193</v>
      </c>
      <c r="AY259" s="72" t="s">
        <v>193</v>
      </c>
      <c r="AZ259" s="72" t="s">
        <v>193</v>
      </c>
      <c r="BA259" s="72" t="s">
        <v>193</v>
      </c>
      <c r="BB259" s="72" t="s">
        <v>193</v>
      </c>
      <c r="BC259" s="72" t="s">
        <v>193</v>
      </c>
      <c r="BD259" s="72" t="s">
        <v>193</v>
      </c>
      <c r="BE259" s="72" t="s">
        <v>193</v>
      </c>
      <c r="BF259" s="72" t="s">
        <v>193</v>
      </c>
      <c r="BG259" s="72" t="s">
        <v>193</v>
      </c>
      <c r="BH259" s="72" t="s">
        <v>193</v>
      </c>
      <c r="BI259" s="72" t="s">
        <v>193</v>
      </c>
      <c r="BJ259" s="65"/>
      <c r="BK259" s="65"/>
      <c r="BL259" s="65"/>
      <c r="BM259" s="79" t="s">
        <v>625</v>
      </c>
    </row>
    <row r="260" spans="1:67" s="67" customFormat="1">
      <c r="A260" s="69"/>
      <c r="B260" s="68"/>
      <c r="C260" s="68"/>
      <c r="D260" s="77"/>
      <c r="E260" s="7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7"/>
      <c r="AL260" s="77"/>
      <c r="AM260" s="78"/>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68"/>
      <c r="BK260" s="68"/>
      <c r="BL260" s="68"/>
      <c r="BM260" s="77"/>
    </row>
    <row r="261" spans="1:67" ht="89.25">
      <c r="A261" s="469" t="s">
        <v>434</v>
      </c>
      <c r="B261" s="65" t="s">
        <v>52</v>
      </c>
      <c r="C261" s="65" t="s">
        <v>613</v>
      </c>
      <c r="D261" s="72" t="s">
        <v>612</v>
      </c>
      <c r="E261" s="72" t="s">
        <v>611</v>
      </c>
      <c r="F261" s="76" t="s">
        <v>610</v>
      </c>
      <c r="G261" s="74" t="s">
        <v>624</v>
      </c>
      <c r="H261" s="74" t="s">
        <v>896</v>
      </c>
      <c r="I261" s="74" t="s">
        <v>886</v>
      </c>
      <c r="J261" s="74" t="s">
        <v>879</v>
      </c>
      <c r="K261" s="74" t="s">
        <v>623</v>
      </c>
      <c r="L261" s="74">
        <v>2</v>
      </c>
      <c r="M261" s="74" t="s">
        <v>3</v>
      </c>
      <c r="N261" s="66" t="s">
        <v>25</v>
      </c>
      <c r="O261" s="74" t="s">
        <v>824</v>
      </c>
      <c r="P261" s="74" t="s">
        <v>622</v>
      </c>
      <c r="Q261" s="74" t="s">
        <v>621</v>
      </c>
      <c r="R261" s="74" t="s">
        <v>51</v>
      </c>
      <c r="S261" s="74" t="s">
        <v>620</v>
      </c>
      <c r="T261" s="74" t="s">
        <v>908</v>
      </c>
      <c r="U261" s="74" t="s">
        <v>901</v>
      </c>
      <c r="V261" s="74" t="s">
        <v>619</v>
      </c>
      <c r="W261" s="74" t="s">
        <v>902</v>
      </c>
      <c r="X261" s="74" t="s">
        <v>49</v>
      </c>
      <c r="Y261" s="74" t="s">
        <v>618</v>
      </c>
      <c r="Z261" s="74" t="s">
        <v>49</v>
      </c>
      <c r="AA261" s="74" t="s">
        <v>49</v>
      </c>
      <c r="AB261" s="74" t="s">
        <v>49</v>
      </c>
      <c r="AC261" s="74" t="s">
        <v>51</v>
      </c>
      <c r="AD261" s="74" t="s">
        <v>51</v>
      </c>
      <c r="AE261" s="74" t="s">
        <v>889</v>
      </c>
      <c r="AF261" s="74" t="s">
        <v>49</v>
      </c>
      <c r="AG261" s="74" t="s">
        <v>51</v>
      </c>
      <c r="AH261" s="74" t="s">
        <v>49</v>
      </c>
      <c r="AI261" s="74" t="s">
        <v>51</v>
      </c>
      <c r="AJ261" s="74" t="s">
        <v>49</v>
      </c>
      <c r="AK261" s="72" t="s">
        <v>51</v>
      </c>
      <c r="AL261" s="72" t="s">
        <v>51</v>
      </c>
      <c r="AM261" s="74" t="s">
        <v>617</v>
      </c>
      <c r="AN261" s="72" t="s">
        <v>51</v>
      </c>
      <c r="AO261" s="72" t="s">
        <v>51</v>
      </c>
      <c r="AP261" s="72" t="s">
        <v>51</v>
      </c>
      <c r="AQ261" s="72" t="s">
        <v>51</v>
      </c>
      <c r="AR261" s="72" t="s">
        <v>616</v>
      </c>
      <c r="AS261" s="72" t="s">
        <v>51</v>
      </c>
      <c r="AT261" s="72" t="s">
        <v>908</v>
      </c>
      <c r="AU261" s="72" t="s">
        <v>615</v>
      </c>
      <c r="AV261" s="72" t="s">
        <v>2011</v>
      </c>
      <c r="AW261" s="72" t="s">
        <v>903</v>
      </c>
      <c r="AX261" s="72" t="s">
        <v>193</v>
      </c>
      <c r="AY261" s="72" t="s">
        <v>193</v>
      </c>
      <c r="AZ261" s="72" t="s">
        <v>193</v>
      </c>
      <c r="BA261" s="72" t="s">
        <v>193</v>
      </c>
      <c r="BB261" s="72" t="s">
        <v>193</v>
      </c>
      <c r="BC261" s="72" t="s">
        <v>193</v>
      </c>
      <c r="BD261" s="72" t="s">
        <v>193</v>
      </c>
      <c r="BE261" s="72" t="s">
        <v>193</v>
      </c>
      <c r="BF261" s="72" t="s">
        <v>193</v>
      </c>
      <c r="BG261" s="72" t="s">
        <v>193</v>
      </c>
      <c r="BH261" s="72" t="s">
        <v>193</v>
      </c>
      <c r="BI261" s="72" t="s">
        <v>193</v>
      </c>
      <c r="BJ261" s="72"/>
      <c r="BK261" s="72"/>
      <c r="BL261" s="65"/>
      <c r="BM261" s="72"/>
      <c r="BN261" s="70"/>
      <c r="BO261" s="70"/>
    </row>
    <row r="262" spans="1:67" ht="89.25">
      <c r="A262" s="469" t="s">
        <v>614</v>
      </c>
      <c r="B262" s="65" t="s">
        <v>52</v>
      </c>
      <c r="C262" s="65" t="s">
        <v>613</v>
      </c>
      <c r="D262" s="72" t="s">
        <v>612</v>
      </c>
      <c r="E262" s="72" t="s">
        <v>611</v>
      </c>
      <c r="F262" s="76" t="s">
        <v>610</v>
      </c>
      <c r="G262" s="74" t="s">
        <v>19</v>
      </c>
      <c r="H262" s="74" t="s">
        <v>895</v>
      </c>
      <c r="I262" s="74" t="s">
        <v>887</v>
      </c>
      <c r="J262" s="74" t="s">
        <v>880</v>
      </c>
      <c r="K262" s="74" t="s">
        <v>623</v>
      </c>
      <c r="L262" s="74">
        <v>4</v>
      </c>
      <c r="M262" s="74" t="s">
        <v>59</v>
      </c>
      <c r="N262" s="66" t="s">
        <v>25</v>
      </c>
      <c r="O262" s="74" t="s">
        <v>824</v>
      </c>
      <c r="P262" s="74" t="s">
        <v>888</v>
      </c>
      <c r="Q262" s="74" t="s">
        <v>833</v>
      </c>
      <c r="R262" s="74" t="s">
        <v>51</v>
      </c>
      <c r="S262" s="74" t="s">
        <v>875</v>
      </c>
      <c r="T262" s="74" t="s">
        <v>908</v>
      </c>
      <c r="U262" s="74" t="s">
        <v>876</v>
      </c>
      <c r="V262" s="74" t="s">
        <v>877</v>
      </c>
      <c r="W262" s="74" t="s">
        <v>878</v>
      </c>
      <c r="X262" s="74" t="s">
        <v>27</v>
      </c>
      <c r="Y262" s="74" t="s">
        <v>27</v>
      </c>
      <c r="Z262" s="74" t="s">
        <v>28</v>
      </c>
      <c r="AA262" s="66" t="s">
        <v>525</v>
      </c>
      <c r="AB262" s="74" t="s">
        <v>62</v>
      </c>
      <c r="AC262" s="74" t="s">
        <v>51</v>
      </c>
      <c r="AD262" s="74" t="s">
        <v>51</v>
      </c>
      <c r="AE262" s="74" t="s">
        <v>889</v>
      </c>
      <c r="AF262" s="74" t="s">
        <v>62</v>
      </c>
      <c r="AG262" s="74" t="s">
        <v>51</v>
      </c>
      <c r="AH262" s="74" t="s">
        <v>49</v>
      </c>
      <c r="AI262" s="74" t="s">
        <v>51</v>
      </c>
      <c r="AJ262" s="74" t="s">
        <v>49</v>
      </c>
      <c r="AK262" s="72" t="s">
        <v>51</v>
      </c>
      <c r="AL262" s="72" t="s">
        <v>51</v>
      </c>
      <c r="AM262" s="74" t="s">
        <v>617</v>
      </c>
      <c r="AN262" s="72" t="s">
        <v>51</v>
      </c>
      <c r="AO262" s="72" t="s">
        <v>51</v>
      </c>
      <c r="AP262" s="72" t="s">
        <v>51</v>
      </c>
      <c r="AQ262" s="72" t="s">
        <v>51</v>
      </c>
      <c r="AR262" s="72" t="s">
        <v>616</v>
      </c>
      <c r="AS262" s="72" t="s">
        <v>51</v>
      </c>
      <c r="AT262" s="72" t="s">
        <v>908</v>
      </c>
      <c r="AU262" s="72" t="s">
        <v>615</v>
      </c>
      <c r="AV262" s="72" t="s">
        <v>2011</v>
      </c>
      <c r="AW262" s="72" t="s">
        <v>903</v>
      </c>
      <c r="AX262" s="72" t="s">
        <v>193</v>
      </c>
      <c r="AY262" s="72" t="s">
        <v>193</v>
      </c>
      <c r="AZ262" s="72" t="s">
        <v>193</v>
      </c>
      <c r="BA262" s="72" t="s">
        <v>193</v>
      </c>
      <c r="BB262" s="72" t="s">
        <v>193</v>
      </c>
      <c r="BC262" s="72" t="s">
        <v>193</v>
      </c>
      <c r="BD262" s="72" t="s">
        <v>193</v>
      </c>
      <c r="BE262" s="72" t="s">
        <v>193</v>
      </c>
      <c r="BF262" s="72" t="s">
        <v>193</v>
      </c>
      <c r="BG262" s="72" t="s">
        <v>193</v>
      </c>
      <c r="BH262" s="72" t="s">
        <v>193</v>
      </c>
      <c r="BI262" s="72" t="s">
        <v>193</v>
      </c>
      <c r="BJ262" s="72"/>
      <c r="BK262" s="72"/>
      <c r="BL262" s="65"/>
      <c r="BM262" s="72"/>
      <c r="BN262" s="70"/>
      <c r="BO262" s="70"/>
    </row>
    <row r="263" spans="1:67" ht="89.25">
      <c r="A263" s="469" t="s">
        <v>882</v>
      </c>
      <c r="B263" s="65" t="s">
        <v>52</v>
      </c>
      <c r="C263" s="65" t="s">
        <v>613</v>
      </c>
      <c r="D263" s="72" t="s">
        <v>612</v>
      </c>
      <c r="E263" s="72" t="s">
        <v>611</v>
      </c>
      <c r="F263" s="76" t="s">
        <v>610</v>
      </c>
      <c r="G263" s="74" t="s">
        <v>885</v>
      </c>
      <c r="H263" s="74" t="s">
        <v>897</v>
      </c>
      <c r="I263" s="74" t="s">
        <v>890</v>
      </c>
      <c r="J263" s="74" t="s">
        <v>881</v>
      </c>
      <c r="K263" s="74" t="s">
        <v>623</v>
      </c>
      <c r="L263" s="74">
        <v>4</v>
      </c>
      <c r="M263" s="74" t="s">
        <v>59</v>
      </c>
      <c r="N263" s="66" t="s">
        <v>25</v>
      </c>
      <c r="O263" s="74" t="s">
        <v>824</v>
      </c>
      <c r="P263" s="74" t="s">
        <v>888</v>
      </c>
      <c r="Q263" s="74" t="s">
        <v>893</v>
      </c>
      <c r="R263" s="74" t="s">
        <v>51</v>
      </c>
      <c r="S263" s="74" t="s">
        <v>875</v>
      </c>
      <c r="T263" s="74" t="s">
        <v>908</v>
      </c>
      <c r="U263" s="74" t="s">
        <v>876</v>
      </c>
      <c r="V263" s="74" t="s">
        <v>898</v>
      </c>
      <c r="W263" s="74" t="s">
        <v>878</v>
      </c>
      <c r="X263" s="66" t="s">
        <v>538</v>
      </c>
      <c r="Y263" s="66" t="s">
        <v>538</v>
      </c>
      <c r="Z263" s="66" t="s">
        <v>539</v>
      </c>
      <c r="AA263" s="66" t="s">
        <v>525</v>
      </c>
      <c r="AB263" s="74" t="s">
        <v>62</v>
      </c>
      <c r="AC263" s="74" t="s">
        <v>51</v>
      </c>
      <c r="AD263" s="74" t="s">
        <v>51</v>
      </c>
      <c r="AE263" s="74" t="s">
        <v>889</v>
      </c>
      <c r="AF263" s="74" t="s">
        <v>62</v>
      </c>
      <c r="AG263" s="74" t="s">
        <v>51</v>
      </c>
      <c r="AH263" s="74" t="s">
        <v>49</v>
      </c>
      <c r="AI263" s="74" t="s">
        <v>51</v>
      </c>
      <c r="AJ263" s="74" t="s">
        <v>49</v>
      </c>
      <c r="AK263" s="72" t="s">
        <v>51</v>
      </c>
      <c r="AL263" s="72" t="s">
        <v>51</v>
      </c>
      <c r="AM263" s="74" t="s">
        <v>617</v>
      </c>
      <c r="AN263" s="72" t="s">
        <v>51</v>
      </c>
      <c r="AO263" s="72" t="s">
        <v>51</v>
      </c>
      <c r="AP263" s="72" t="s">
        <v>51</v>
      </c>
      <c r="AQ263" s="72" t="s">
        <v>51</v>
      </c>
      <c r="AR263" s="72" t="s">
        <v>616</v>
      </c>
      <c r="AS263" s="72" t="s">
        <v>51</v>
      </c>
      <c r="AT263" s="72" t="s">
        <v>908</v>
      </c>
      <c r="AU263" s="72" t="s">
        <v>615</v>
      </c>
      <c r="AV263" s="72" t="s">
        <v>908</v>
      </c>
      <c r="AW263" s="72" t="s">
        <v>903</v>
      </c>
      <c r="AX263" s="72" t="s">
        <v>193</v>
      </c>
      <c r="AY263" s="72" t="s">
        <v>193</v>
      </c>
      <c r="AZ263" s="72" t="s">
        <v>193</v>
      </c>
      <c r="BA263" s="72" t="s">
        <v>193</v>
      </c>
      <c r="BB263" s="72" t="s">
        <v>193</v>
      </c>
      <c r="BC263" s="72" t="s">
        <v>193</v>
      </c>
      <c r="BD263" s="72" t="s">
        <v>193</v>
      </c>
      <c r="BE263" s="72" t="s">
        <v>193</v>
      </c>
      <c r="BF263" s="72" t="s">
        <v>193</v>
      </c>
      <c r="BG263" s="72" t="s">
        <v>193</v>
      </c>
      <c r="BH263" s="72" t="s">
        <v>193</v>
      </c>
      <c r="BI263" s="72" t="s">
        <v>193</v>
      </c>
      <c r="BJ263" s="72"/>
      <c r="BK263" s="72"/>
      <c r="BL263" s="65"/>
      <c r="BM263" s="72"/>
      <c r="BN263" s="70"/>
      <c r="BO263" s="70"/>
    </row>
    <row r="264" spans="1:67" ht="89.25">
      <c r="A264" s="469" t="s">
        <v>883</v>
      </c>
      <c r="B264" s="65" t="s">
        <v>52</v>
      </c>
      <c r="C264" s="65" t="s">
        <v>613</v>
      </c>
      <c r="D264" s="72" t="s">
        <v>612</v>
      </c>
      <c r="E264" s="72" t="s">
        <v>611</v>
      </c>
      <c r="F264" s="76" t="s">
        <v>610</v>
      </c>
      <c r="G264" s="74" t="s">
        <v>884</v>
      </c>
      <c r="H264" s="74" t="s">
        <v>894</v>
      </c>
      <c r="I264" s="74" t="s">
        <v>891</v>
      </c>
      <c r="J264" s="74" t="s">
        <v>881</v>
      </c>
      <c r="K264" s="74" t="s">
        <v>623</v>
      </c>
      <c r="L264" s="74">
        <v>4</v>
      </c>
      <c r="M264" s="74" t="s">
        <v>59</v>
      </c>
      <c r="N264" s="66" t="s">
        <v>25</v>
      </c>
      <c r="O264" s="74" t="s">
        <v>824</v>
      </c>
      <c r="P264" s="74" t="s">
        <v>888</v>
      </c>
      <c r="Q264" s="74" t="s">
        <v>892</v>
      </c>
      <c r="R264" s="74" t="s">
        <v>51</v>
      </c>
      <c r="S264" s="74" t="s">
        <v>875</v>
      </c>
      <c r="T264" s="74" t="s">
        <v>908</v>
      </c>
      <c r="U264" s="74" t="s">
        <v>899</v>
      </c>
      <c r="V264" s="74" t="s">
        <v>900</v>
      </c>
      <c r="W264" s="74" t="s">
        <v>49</v>
      </c>
      <c r="X264" s="66" t="s">
        <v>589</v>
      </c>
      <c r="Y264" s="66" t="s">
        <v>538</v>
      </c>
      <c r="Z264" s="66" t="s">
        <v>539</v>
      </c>
      <c r="AA264" s="66" t="s">
        <v>525</v>
      </c>
      <c r="AB264" s="74" t="s">
        <v>62</v>
      </c>
      <c r="AC264" s="74" t="s">
        <v>51</v>
      </c>
      <c r="AD264" s="74" t="s">
        <v>51</v>
      </c>
      <c r="AE264" s="74" t="s">
        <v>889</v>
      </c>
      <c r="AF264" s="74" t="s">
        <v>62</v>
      </c>
      <c r="AG264" s="74" t="s">
        <v>51</v>
      </c>
      <c r="AH264" s="74" t="s">
        <v>49</v>
      </c>
      <c r="AI264" s="74" t="s">
        <v>51</v>
      </c>
      <c r="AJ264" s="74" t="s">
        <v>49</v>
      </c>
      <c r="AK264" s="72" t="s">
        <v>51</v>
      </c>
      <c r="AL264" s="72" t="s">
        <v>51</v>
      </c>
      <c r="AM264" s="74" t="s">
        <v>617</v>
      </c>
      <c r="AN264" s="72" t="s">
        <v>51</v>
      </c>
      <c r="AO264" s="72" t="s">
        <v>51</v>
      </c>
      <c r="AP264" s="72" t="s">
        <v>51</v>
      </c>
      <c r="AQ264" s="72" t="s">
        <v>51</v>
      </c>
      <c r="AR264" s="72" t="s">
        <v>616</v>
      </c>
      <c r="AS264" s="72" t="s">
        <v>51</v>
      </c>
      <c r="AT264" s="72" t="s">
        <v>908</v>
      </c>
      <c r="AU264" s="72" t="s">
        <v>615</v>
      </c>
      <c r="AV264" s="72" t="s">
        <v>2115</v>
      </c>
      <c r="AW264" s="72" t="s">
        <v>903</v>
      </c>
      <c r="AX264" s="72" t="s">
        <v>193</v>
      </c>
      <c r="AY264" s="72" t="s">
        <v>193</v>
      </c>
      <c r="AZ264" s="72" t="s">
        <v>193</v>
      </c>
      <c r="BA264" s="72" t="s">
        <v>193</v>
      </c>
      <c r="BB264" s="72" t="s">
        <v>193</v>
      </c>
      <c r="BC264" s="72" t="s">
        <v>193</v>
      </c>
      <c r="BD264" s="72" t="s">
        <v>193</v>
      </c>
      <c r="BE264" s="72" t="s">
        <v>193</v>
      </c>
      <c r="BF264" s="72" t="s">
        <v>193</v>
      </c>
      <c r="BG264" s="72" t="s">
        <v>193</v>
      </c>
      <c r="BH264" s="72" t="s">
        <v>193</v>
      </c>
      <c r="BI264" s="72" t="s">
        <v>193</v>
      </c>
      <c r="BJ264" s="72"/>
      <c r="BK264" s="72"/>
      <c r="BL264" s="65"/>
      <c r="BM264" s="72"/>
      <c r="BN264" s="70"/>
      <c r="BO264" s="70"/>
    </row>
    <row r="265" spans="1:67">
      <c r="A265" s="469" t="s">
        <v>605</v>
      </c>
      <c r="B265" s="65" t="s">
        <v>52</v>
      </c>
      <c r="C265" s="65"/>
      <c r="D265" s="65"/>
      <c r="E265" s="65"/>
      <c r="F265" s="66" t="s">
        <v>599</v>
      </c>
      <c r="G265" s="66" t="s">
        <v>29</v>
      </c>
      <c r="H265" s="66" t="s">
        <v>604</v>
      </c>
      <c r="I265" s="66" t="s">
        <v>603</v>
      </c>
      <c r="J265" s="66" t="s">
        <v>602</v>
      </c>
      <c r="K265" s="66" t="s">
        <v>507</v>
      </c>
      <c r="L265" s="66">
        <v>4</v>
      </c>
      <c r="M265" s="66" t="s">
        <v>59</v>
      </c>
      <c r="N265" s="66" t="s">
        <v>25</v>
      </c>
      <c r="O265" s="66" t="s">
        <v>4</v>
      </c>
      <c r="P265" s="66" t="s">
        <v>596</v>
      </c>
      <c r="Q265" s="66" t="s">
        <v>601</v>
      </c>
      <c r="R265" s="66" t="s">
        <v>51</v>
      </c>
      <c r="S265" s="66" t="s">
        <v>594</v>
      </c>
      <c r="T265" s="66" t="s">
        <v>62</v>
      </c>
      <c r="U265" s="66" t="s">
        <v>33</v>
      </c>
      <c r="V265" s="66" t="s">
        <v>34</v>
      </c>
      <c r="W265" s="66" t="s">
        <v>11</v>
      </c>
      <c r="X265" s="66" t="s">
        <v>538</v>
      </c>
      <c r="Y265" s="66" t="s">
        <v>539</v>
      </c>
      <c r="Z265" s="66" t="s">
        <v>538</v>
      </c>
      <c r="AA265" s="66" t="s">
        <v>88</v>
      </c>
      <c r="AB265" s="66" t="s">
        <v>62</v>
      </c>
      <c r="AC265" s="66" t="s">
        <v>51</v>
      </c>
      <c r="AD265" s="66" t="s">
        <v>51</v>
      </c>
      <c r="AE265" s="66" t="s">
        <v>593</v>
      </c>
      <c r="AF265" s="66" t="s">
        <v>49</v>
      </c>
      <c r="AG265" s="66" t="s">
        <v>51</v>
      </c>
      <c r="AH265" s="66" t="s">
        <v>49</v>
      </c>
      <c r="AI265" s="66" t="s">
        <v>51</v>
      </c>
      <c r="AJ265" s="66"/>
      <c r="AK265" s="65"/>
      <c r="AL265" s="65"/>
      <c r="AM265" s="66"/>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row>
    <row r="266" spans="1:67">
      <c r="A266" s="469" t="s">
        <v>600</v>
      </c>
      <c r="B266" s="65" t="s">
        <v>52</v>
      </c>
      <c r="C266" s="65"/>
      <c r="D266" s="65"/>
      <c r="E266" s="65"/>
      <c r="F266" s="66" t="s">
        <v>599</v>
      </c>
      <c r="G266" s="66" t="s">
        <v>19</v>
      </c>
      <c r="H266" s="66" t="s">
        <v>598</v>
      </c>
      <c r="I266" s="66" t="s">
        <v>597</v>
      </c>
      <c r="J266" s="66" t="s">
        <v>20</v>
      </c>
      <c r="K266" s="66" t="s">
        <v>507</v>
      </c>
      <c r="L266" s="66">
        <v>4</v>
      </c>
      <c r="M266" s="66" t="s">
        <v>59</v>
      </c>
      <c r="N266" s="66" t="s">
        <v>25</v>
      </c>
      <c r="O266" s="66" t="s">
        <v>4</v>
      </c>
      <c r="P266" s="66" t="s">
        <v>596</v>
      </c>
      <c r="Q266" s="66" t="s">
        <v>595</v>
      </c>
      <c r="R266" s="66" t="s">
        <v>51</v>
      </c>
      <c r="S266" s="66" t="s">
        <v>594</v>
      </c>
      <c r="T266" s="66" t="s">
        <v>62</v>
      </c>
      <c r="U266" s="66" t="s">
        <v>8</v>
      </c>
      <c r="V266" s="66" t="s">
        <v>10</v>
      </c>
      <c r="W266" s="66" t="s">
        <v>11</v>
      </c>
      <c r="X266" s="74" t="s">
        <v>27</v>
      </c>
      <c r="Y266" s="74" t="s">
        <v>28</v>
      </c>
      <c r="Z266" s="74" t="s">
        <v>27</v>
      </c>
      <c r="AA266" s="66" t="s">
        <v>88</v>
      </c>
      <c r="AB266" s="66" t="s">
        <v>62</v>
      </c>
      <c r="AC266" s="66" t="s">
        <v>51</v>
      </c>
      <c r="AD266" s="66" t="s">
        <v>51</v>
      </c>
      <c r="AE266" s="66" t="s">
        <v>593</v>
      </c>
      <c r="AF266" s="66" t="s">
        <v>49</v>
      </c>
      <c r="AG266" s="66" t="s">
        <v>51</v>
      </c>
      <c r="AH266" s="66" t="s">
        <v>49</v>
      </c>
      <c r="AI266" s="66" t="s">
        <v>51</v>
      </c>
      <c r="AJ266" s="66"/>
      <c r="AK266" s="65"/>
      <c r="AL266" s="65"/>
      <c r="AM266" s="66"/>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row>
    <row r="267" spans="1:67" ht="89.25">
      <c r="A267" s="469" t="s">
        <v>609</v>
      </c>
      <c r="B267" s="65" t="s">
        <v>52</v>
      </c>
      <c r="C267" s="65" t="s">
        <v>2187</v>
      </c>
      <c r="D267" s="72" t="s">
        <v>612</v>
      </c>
      <c r="E267" s="65" t="s">
        <v>704</v>
      </c>
      <c r="F267" s="66" t="s">
        <v>532</v>
      </c>
      <c r="G267" s="66" t="s">
        <v>39</v>
      </c>
      <c r="H267" s="66" t="s">
        <v>604</v>
      </c>
      <c r="I267" s="66" t="s">
        <v>603</v>
      </c>
      <c r="J267" s="66" t="s">
        <v>602</v>
      </c>
      <c r="K267" s="66" t="s">
        <v>567</v>
      </c>
      <c r="L267" s="66">
        <v>4</v>
      </c>
      <c r="M267" s="66" t="s">
        <v>59</v>
      </c>
      <c r="N267" s="66" t="s">
        <v>25</v>
      </c>
      <c r="O267" s="66" t="s">
        <v>4</v>
      </c>
      <c r="P267" s="66" t="s">
        <v>608</v>
      </c>
      <c r="Q267" s="66" t="s">
        <v>35</v>
      </c>
      <c r="R267" s="66" t="s">
        <v>51</v>
      </c>
      <c r="S267" s="66" t="s">
        <v>607</v>
      </c>
      <c r="T267" s="66" t="s">
        <v>62</v>
      </c>
      <c r="U267" s="66" t="s">
        <v>33</v>
      </c>
      <c r="V267" s="66" t="s">
        <v>34</v>
      </c>
      <c r="W267" s="66" t="s">
        <v>11</v>
      </c>
      <c r="X267" s="66" t="s">
        <v>538</v>
      </c>
      <c r="Y267" s="66" t="s">
        <v>539</v>
      </c>
      <c r="Z267" s="66" t="s">
        <v>538</v>
      </c>
      <c r="AA267" s="66" t="s">
        <v>525</v>
      </c>
      <c r="AB267" s="66" t="s">
        <v>62</v>
      </c>
      <c r="AC267" s="66" t="s">
        <v>51</v>
      </c>
      <c r="AD267" s="66" t="s">
        <v>51</v>
      </c>
      <c r="AE267" s="66" t="s">
        <v>593</v>
      </c>
      <c r="AF267" s="66" t="s">
        <v>49</v>
      </c>
      <c r="AG267" s="66" t="s">
        <v>51</v>
      </c>
      <c r="AH267" s="66" t="s">
        <v>49</v>
      </c>
      <c r="AI267" s="66" t="s">
        <v>51</v>
      </c>
      <c r="AJ267" s="66" t="s">
        <v>49</v>
      </c>
      <c r="AK267" s="65" t="s">
        <v>51</v>
      </c>
      <c r="AL267" s="65" t="s">
        <v>51</v>
      </c>
      <c r="AM267" s="74" t="s">
        <v>617</v>
      </c>
      <c r="AN267" s="65" t="s">
        <v>51</v>
      </c>
      <c r="AO267" s="65" t="s">
        <v>51</v>
      </c>
      <c r="AP267" s="65" t="s">
        <v>51</v>
      </c>
      <c r="AQ267" s="65" t="s">
        <v>49</v>
      </c>
      <c r="AR267" s="65" t="s">
        <v>2250</v>
      </c>
      <c r="AS267" s="65" t="s">
        <v>51</v>
      </c>
      <c r="AT267" s="65" t="s">
        <v>908</v>
      </c>
      <c r="AU267" s="72" t="s">
        <v>615</v>
      </c>
      <c r="AV267" s="65" t="s">
        <v>2251</v>
      </c>
      <c r="AW267" s="72" t="s">
        <v>903</v>
      </c>
      <c r="AX267" s="72" t="s">
        <v>193</v>
      </c>
      <c r="AY267" s="72" t="s">
        <v>193</v>
      </c>
      <c r="AZ267" s="72" t="s">
        <v>193</v>
      </c>
      <c r="BA267" s="72" t="s">
        <v>193</v>
      </c>
      <c r="BB267" s="72" t="s">
        <v>193</v>
      </c>
      <c r="BC267" s="72" t="s">
        <v>193</v>
      </c>
      <c r="BD267" s="72" t="s">
        <v>193</v>
      </c>
      <c r="BE267" s="72" t="s">
        <v>193</v>
      </c>
      <c r="BF267" s="72" t="s">
        <v>193</v>
      </c>
      <c r="BG267" s="72" t="s">
        <v>193</v>
      </c>
      <c r="BH267" s="72" t="s">
        <v>193</v>
      </c>
      <c r="BI267" s="72" t="s">
        <v>193</v>
      </c>
      <c r="BJ267" s="65"/>
      <c r="BK267" s="65"/>
      <c r="BL267" s="65"/>
      <c r="BM267" s="65"/>
    </row>
    <row r="268" spans="1:67" ht="89.25">
      <c r="A268" s="469" t="s">
        <v>606</v>
      </c>
      <c r="B268" s="65" t="s">
        <v>52</v>
      </c>
      <c r="C268" s="65" t="s">
        <v>2187</v>
      </c>
      <c r="D268" s="72" t="s">
        <v>612</v>
      </c>
      <c r="E268" s="65" t="s">
        <v>704</v>
      </c>
      <c r="F268" s="66" t="s">
        <v>532</v>
      </c>
      <c r="G268" s="66" t="s">
        <v>19</v>
      </c>
      <c r="H268" s="66" t="s">
        <v>2246</v>
      </c>
      <c r="I268" s="66" t="s">
        <v>2247</v>
      </c>
      <c r="J268" s="66" t="s">
        <v>2248</v>
      </c>
      <c r="K268" s="66" t="s">
        <v>2249</v>
      </c>
      <c r="L268" s="66">
        <v>4</v>
      </c>
      <c r="M268" s="66" t="s">
        <v>59</v>
      </c>
      <c r="N268" s="66" t="s">
        <v>25</v>
      </c>
      <c r="O268" s="66" t="s">
        <v>4</v>
      </c>
      <c r="P268" s="66" t="s">
        <v>608</v>
      </c>
      <c r="Q268" s="66" t="s">
        <v>833</v>
      </c>
      <c r="R268" s="66" t="s">
        <v>51</v>
      </c>
      <c r="S268" s="66" t="s">
        <v>607</v>
      </c>
      <c r="T268" s="66" t="s">
        <v>62</v>
      </c>
      <c r="U268" s="66" t="s">
        <v>8</v>
      </c>
      <c r="V268" s="66" t="s">
        <v>10</v>
      </c>
      <c r="W268" s="66" t="s">
        <v>11</v>
      </c>
      <c r="X268" s="74" t="s">
        <v>27</v>
      </c>
      <c r="Y268" s="74" t="s">
        <v>28</v>
      </c>
      <c r="Z268" s="74" t="s">
        <v>27</v>
      </c>
      <c r="AA268" s="66" t="s">
        <v>525</v>
      </c>
      <c r="AB268" s="66" t="s">
        <v>62</v>
      </c>
      <c r="AC268" s="66" t="s">
        <v>51</v>
      </c>
      <c r="AD268" s="66" t="s">
        <v>51</v>
      </c>
      <c r="AE268" s="66" t="s">
        <v>593</v>
      </c>
      <c r="AF268" s="66" t="s">
        <v>49</v>
      </c>
      <c r="AG268" s="66" t="s">
        <v>51</v>
      </c>
      <c r="AH268" s="66" t="s">
        <v>49</v>
      </c>
      <c r="AI268" s="66" t="s">
        <v>51</v>
      </c>
      <c r="AJ268" s="66" t="s">
        <v>49</v>
      </c>
      <c r="AK268" s="65" t="s">
        <v>51</v>
      </c>
      <c r="AL268" s="65" t="s">
        <v>51</v>
      </c>
      <c r="AM268" s="74" t="s">
        <v>617</v>
      </c>
      <c r="AN268" s="65" t="s">
        <v>51</v>
      </c>
      <c r="AO268" s="65" t="s">
        <v>51</v>
      </c>
      <c r="AP268" s="65" t="s">
        <v>51</v>
      </c>
      <c r="AQ268" s="65" t="s">
        <v>49</v>
      </c>
      <c r="AR268" s="65" t="s">
        <v>2250</v>
      </c>
      <c r="AS268" s="65" t="s">
        <v>51</v>
      </c>
      <c r="AT268" s="65" t="s">
        <v>908</v>
      </c>
      <c r="AU268" s="72" t="s">
        <v>615</v>
      </c>
      <c r="AV268" s="65" t="s">
        <v>2251</v>
      </c>
      <c r="AW268" s="72" t="s">
        <v>903</v>
      </c>
      <c r="AX268" s="72" t="s">
        <v>193</v>
      </c>
      <c r="AY268" s="72" t="s">
        <v>193</v>
      </c>
      <c r="AZ268" s="72" t="s">
        <v>193</v>
      </c>
      <c r="BA268" s="72" t="s">
        <v>193</v>
      </c>
      <c r="BB268" s="72" t="s">
        <v>193</v>
      </c>
      <c r="BC268" s="72" t="s">
        <v>193</v>
      </c>
      <c r="BD268" s="72" t="s">
        <v>193</v>
      </c>
      <c r="BE268" s="72" t="s">
        <v>193</v>
      </c>
      <c r="BF268" s="72" t="s">
        <v>193</v>
      </c>
      <c r="BG268" s="72" t="s">
        <v>193</v>
      </c>
      <c r="BH268" s="72" t="s">
        <v>193</v>
      </c>
      <c r="BI268" s="72" t="s">
        <v>193</v>
      </c>
      <c r="BJ268" s="65"/>
      <c r="BK268" s="65"/>
      <c r="BL268" s="65"/>
      <c r="BM268" s="65"/>
    </row>
    <row r="269" spans="1:67" ht="102">
      <c r="A269" s="469" t="s">
        <v>2212</v>
      </c>
      <c r="B269" s="65" t="s">
        <v>52</v>
      </c>
      <c r="C269" s="65" t="s">
        <v>2214</v>
      </c>
      <c r="D269" s="65" t="s">
        <v>612</v>
      </c>
      <c r="E269" s="65" t="s">
        <v>704</v>
      </c>
      <c r="F269" s="66" t="s">
        <v>2215</v>
      </c>
      <c r="G269" s="66" t="s">
        <v>29</v>
      </c>
      <c r="H269" s="66" t="s">
        <v>2216</v>
      </c>
      <c r="I269" s="66" t="s">
        <v>2218</v>
      </c>
      <c r="J269" s="66" t="s">
        <v>2220</v>
      </c>
      <c r="K269" s="66" t="s">
        <v>2150</v>
      </c>
      <c r="L269" s="66">
        <v>4</v>
      </c>
      <c r="M269" s="66" t="s">
        <v>59</v>
      </c>
      <c r="N269" s="66" t="s">
        <v>25</v>
      </c>
      <c r="O269" s="74" t="s">
        <v>824</v>
      </c>
      <c r="P269" s="74" t="s">
        <v>888</v>
      </c>
      <c r="Q269" s="66" t="s">
        <v>837</v>
      </c>
      <c r="R269" s="66" t="s">
        <v>51</v>
      </c>
      <c r="S269" s="74" t="s">
        <v>875</v>
      </c>
      <c r="T269" s="66" t="s">
        <v>62</v>
      </c>
      <c r="U269" s="74" t="s">
        <v>997</v>
      </c>
      <c r="V269" s="74" t="s">
        <v>898</v>
      </c>
      <c r="W269" s="66" t="s">
        <v>11</v>
      </c>
      <c r="X269" s="74" t="s">
        <v>27</v>
      </c>
      <c r="Y269" s="74" t="s">
        <v>28</v>
      </c>
      <c r="Z269" s="74" t="s">
        <v>27</v>
      </c>
      <c r="AA269" s="66" t="s">
        <v>525</v>
      </c>
      <c r="AB269" s="66" t="s">
        <v>62</v>
      </c>
      <c r="AC269" s="66" t="s">
        <v>51</v>
      </c>
      <c r="AD269" s="66" t="s">
        <v>51</v>
      </c>
      <c r="AE269" s="66" t="s">
        <v>593</v>
      </c>
      <c r="AF269" s="66" t="s">
        <v>49</v>
      </c>
      <c r="AG269" s="66" t="s">
        <v>51</v>
      </c>
      <c r="AH269" s="66" t="s">
        <v>49</v>
      </c>
      <c r="AI269" s="66" t="s">
        <v>51</v>
      </c>
      <c r="AJ269" s="66" t="s">
        <v>49</v>
      </c>
      <c r="AK269" s="65" t="s">
        <v>51</v>
      </c>
      <c r="AL269" s="65" t="s">
        <v>2097</v>
      </c>
      <c r="AM269" s="74" t="s">
        <v>617</v>
      </c>
      <c r="AN269" s="65" t="s">
        <v>51</v>
      </c>
      <c r="AO269" s="65" t="s">
        <v>51</v>
      </c>
      <c r="AP269" s="65" t="s">
        <v>51</v>
      </c>
      <c r="AQ269" s="65" t="s">
        <v>49</v>
      </c>
      <c r="AR269" s="65" t="s">
        <v>2222</v>
      </c>
      <c r="AS269" s="65" t="s">
        <v>51</v>
      </c>
      <c r="AT269" s="65" t="s">
        <v>908</v>
      </c>
      <c r="AU269" s="72" t="s">
        <v>615</v>
      </c>
      <c r="AV269" s="65" t="s">
        <v>2011</v>
      </c>
      <c r="AW269" s="72" t="s">
        <v>903</v>
      </c>
      <c r="AX269" s="72" t="s">
        <v>193</v>
      </c>
      <c r="AY269" s="72" t="s">
        <v>193</v>
      </c>
      <c r="AZ269" s="72" t="s">
        <v>193</v>
      </c>
      <c r="BA269" s="72" t="s">
        <v>193</v>
      </c>
      <c r="BB269" s="72" t="s">
        <v>193</v>
      </c>
      <c r="BC269" s="72" t="s">
        <v>193</v>
      </c>
      <c r="BD269" s="72" t="s">
        <v>193</v>
      </c>
      <c r="BE269" s="72" t="s">
        <v>193</v>
      </c>
      <c r="BF269" s="72" t="s">
        <v>193</v>
      </c>
      <c r="BG269" s="72" t="s">
        <v>193</v>
      </c>
      <c r="BH269" s="72" t="s">
        <v>193</v>
      </c>
      <c r="BI269" s="72" t="s">
        <v>193</v>
      </c>
      <c r="BJ269" s="65" t="s">
        <v>2223</v>
      </c>
      <c r="BK269" s="65"/>
      <c r="BL269" s="65"/>
      <c r="BM269" s="65"/>
    </row>
    <row r="270" spans="1:67" ht="102">
      <c r="A270" s="469" t="s">
        <v>2213</v>
      </c>
      <c r="B270" s="65" t="s">
        <v>52</v>
      </c>
      <c r="C270" s="65" t="s">
        <v>2214</v>
      </c>
      <c r="D270" s="65" t="s">
        <v>612</v>
      </c>
      <c r="E270" s="65" t="s">
        <v>704</v>
      </c>
      <c r="F270" s="66" t="s">
        <v>2215</v>
      </c>
      <c r="G270" s="66" t="s">
        <v>19</v>
      </c>
      <c r="H270" s="66" t="s">
        <v>2217</v>
      </c>
      <c r="I270" s="66" t="s">
        <v>2219</v>
      </c>
      <c r="J270" s="66" t="s">
        <v>2221</v>
      </c>
      <c r="K270" s="66" t="s">
        <v>2150</v>
      </c>
      <c r="L270" s="66">
        <v>4</v>
      </c>
      <c r="M270" s="66" t="s">
        <v>59</v>
      </c>
      <c r="N270" s="66" t="s">
        <v>25</v>
      </c>
      <c r="O270" s="74" t="s">
        <v>824</v>
      </c>
      <c r="P270" s="74" t="s">
        <v>888</v>
      </c>
      <c r="Q270" s="66" t="s">
        <v>833</v>
      </c>
      <c r="R270" s="66" t="s">
        <v>51</v>
      </c>
      <c r="S270" s="74" t="s">
        <v>875</v>
      </c>
      <c r="T270" s="66" t="s">
        <v>62</v>
      </c>
      <c r="U270" s="74" t="s">
        <v>876</v>
      </c>
      <c r="V270" s="74" t="s">
        <v>877</v>
      </c>
      <c r="W270" s="66" t="s">
        <v>11</v>
      </c>
      <c r="X270" s="74" t="s">
        <v>27</v>
      </c>
      <c r="Y270" s="74" t="s">
        <v>28</v>
      </c>
      <c r="Z270" s="74" t="s">
        <v>27</v>
      </c>
      <c r="AA270" s="66" t="s">
        <v>525</v>
      </c>
      <c r="AB270" s="66" t="s">
        <v>62</v>
      </c>
      <c r="AC270" s="66" t="s">
        <v>51</v>
      </c>
      <c r="AD270" s="66" t="s">
        <v>51</v>
      </c>
      <c r="AE270" s="66" t="s">
        <v>593</v>
      </c>
      <c r="AF270" s="66" t="s">
        <v>49</v>
      </c>
      <c r="AG270" s="66" t="s">
        <v>51</v>
      </c>
      <c r="AH270" s="66" t="s">
        <v>49</v>
      </c>
      <c r="AI270" s="66" t="s">
        <v>51</v>
      </c>
      <c r="AJ270" s="66" t="s">
        <v>1185</v>
      </c>
      <c r="AK270" s="65" t="s">
        <v>51</v>
      </c>
      <c r="AL270" s="65" t="s">
        <v>2097</v>
      </c>
      <c r="AM270" s="74" t="s">
        <v>617</v>
      </c>
      <c r="AN270" s="65" t="s">
        <v>51</v>
      </c>
      <c r="AO270" s="65" t="s">
        <v>51</v>
      </c>
      <c r="AP270" s="65" t="s">
        <v>51</v>
      </c>
      <c r="AQ270" s="65" t="s">
        <v>49</v>
      </c>
      <c r="AR270" s="65"/>
      <c r="AS270" s="65" t="s">
        <v>51</v>
      </c>
      <c r="AT270" s="65" t="s">
        <v>908</v>
      </c>
      <c r="AU270" s="72" t="s">
        <v>615</v>
      </c>
      <c r="AV270" s="65" t="s">
        <v>2011</v>
      </c>
      <c r="AW270" s="72" t="s">
        <v>903</v>
      </c>
      <c r="AX270" s="72" t="s">
        <v>193</v>
      </c>
      <c r="AY270" s="72" t="s">
        <v>193</v>
      </c>
      <c r="AZ270" s="72" t="s">
        <v>193</v>
      </c>
      <c r="BA270" s="72" t="s">
        <v>193</v>
      </c>
      <c r="BB270" s="72" t="s">
        <v>193</v>
      </c>
      <c r="BC270" s="72" t="s">
        <v>193</v>
      </c>
      <c r="BD270" s="72" t="s">
        <v>193</v>
      </c>
      <c r="BE270" s="72" t="s">
        <v>193</v>
      </c>
      <c r="BF270" s="72" t="s">
        <v>193</v>
      </c>
      <c r="BG270" s="72" t="s">
        <v>193</v>
      </c>
      <c r="BH270" s="72" t="s">
        <v>193</v>
      </c>
      <c r="BI270" s="72" t="s">
        <v>193</v>
      </c>
      <c r="BJ270" s="65" t="s">
        <v>2223</v>
      </c>
      <c r="BK270" s="65"/>
      <c r="BL270" s="65"/>
      <c r="BM270" s="65"/>
    </row>
    <row r="271" spans="1:67" ht="89.25">
      <c r="A271" s="469" t="s">
        <v>2225</v>
      </c>
      <c r="B271" s="65" t="s">
        <v>52</v>
      </c>
      <c r="C271" s="65" t="s">
        <v>2226</v>
      </c>
      <c r="D271" s="65" t="s">
        <v>668</v>
      </c>
      <c r="E271" s="65" t="s">
        <v>704</v>
      </c>
      <c r="F271" s="66" t="s">
        <v>2227</v>
      </c>
      <c r="G271" s="66" t="s">
        <v>19</v>
      </c>
      <c r="H271" s="66" t="s">
        <v>2228</v>
      </c>
      <c r="I271" s="66" t="s">
        <v>2229</v>
      </c>
      <c r="J271" s="66" t="s">
        <v>2220</v>
      </c>
      <c r="K271" s="66" t="s">
        <v>2230</v>
      </c>
      <c r="L271" s="66">
        <v>2</v>
      </c>
      <c r="M271" s="66" t="s">
        <v>3</v>
      </c>
      <c r="N271" s="74" t="s">
        <v>778</v>
      </c>
      <c r="O271" s="66" t="s">
        <v>4</v>
      </c>
      <c r="P271" s="66" t="s">
        <v>2231</v>
      </c>
      <c r="Q271" s="66" t="s">
        <v>833</v>
      </c>
      <c r="R271" s="66" t="s">
        <v>51</v>
      </c>
      <c r="S271" s="66" t="s">
        <v>2232</v>
      </c>
      <c r="T271" s="66" t="s">
        <v>62</v>
      </c>
      <c r="U271" s="74" t="s">
        <v>876</v>
      </c>
      <c r="V271" s="74" t="s">
        <v>877</v>
      </c>
      <c r="W271" s="66" t="s">
        <v>11</v>
      </c>
      <c r="X271" s="74" t="s">
        <v>28</v>
      </c>
      <c r="Y271" s="74" t="s">
        <v>27</v>
      </c>
      <c r="Z271" s="74" t="s">
        <v>27</v>
      </c>
      <c r="AA271" s="66" t="s">
        <v>525</v>
      </c>
      <c r="AB271" s="66" t="s">
        <v>62</v>
      </c>
      <c r="AC271" s="66" t="s">
        <v>51</v>
      </c>
      <c r="AD271" s="66" t="s">
        <v>51</v>
      </c>
      <c r="AE271" s="66" t="s">
        <v>2233</v>
      </c>
      <c r="AF271" s="66" t="s">
        <v>49</v>
      </c>
      <c r="AG271" s="66" t="s">
        <v>51</v>
      </c>
      <c r="AH271" s="66" t="s">
        <v>51</v>
      </c>
      <c r="AI271" s="66" t="s">
        <v>49</v>
      </c>
      <c r="AJ271" s="66" t="s">
        <v>49</v>
      </c>
      <c r="AK271" s="65" t="s">
        <v>51</v>
      </c>
      <c r="AL271" s="65" t="s">
        <v>2097</v>
      </c>
      <c r="AM271" s="66" t="s">
        <v>617</v>
      </c>
      <c r="AN271" s="65" t="s">
        <v>49</v>
      </c>
      <c r="AO271" s="65" t="s">
        <v>49</v>
      </c>
      <c r="AP271" s="65" t="s">
        <v>51</v>
      </c>
      <c r="AQ271" s="65" t="s">
        <v>49</v>
      </c>
      <c r="AR271" s="65" t="s">
        <v>207</v>
      </c>
      <c r="AS271" s="65" t="s">
        <v>49</v>
      </c>
      <c r="AT271" s="65" t="s">
        <v>908</v>
      </c>
      <c r="AU271" s="72" t="s">
        <v>615</v>
      </c>
      <c r="AV271" s="65" t="s">
        <v>2234</v>
      </c>
      <c r="AW271" s="72" t="s">
        <v>903</v>
      </c>
      <c r="AX271" s="72" t="s">
        <v>193</v>
      </c>
      <c r="AY271" s="72" t="s">
        <v>193</v>
      </c>
      <c r="AZ271" s="72" t="s">
        <v>193</v>
      </c>
      <c r="BA271" s="72" t="s">
        <v>193</v>
      </c>
      <c r="BB271" s="72" t="s">
        <v>193</v>
      </c>
      <c r="BC271" s="72" t="s">
        <v>193</v>
      </c>
      <c r="BD271" s="72" t="s">
        <v>193</v>
      </c>
      <c r="BE271" s="72" t="s">
        <v>193</v>
      </c>
      <c r="BF271" s="72" t="s">
        <v>193</v>
      </c>
      <c r="BG271" s="72" t="s">
        <v>193</v>
      </c>
      <c r="BH271" s="72" t="s">
        <v>193</v>
      </c>
      <c r="BI271" s="72" t="s">
        <v>193</v>
      </c>
      <c r="BJ271" s="65"/>
      <c r="BK271" s="65"/>
      <c r="BL271" s="65"/>
      <c r="BM271" s="65"/>
    </row>
    <row r="272" spans="1:67">
      <c r="A272" s="469"/>
      <c r="B272" s="65"/>
      <c r="C272" s="65"/>
      <c r="D272" s="65"/>
      <c r="E272" s="65"/>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5"/>
      <c r="AL272" s="65"/>
      <c r="AM272" s="66"/>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row>
    <row r="273" spans="1:67">
      <c r="A273" s="469" t="s">
        <v>592</v>
      </c>
      <c r="B273" s="65" t="s">
        <v>52</v>
      </c>
      <c r="C273" s="65"/>
      <c r="D273" s="65"/>
      <c r="E273" s="65"/>
      <c r="F273" s="66" t="s">
        <v>591</v>
      </c>
      <c r="G273" s="66" t="s">
        <v>29</v>
      </c>
      <c r="H273" s="66" t="s">
        <v>584</v>
      </c>
      <c r="I273" s="66" t="s">
        <v>568</v>
      </c>
      <c r="J273" s="66" t="s">
        <v>582</v>
      </c>
      <c r="K273" s="66" t="s">
        <v>560</v>
      </c>
      <c r="L273" s="66">
        <v>4</v>
      </c>
      <c r="M273" s="66" t="s">
        <v>59</v>
      </c>
      <c r="N273" s="66" t="s">
        <v>25</v>
      </c>
      <c r="O273" s="66" t="s">
        <v>4</v>
      </c>
      <c r="P273" s="66" t="s">
        <v>590</v>
      </c>
      <c r="Q273" s="66" t="s">
        <v>35</v>
      </c>
      <c r="R273" s="66" t="s">
        <v>51</v>
      </c>
      <c r="S273" s="66"/>
      <c r="T273" s="66" t="s">
        <v>62</v>
      </c>
      <c r="U273" s="66" t="s">
        <v>33</v>
      </c>
      <c r="V273" s="66" t="s">
        <v>34</v>
      </c>
      <c r="W273" s="66" t="s">
        <v>11</v>
      </c>
      <c r="X273" s="66">
        <v>0</v>
      </c>
      <c r="Y273" s="66" t="s">
        <v>589</v>
      </c>
      <c r="Z273" s="66" t="s">
        <v>538</v>
      </c>
      <c r="AA273" s="66" t="s">
        <v>49</v>
      </c>
      <c r="AB273" s="66" t="s">
        <v>49</v>
      </c>
      <c r="AC273" s="66" t="s">
        <v>49</v>
      </c>
      <c r="AD273" s="66" t="s">
        <v>51</v>
      </c>
      <c r="AE273" s="66" t="s">
        <v>588</v>
      </c>
      <c r="AF273" s="66" t="s">
        <v>49</v>
      </c>
      <c r="AG273" s="66" t="s">
        <v>51</v>
      </c>
      <c r="AH273" s="66" t="s">
        <v>51</v>
      </c>
      <c r="AI273" s="66" t="s">
        <v>49</v>
      </c>
      <c r="AJ273" s="66"/>
      <c r="AK273" s="65"/>
      <c r="AL273" s="65"/>
      <c r="AM273" s="66"/>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row>
    <row r="274" spans="1:67">
      <c r="A274" s="469" t="s">
        <v>587</v>
      </c>
      <c r="B274" s="65" t="s">
        <v>52</v>
      </c>
      <c r="C274" s="65"/>
      <c r="D274" s="65"/>
      <c r="E274" s="65"/>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5"/>
      <c r="AL274" s="65"/>
      <c r="AM274" s="66"/>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row>
    <row r="275" spans="1:67">
      <c r="A275" s="469" t="s">
        <v>586</v>
      </c>
      <c r="B275" s="65" t="s">
        <v>52</v>
      </c>
      <c r="C275" s="65"/>
      <c r="D275" s="65"/>
      <c r="E275" s="65"/>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5"/>
      <c r="AL275" s="65"/>
      <c r="AM275" s="66"/>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row>
    <row r="276" spans="1:67">
      <c r="A276" s="469" t="s">
        <v>585</v>
      </c>
      <c r="B276" s="65" t="s">
        <v>52</v>
      </c>
      <c r="C276" s="65"/>
      <c r="D276" s="65"/>
      <c r="E276" s="65"/>
      <c r="F276" s="66" t="s">
        <v>580</v>
      </c>
      <c r="G276" s="66" t="s">
        <v>39</v>
      </c>
      <c r="H276" s="66" t="s">
        <v>584</v>
      </c>
      <c r="I276" s="66" t="s">
        <v>583</v>
      </c>
      <c r="J276" s="66" t="s">
        <v>582</v>
      </c>
      <c r="K276" s="66" t="s">
        <v>507</v>
      </c>
      <c r="L276" s="66">
        <v>4</v>
      </c>
      <c r="M276" s="66" t="s">
        <v>3</v>
      </c>
      <c r="N276" s="66" t="s">
        <v>576</v>
      </c>
      <c r="O276" s="66" t="s">
        <v>4</v>
      </c>
      <c r="P276" s="66" t="s">
        <v>575</v>
      </c>
      <c r="Q276" s="66" t="s">
        <v>35</v>
      </c>
      <c r="R276" s="66" t="s">
        <v>51</v>
      </c>
      <c r="S276" s="66" t="s">
        <v>574</v>
      </c>
      <c r="T276" s="66" t="s">
        <v>62</v>
      </c>
      <c r="U276" s="66" t="s">
        <v>33</v>
      </c>
      <c r="V276" s="66" t="s">
        <v>34</v>
      </c>
      <c r="W276" s="66" t="s">
        <v>11</v>
      </c>
      <c r="X276" s="66" t="s">
        <v>539</v>
      </c>
      <c r="Y276" s="66" t="s">
        <v>538</v>
      </c>
      <c r="Z276" s="66" t="s">
        <v>538</v>
      </c>
      <c r="AA276" s="66" t="s">
        <v>88</v>
      </c>
      <c r="AB276" s="66" t="s">
        <v>49</v>
      </c>
      <c r="AC276" s="66" t="s">
        <v>51</v>
      </c>
      <c r="AD276" s="66" t="s">
        <v>51</v>
      </c>
      <c r="AE276" s="66" t="s">
        <v>573</v>
      </c>
      <c r="AF276" s="66" t="s">
        <v>49</v>
      </c>
      <c r="AG276" s="66" t="s">
        <v>51</v>
      </c>
      <c r="AH276" s="66" t="s">
        <v>51</v>
      </c>
      <c r="AI276" s="66" t="s">
        <v>49</v>
      </c>
      <c r="AJ276" s="66"/>
      <c r="AK276" s="65"/>
      <c r="AL276" s="65"/>
      <c r="AM276" s="66"/>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row>
    <row r="277" spans="1:67">
      <c r="A277" s="469" t="s">
        <v>581</v>
      </c>
      <c r="B277" s="65" t="s">
        <v>52</v>
      </c>
      <c r="C277" s="65"/>
      <c r="D277" s="65"/>
      <c r="E277" s="65"/>
      <c r="F277" s="66" t="s">
        <v>580</v>
      </c>
      <c r="G277" s="66" t="s">
        <v>19</v>
      </c>
      <c r="H277" s="66" t="s">
        <v>579</v>
      </c>
      <c r="I277" s="66" t="s">
        <v>578</v>
      </c>
      <c r="J277" s="66" t="s">
        <v>577</v>
      </c>
      <c r="K277" s="66" t="s">
        <v>507</v>
      </c>
      <c r="L277" s="66">
        <v>4</v>
      </c>
      <c r="M277" s="66" t="s">
        <v>3</v>
      </c>
      <c r="N277" s="66" t="s">
        <v>576</v>
      </c>
      <c r="O277" s="66" t="s">
        <v>4</v>
      </c>
      <c r="P277" s="66" t="s">
        <v>575</v>
      </c>
      <c r="Q277" s="66" t="s">
        <v>37</v>
      </c>
      <c r="R277" s="66" t="s">
        <v>51</v>
      </c>
      <c r="S277" s="66" t="s">
        <v>574</v>
      </c>
      <c r="T277" s="66" t="s">
        <v>62</v>
      </c>
      <c r="U277" s="66" t="s">
        <v>8</v>
      </c>
      <c r="V277" s="66" t="s">
        <v>10</v>
      </c>
      <c r="W277" s="66" t="s">
        <v>11</v>
      </c>
      <c r="X277" s="66" t="s">
        <v>539</v>
      </c>
      <c r="Y277" s="66" t="s">
        <v>538</v>
      </c>
      <c r="Z277" s="66" t="s">
        <v>538</v>
      </c>
      <c r="AA277" s="66" t="s">
        <v>88</v>
      </c>
      <c r="AB277" s="66" t="s">
        <v>49</v>
      </c>
      <c r="AC277" s="66" t="s">
        <v>51</v>
      </c>
      <c r="AD277" s="66" t="s">
        <v>51</v>
      </c>
      <c r="AE277" s="66" t="s">
        <v>573</v>
      </c>
      <c r="AF277" s="66" t="s">
        <v>49</v>
      </c>
      <c r="AG277" s="66" t="s">
        <v>51</v>
      </c>
      <c r="AH277" s="66" t="s">
        <v>51</v>
      </c>
      <c r="AI277" s="66" t="s">
        <v>49</v>
      </c>
      <c r="AJ277" s="66"/>
      <c r="AK277" s="65"/>
      <c r="AL277" s="65"/>
      <c r="AM277" s="66"/>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row>
    <row r="278" spans="1:67" ht="76.5">
      <c r="A278" s="469" t="s">
        <v>2235</v>
      </c>
      <c r="B278" s="65" t="s">
        <v>52</v>
      </c>
      <c r="C278" s="65" t="s">
        <v>2226</v>
      </c>
      <c r="D278" s="65" t="s">
        <v>668</v>
      </c>
      <c r="E278" s="65" t="s">
        <v>704</v>
      </c>
      <c r="F278" s="66" t="s">
        <v>666</v>
      </c>
      <c r="G278" s="66" t="s">
        <v>39</v>
      </c>
      <c r="H278" s="66" t="s">
        <v>2236</v>
      </c>
      <c r="I278" s="66" t="s">
        <v>2237</v>
      </c>
      <c r="J278" s="66" t="s">
        <v>582</v>
      </c>
      <c r="K278" s="66" t="s">
        <v>2238</v>
      </c>
      <c r="L278" s="66">
        <v>2</v>
      </c>
      <c r="M278" s="66" t="s">
        <v>3</v>
      </c>
      <c r="N278" s="66" t="s">
        <v>25</v>
      </c>
      <c r="O278" s="66" t="s">
        <v>4</v>
      </c>
      <c r="P278" s="66" t="s">
        <v>2239</v>
      </c>
      <c r="Q278" s="66" t="s">
        <v>2240</v>
      </c>
      <c r="R278" s="66" t="s">
        <v>49</v>
      </c>
      <c r="S278" s="74" t="s">
        <v>875</v>
      </c>
      <c r="T278" s="66" t="s">
        <v>62</v>
      </c>
      <c r="U278" s="66" t="s">
        <v>8</v>
      </c>
      <c r="V278" s="66" t="s">
        <v>10</v>
      </c>
      <c r="W278" s="66" t="s">
        <v>212</v>
      </c>
      <c r="X278" s="66">
        <v>0</v>
      </c>
      <c r="Y278" s="66" t="s">
        <v>2241</v>
      </c>
      <c r="Z278" s="66" t="s">
        <v>538</v>
      </c>
      <c r="AA278" s="66" t="s">
        <v>49</v>
      </c>
      <c r="AB278" s="66" t="s">
        <v>49</v>
      </c>
      <c r="AC278" s="66" t="s">
        <v>49</v>
      </c>
      <c r="AD278" s="66" t="s">
        <v>2242</v>
      </c>
      <c r="AE278" s="66" t="s">
        <v>2243</v>
      </c>
      <c r="AF278" s="66" t="s">
        <v>49</v>
      </c>
      <c r="AG278" s="66" t="s">
        <v>51</v>
      </c>
      <c r="AH278" s="66" t="s">
        <v>51</v>
      </c>
      <c r="AI278" s="66" t="s">
        <v>49</v>
      </c>
      <c r="AJ278" s="66" t="s">
        <v>49</v>
      </c>
      <c r="AK278" s="65" t="s">
        <v>2097</v>
      </c>
      <c r="AL278" s="65" t="s">
        <v>2097</v>
      </c>
      <c r="AM278" s="65" t="s">
        <v>2097</v>
      </c>
      <c r="AN278" s="65" t="s">
        <v>2097</v>
      </c>
      <c r="AO278" s="65" t="s">
        <v>49</v>
      </c>
      <c r="AP278" s="65" t="s">
        <v>2097</v>
      </c>
      <c r="AQ278" s="65" t="s">
        <v>49</v>
      </c>
      <c r="AR278" s="65" t="s">
        <v>207</v>
      </c>
      <c r="AS278" s="65" t="s">
        <v>49</v>
      </c>
      <c r="AT278" s="65" t="s">
        <v>908</v>
      </c>
      <c r="AU278" s="65" t="s">
        <v>2244</v>
      </c>
      <c r="AV278" s="65" t="s">
        <v>2245</v>
      </c>
      <c r="AW278" s="65" t="s">
        <v>954</v>
      </c>
      <c r="AX278" s="72" t="s">
        <v>193</v>
      </c>
      <c r="AY278" s="72" t="s">
        <v>193</v>
      </c>
      <c r="AZ278" s="72" t="s">
        <v>193</v>
      </c>
      <c r="BA278" s="72" t="s">
        <v>193</v>
      </c>
      <c r="BB278" s="72" t="s">
        <v>193</v>
      </c>
      <c r="BC278" s="72" t="s">
        <v>193</v>
      </c>
      <c r="BD278" s="72" t="s">
        <v>193</v>
      </c>
      <c r="BE278" s="72" t="s">
        <v>193</v>
      </c>
      <c r="BF278" s="72" t="s">
        <v>193</v>
      </c>
      <c r="BG278" s="72" t="s">
        <v>193</v>
      </c>
      <c r="BH278" s="72" t="s">
        <v>193</v>
      </c>
      <c r="BI278" s="72" t="s">
        <v>193</v>
      </c>
      <c r="BJ278" s="65"/>
      <c r="BK278" s="65"/>
      <c r="BL278" s="65"/>
      <c r="BM278" s="65"/>
    </row>
    <row r="279" spans="1:67" ht="153">
      <c r="A279" s="469" t="s">
        <v>2506</v>
      </c>
      <c r="B279" s="65" t="s">
        <v>52</v>
      </c>
      <c r="C279" s="65" t="s">
        <v>2495</v>
      </c>
      <c r="D279" s="72" t="s">
        <v>668</v>
      </c>
      <c r="E279" s="194" t="s">
        <v>611</v>
      </c>
      <c r="F279" s="76" t="s">
        <v>2215</v>
      </c>
      <c r="G279" s="74" t="s">
        <v>29</v>
      </c>
      <c r="H279" s="74" t="s">
        <v>2507</v>
      </c>
      <c r="I279" s="74" t="s">
        <v>2219</v>
      </c>
      <c r="J279" s="193" t="s">
        <v>2508</v>
      </c>
      <c r="K279" s="74" t="s">
        <v>623</v>
      </c>
      <c r="L279" s="74">
        <v>4</v>
      </c>
      <c r="M279" s="74" t="s">
        <v>59</v>
      </c>
      <c r="N279" s="193" t="s">
        <v>2484</v>
      </c>
      <c r="O279" s="74" t="s">
        <v>2485</v>
      </c>
      <c r="P279" s="74" t="s">
        <v>1136</v>
      </c>
      <c r="Q279" s="74" t="s">
        <v>893</v>
      </c>
      <c r="R279" s="74" t="s">
        <v>51</v>
      </c>
      <c r="S279" s="193" t="s">
        <v>2509</v>
      </c>
      <c r="T279" s="193" t="s">
        <v>908</v>
      </c>
      <c r="U279" s="74">
        <v>1</v>
      </c>
      <c r="V279" s="74" t="s">
        <v>2510</v>
      </c>
      <c r="W279" s="74" t="s">
        <v>62</v>
      </c>
      <c r="X279" s="74">
        <v>1</v>
      </c>
      <c r="Y279" s="74">
        <v>2</v>
      </c>
      <c r="Z279" s="74">
        <v>1</v>
      </c>
      <c r="AA279" s="193" t="s">
        <v>88</v>
      </c>
      <c r="AB279" s="74" t="s">
        <v>62</v>
      </c>
      <c r="AC279" s="74" t="s">
        <v>51</v>
      </c>
      <c r="AD279" s="74" t="s">
        <v>51</v>
      </c>
      <c r="AE279" s="74" t="s">
        <v>2511</v>
      </c>
      <c r="AF279" s="74" t="s">
        <v>62</v>
      </c>
      <c r="AG279" s="74" t="s">
        <v>51</v>
      </c>
      <c r="AH279" s="193" t="s">
        <v>49</v>
      </c>
      <c r="AI279" s="74" t="s">
        <v>51</v>
      </c>
      <c r="AJ279" s="74" t="s">
        <v>49</v>
      </c>
      <c r="AK279" s="72" t="s">
        <v>51</v>
      </c>
      <c r="AL279" s="72" t="s">
        <v>49</v>
      </c>
      <c r="AM279" s="74" t="s">
        <v>51</v>
      </c>
      <c r="AN279" s="194" t="s">
        <v>2512</v>
      </c>
      <c r="AO279" s="72" t="s">
        <v>51</v>
      </c>
      <c r="AP279" s="72" t="s">
        <v>51</v>
      </c>
      <c r="AQ279" s="194" t="s">
        <v>49</v>
      </c>
      <c r="AR279" s="72"/>
      <c r="AS279" s="194" t="s">
        <v>2488</v>
      </c>
      <c r="AT279" s="72" t="s">
        <v>1066</v>
      </c>
      <c r="AU279" s="195" t="s">
        <v>2513</v>
      </c>
      <c r="AV279" s="72" t="s">
        <v>2011</v>
      </c>
      <c r="AW279" s="72" t="s">
        <v>903</v>
      </c>
      <c r="AX279" s="72" t="s">
        <v>193</v>
      </c>
      <c r="AY279" s="72" t="s">
        <v>193</v>
      </c>
      <c r="AZ279" s="72" t="s">
        <v>193</v>
      </c>
      <c r="BA279" s="72" t="s">
        <v>193</v>
      </c>
      <c r="BB279" s="72" t="s">
        <v>193</v>
      </c>
      <c r="BC279" s="72" t="s">
        <v>193</v>
      </c>
      <c r="BD279" s="72" t="s">
        <v>193</v>
      </c>
      <c r="BE279" s="72" t="s">
        <v>193</v>
      </c>
      <c r="BF279" s="72" t="s">
        <v>193</v>
      </c>
      <c r="BG279" s="72" t="s">
        <v>193</v>
      </c>
      <c r="BH279" s="72" t="s">
        <v>193</v>
      </c>
      <c r="BI279" s="72" t="s">
        <v>193</v>
      </c>
      <c r="BJ279" s="72"/>
      <c r="BK279" s="72"/>
      <c r="BL279" s="65"/>
      <c r="BM279" s="72"/>
      <c r="BN279" s="70"/>
      <c r="BO279" s="70"/>
    </row>
    <row r="280" spans="1:67" ht="153">
      <c r="A280" s="469" t="s">
        <v>2506</v>
      </c>
      <c r="B280" s="65" t="s">
        <v>52</v>
      </c>
      <c r="C280" s="65" t="s">
        <v>2495</v>
      </c>
      <c r="D280" s="72" t="s">
        <v>668</v>
      </c>
      <c r="E280" s="194" t="s">
        <v>611</v>
      </c>
      <c r="F280" s="76" t="s">
        <v>2215</v>
      </c>
      <c r="G280" s="74" t="s">
        <v>19</v>
      </c>
      <c r="H280" s="74" t="s">
        <v>2514</v>
      </c>
      <c r="I280" s="74" t="s">
        <v>2218</v>
      </c>
      <c r="J280" s="193" t="s">
        <v>2515</v>
      </c>
      <c r="K280" s="74" t="s">
        <v>623</v>
      </c>
      <c r="L280" s="74">
        <v>4</v>
      </c>
      <c r="M280" s="74" t="s">
        <v>59</v>
      </c>
      <c r="N280" s="193" t="s">
        <v>2484</v>
      </c>
      <c r="O280" s="74" t="s">
        <v>2485</v>
      </c>
      <c r="P280" s="74" t="s">
        <v>1136</v>
      </c>
      <c r="Q280" s="193" t="s">
        <v>833</v>
      </c>
      <c r="R280" s="74" t="s">
        <v>51</v>
      </c>
      <c r="S280" s="193" t="s">
        <v>2509</v>
      </c>
      <c r="T280" s="193" t="s">
        <v>908</v>
      </c>
      <c r="U280" s="74">
        <v>1</v>
      </c>
      <c r="V280" s="193" t="s">
        <v>2493</v>
      </c>
      <c r="W280" s="74" t="s">
        <v>62</v>
      </c>
      <c r="X280" s="74">
        <v>1</v>
      </c>
      <c r="Y280" s="74">
        <v>2</v>
      </c>
      <c r="Z280" s="74">
        <v>1</v>
      </c>
      <c r="AA280" s="193" t="s">
        <v>88</v>
      </c>
      <c r="AB280" s="74" t="s">
        <v>62</v>
      </c>
      <c r="AC280" s="74" t="s">
        <v>2516</v>
      </c>
      <c r="AD280" s="74" t="s">
        <v>51</v>
      </c>
      <c r="AE280" s="74" t="s">
        <v>2511</v>
      </c>
      <c r="AF280" s="74" t="s">
        <v>62</v>
      </c>
      <c r="AG280" s="74" t="s">
        <v>51</v>
      </c>
      <c r="AH280" s="193" t="s">
        <v>49</v>
      </c>
      <c r="AI280" s="74" t="s">
        <v>51</v>
      </c>
      <c r="AJ280" s="74" t="s">
        <v>49</v>
      </c>
      <c r="AK280" s="72" t="s">
        <v>51</v>
      </c>
      <c r="AL280" s="72" t="s">
        <v>49</v>
      </c>
      <c r="AM280" s="74" t="s">
        <v>51</v>
      </c>
      <c r="AN280" s="194" t="s">
        <v>2512</v>
      </c>
      <c r="AO280" s="72" t="s">
        <v>51</v>
      </c>
      <c r="AP280" s="72" t="s">
        <v>51</v>
      </c>
      <c r="AQ280" s="194" t="s">
        <v>49</v>
      </c>
      <c r="AR280" s="72"/>
      <c r="AS280" s="194" t="s">
        <v>2488</v>
      </c>
      <c r="AT280" s="72" t="s">
        <v>1066</v>
      </c>
      <c r="AU280" s="195" t="s">
        <v>2513</v>
      </c>
      <c r="AV280" s="72" t="s">
        <v>2011</v>
      </c>
      <c r="AW280" s="72" t="s">
        <v>903</v>
      </c>
      <c r="AX280" s="72" t="s">
        <v>193</v>
      </c>
      <c r="AY280" s="72" t="s">
        <v>193</v>
      </c>
      <c r="AZ280" s="72" t="s">
        <v>193</v>
      </c>
      <c r="BA280" s="72" t="s">
        <v>193</v>
      </c>
      <c r="BB280" s="72" t="s">
        <v>193</v>
      </c>
      <c r="BC280" s="72" t="s">
        <v>193</v>
      </c>
      <c r="BD280" s="72" t="s">
        <v>193</v>
      </c>
      <c r="BE280" s="72" t="s">
        <v>193</v>
      </c>
      <c r="BF280" s="72" t="s">
        <v>193</v>
      </c>
      <c r="BG280" s="72" t="s">
        <v>193</v>
      </c>
      <c r="BH280" s="72" t="s">
        <v>193</v>
      </c>
      <c r="BI280" s="72" t="s">
        <v>193</v>
      </c>
      <c r="BJ280" s="72"/>
      <c r="BK280" s="72"/>
      <c r="BL280" s="65"/>
      <c r="BM280" s="72"/>
      <c r="BN280" s="70"/>
      <c r="BO280" s="70"/>
    </row>
    <row r="281" spans="1:67">
      <c r="A281" s="469" t="s">
        <v>572</v>
      </c>
      <c r="B281" s="65" t="s">
        <v>52</v>
      </c>
      <c r="C281" s="65"/>
      <c r="D281" s="65"/>
      <c r="E281" s="65"/>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5"/>
      <c r="AL281" s="65"/>
      <c r="AM281" s="66"/>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row>
    <row r="282" spans="1:67">
      <c r="A282" s="469" t="s">
        <v>571</v>
      </c>
      <c r="B282" s="65" t="s">
        <v>52</v>
      </c>
      <c r="C282" s="65"/>
      <c r="D282" s="65"/>
      <c r="E282" s="65"/>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5"/>
      <c r="AL282" s="65"/>
      <c r="AM282" s="66"/>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row>
    <row r="283" spans="1:67">
      <c r="A283" s="469" t="s">
        <v>2224</v>
      </c>
      <c r="B283" s="65" t="s">
        <v>52</v>
      </c>
      <c r="C283" s="65"/>
      <c r="D283" s="65"/>
      <c r="E283" s="65"/>
      <c r="F283" s="66" t="s">
        <v>570</v>
      </c>
      <c r="G283" s="66" t="s">
        <v>39</v>
      </c>
      <c r="H283" s="66" t="s">
        <v>569</v>
      </c>
      <c r="I283" s="66" t="s">
        <v>568</v>
      </c>
      <c r="J283" s="66"/>
      <c r="K283" s="66" t="s">
        <v>567</v>
      </c>
      <c r="L283" s="66">
        <v>2</v>
      </c>
      <c r="M283" s="66" t="s">
        <v>506</v>
      </c>
      <c r="N283" s="66" t="s">
        <v>48</v>
      </c>
      <c r="O283" s="66" t="s">
        <v>4</v>
      </c>
      <c r="P283" s="66" t="s">
        <v>566</v>
      </c>
      <c r="Q283" s="66" t="s">
        <v>565</v>
      </c>
      <c r="R283" s="66" t="s">
        <v>51</v>
      </c>
      <c r="S283" s="66" t="s">
        <v>564</v>
      </c>
      <c r="T283" s="66" t="s">
        <v>62</v>
      </c>
      <c r="U283" s="66" t="s">
        <v>8</v>
      </c>
      <c r="V283" s="66" t="s">
        <v>10</v>
      </c>
      <c r="W283" s="66" t="s">
        <v>11</v>
      </c>
      <c r="X283" s="66" t="s">
        <v>538</v>
      </c>
      <c r="Y283" s="66" t="s">
        <v>539</v>
      </c>
      <c r="Z283" s="66" t="s">
        <v>538</v>
      </c>
      <c r="AA283" s="66" t="s">
        <v>49</v>
      </c>
      <c r="AB283" s="66" t="s">
        <v>49</v>
      </c>
      <c r="AC283" s="66" t="s">
        <v>49</v>
      </c>
      <c r="AD283" s="66" t="s">
        <v>51</v>
      </c>
      <c r="AE283" s="66" t="s">
        <v>563</v>
      </c>
      <c r="AF283" s="66" t="s">
        <v>49</v>
      </c>
      <c r="AG283" s="66" t="s">
        <v>51</v>
      </c>
      <c r="AH283" s="66" t="s">
        <v>49</v>
      </c>
      <c r="AI283" s="66" t="s">
        <v>49</v>
      </c>
      <c r="AJ283" s="66"/>
      <c r="AK283" s="65"/>
      <c r="AL283" s="65"/>
      <c r="AM283" s="66"/>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row>
    <row r="284" spans="1:67" ht="114.75">
      <c r="A284" s="469" t="s">
        <v>2274</v>
      </c>
      <c r="B284" s="65" t="s">
        <v>52</v>
      </c>
      <c r="C284" s="65" t="s">
        <v>2275</v>
      </c>
      <c r="D284" s="65" t="s">
        <v>668</v>
      </c>
      <c r="E284" s="65" t="s">
        <v>704</v>
      </c>
      <c r="F284" s="66" t="s">
        <v>2276</v>
      </c>
      <c r="G284" s="66" t="s">
        <v>19</v>
      </c>
      <c r="H284" s="66" t="s">
        <v>2277</v>
      </c>
      <c r="I284" s="66" t="s">
        <v>2278</v>
      </c>
      <c r="J284" s="66" t="s">
        <v>2280</v>
      </c>
      <c r="K284" s="66" t="s">
        <v>2281</v>
      </c>
      <c r="L284" s="66">
        <v>2</v>
      </c>
      <c r="M284" s="66" t="s">
        <v>547</v>
      </c>
      <c r="N284" s="66" t="s">
        <v>25</v>
      </c>
      <c r="O284" s="66" t="s">
        <v>4</v>
      </c>
      <c r="P284" s="66" t="s">
        <v>1611</v>
      </c>
      <c r="Q284" s="66" t="s">
        <v>2283</v>
      </c>
      <c r="R284" s="66" t="s">
        <v>49</v>
      </c>
      <c r="S284" s="66" t="s">
        <v>2282</v>
      </c>
      <c r="T284" s="66" t="s">
        <v>49</v>
      </c>
      <c r="U284" s="66" t="s">
        <v>8</v>
      </c>
      <c r="V284" s="66" t="s">
        <v>10</v>
      </c>
      <c r="W284" s="66" t="s">
        <v>212</v>
      </c>
      <c r="X284" s="66" t="s">
        <v>212</v>
      </c>
      <c r="Y284" s="66" t="s">
        <v>212</v>
      </c>
      <c r="Z284" s="66" t="s">
        <v>212</v>
      </c>
      <c r="AA284" s="66" t="s">
        <v>49</v>
      </c>
      <c r="AB284" s="66" t="s">
        <v>49</v>
      </c>
      <c r="AC284" s="66" t="s">
        <v>49</v>
      </c>
      <c r="AD284" s="66" t="s">
        <v>51</v>
      </c>
      <c r="AE284" s="66" t="s">
        <v>2285</v>
      </c>
      <c r="AF284" s="66" t="s">
        <v>49</v>
      </c>
      <c r="AG284" s="66" t="s">
        <v>51</v>
      </c>
      <c r="AH284" s="66" t="s">
        <v>51</v>
      </c>
      <c r="AI284" s="66" t="s">
        <v>49</v>
      </c>
      <c r="AJ284" s="66" t="s">
        <v>49</v>
      </c>
      <c r="AK284" s="65" t="s">
        <v>2097</v>
      </c>
      <c r="AL284" s="65" t="s">
        <v>2097</v>
      </c>
      <c r="AM284" s="66" t="s">
        <v>2097</v>
      </c>
      <c r="AN284" s="65" t="s">
        <v>2097</v>
      </c>
      <c r="AO284" s="65" t="s">
        <v>49</v>
      </c>
      <c r="AP284" s="65" t="s">
        <v>2097</v>
      </c>
      <c r="AQ284" s="65" t="s">
        <v>49</v>
      </c>
      <c r="AR284" s="65" t="s">
        <v>207</v>
      </c>
      <c r="AS284" s="65" t="s">
        <v>49</v>
      </c>
      <c r="AT284" s="65" t="s">
        <v>908</v>
      </c>
      <c r="AU284" s="65" t="s">
        <v>2284</v>
      </c>
      <c r="AV284" s="65" t="s">
        <v>2279</v>
      </c>
      <c r="AW284" s="65" t="s">
        <v>2164</v>
      </c>
      <c r="AX284" s="72" t="s">
        <v>193</v>
      </c>
      <c r="AY284" s="72" t="s">
        <v>193</v>
      </c>
      <c r="AZ284" s="72" t="s">
        <v>193</v>
      </c>
      <c r="BA284" s="72" t="s">
        <v>193</v>
      </c>
      <c r="BB284" s="72" t="s">
        <v>193</v>
      </c>
      <c r="BC284" s="72" t="s">
        <v>193</v>
      </c>
      <c r="BD284" s="72" t="s">
        <v>193</v>
      </c>
      <c r="BE284" s="72" t="s">
        <v>193</v>
      </c>
      <c r="BF284" s="72" t="s">
        <v>193</v>
      </c>
      <c r="BG284" s="72" t="s">
        <v>193</v>
      </c>
      <c r="BH284" s="72" t="s">
        <v>193</v>
      </c>
      <c r="BI284" s="72" t="s">
        <v>193</v>
      </c>
      <c r="BJ284" s="65" t="s">
        <v>2286</v>
      </c>
      <c r="BK284" s="65"/>
      <c r="BL284" s="65"/>
      <c r="BM284" s="65"/>
    </row>
    <row r="285" spans="1:67" ht="51">
      <c r="A285" s="469" t="s">
        <v>2195</v>
      </c>
      <c r="B285" s="65" t="s">
        <v>52</v>
      </c>
      <c r="C285" s="65" t="s">
        <v>2196</v>
      </c>
      <c r="D285" s="65" t="s">
        <v>668</v>
      </c>
      <c r="E285" s="65" t="s">
        <v>704</v>
      </c>
      <c r="F285" s="66" t="s">
        <v>2197</v>
      </c>
      <c r="G285" s="66" t="s">
        <v>639</v>
      </c>
      <c r="H285" s="66" t="s">
        <v>2198</v>
      </c>
      <c r="I285" s="66" t="s">
        <v>2199</v>
      </c>
      <c r="J285" s="66" t="s">
        <v>2153</v>
      </c>
      <c r="K285" s="66" t="s">
        <v>2200</v>
      </c>
      <c r="L285" s="66">
        <v>2</v>
      </c>
      <c r="M285" s="66" t="s">
        <v>506</v>
      </c>
      <c r="N285" s="66" t="s">
        <v>25</v>
      </c>
      <c r="O285" s="66" t="s">
        <v>4</v>
      </c>
      <c r="P285" s="66" t="s">
        <v>2201</v>
      </c>
      <c r="Q285" s="66" t="s">
        <v>686</v>
      </c>
      <c r="R285" s="66" t="s">
        <v>51</v>
      </c>
      <c r="S285" s="66" t="s">
        <v>574</v>
      </c>
      <c r="T285" s="66" t="s">
        <v>49</v>
      </c>
      <c r="U285" s="66" t="s">
        <v>8</v>
      </c>
      <c r="V285" s="66" t="s">
        <v>10</v>
      </c>
      <c r="W285" s="66">
        <v>1</v>
      </c>
      <c r="X285" s="66" t="s">
        <v>212</v>
      </c>
      <c r="Y285" s="66" t="s">
        <v>2151</v>
      </c>
      <c r="Z285" s="66" t="s">
        <v>212</v>
      </c>
      <c r="AA285" s="66" t="s">
        <v>212</v>
      </c>
      <c r="AB285" s="66" t="s">
        <v>49</v>
      </c>
      <c r="AC285" s="66" t="s">
        <v>49</v>
      </c>
      <c r="AD285" s="66" t="s">
        <v>51</v>
      </c>
      <c r="AE285" s="66" t="s">
        <v>2202</v>
      </c>
      <c r="AF285" s="66" t="s">
        <v>49</v>
      </c>
      <c r="AG285" s="66" t="s">
        <v>49</v>
      </c>
      <c r="AH285" s="66" t="s">
        <v>49</v>
      </c>
      <c r="AI285" s="66" t="s">
        <v>49</v>
      </c>
      <c r="AJ285" s="66" t="s">
        <v>49</v>
      </c>
      <c r="AK285" s="65" t="s">
        <v>51</v>
      </c>
      <c r="AL285" s="65" t="s">
        <v>2097</v>
      </c>
      <c r="AM285" s="66" t="s">
        <v>2097</v>
      </c>
      <c r="AN285" s="65" t="s">
        <v>49</v>
      </c>
      <c r="AO285" s="65" t="s">
        <v>49</v>
      </c>
      <c r="AP285" s="65" t="s">
        <v>49</v>
      </c>
      <c r="AQ285" s="65" t="s">
        <v>49</v>
      </c>
      <c r="AR285" s="65" t="s">
        <v>207</v>
      </c>
      <c r="AS285" s="65" t="s">
        <v>49</v>
      </c>
      <c r="AT285" s="65"/>
      <c r="AU285" s="65" t="s">
        <v>2203</v>
      </c>
      <c r="AV285" s="65" t="s">
        <v>2033</v>
      </c>
      <c r="AW285" s="65" t="s">
        <v>2164</v>
      </c>
      <c r="AX285" s="65" t="s">
        <v>2163</v>
      </c>
      <c r="AY285" s="65" t="s">
        <v>49</v>
      </c>
      <c r="AZ285" s="65" t="s">
        <v>2165</v>
      </c>
      <c r="BA285" s="65" t="s">
        <v>196</v>
      </c>
      <c r="BB285" s="65" t="s">
        <v>2100</v>
      </c>
      <c r="BC285" s="65" t="s">
        <v>1512</v>
      </c>
      <c r="BD285" s="65" t="s">
        <v>2204</v>
      </c>
      <c r="BE285" s="65" t="s">
        <v>51</v>
      </c>
      <c r="BF285" s="65" t="s">
        <v>49</v>
      </c>
      <c r="BG285" s="65" t="s">
        <v>49</v>
      </c>
      <c r="BH285" s="65" t="s">
        <v>49</v>
      </c>
      <c r="BI285" s="65" t="s">
        <v>49</v>
      </c>
      <c r="BJ285" s="65" t="s">
        <v>2205</v>
      </c>
      <c r="BK285" s="65"/>
      <c r="BL285" s="65"/>
      <c r="BM285" s="65"/>
    </row>
    <row r="286" spans="1:67" ht="51">
      <c r="A286" s="469" t="s">
        <v>2146</v>
      </c>
      <c r="B286" s="65" t="s">
        <v>52</v>
      </c>
      <c r="C286" s="65" t="s">
        <v>2088</v>
      </c>
      <c r="D286" s="65" t="s">
        <v>612</v>
      </c>
      <c r="E286" s="65" t="s">
        <v>704</v>
      </c>
      <c r="F286" s="66" t="s">
        <v>610</v>
      </c>
      <c r="G286" s="66" t="s">
        <v>639</v>
      </c>
      <c r="H286" s="66" t="s">
        <v>2166</v>
      </c>
      <c r="I286" s="66" t="s">
        <v>2170</v>
      </c>
      <c r="J286" s="66" t="s">
        <v>2153</v>
      </c>
      <c r="K286" s="66" t="s">
        <v>2150</v>
      </c>
      <c r="L286" s="66">
        <v>2</v>
      </c>
      <c r="M286" s="66" t="s">
        <v>3</v>
      </c>
      <c r="N286" s="66" t="s">
        <v>25</v>
      </c>
      <c r="O286" s="66" t="s">
        <v>824</v>
      </c>
      <c r="P286" s="66" t="s">
        <v>287</v>
      </c>
      <c r="Q286" s="66" t="s">
        <v>686</v>
      </c>
      <c r="R286" s="66" t="s">
        <v>51</v>
      </c>
      <c r="S286" s="74" t="s">
        <v>875</v>
      </c>
      <c r="T286" s="66" t="s">
        <v>49</v>
      </c>
      <c r="U286" s="66" t="s">
        <v>8</v>
      </c>
      <c r="V286" s="66" t="s">
        <v>10</v>
      </c>
      <c r="W286" s="66">
        <v>1</v>
      </c>
      <c r="X286" s="66" t="s">
        <v>212</v>
      </c>
      <c r="Y286" s="66" t="s">
        <v>2151</v>
      </c>
      <c r="Z286" s="66" t="s">
        <v>212</v>
      </c>
      <c r="AA286" s="66" t="s">
        <v>212</v>
      </c>
      <c r="AB286" s="66" t="s">
        <v>212</v>
      </c>
      <c r="AC286" s="66" t="s">
        <v>49</v>
      </c>
      <c r="AD286" s="66" t="s">
        <v>51</v>
      </c>
      <c r="AE286" s="66" t="s">
        <v>2095</v>
      </c>
      <c r="AF286" s="66" t="s">
        <v>49</v>
      </c>
      <c r="AG286" s="66" t="s">
        <v>49</v>
      </c>
      <c r="AH286" s="66" t="s">
        <v>49</v>
      </c>
      <c r="AI286" s="66" t="s">
        <v>49</v>
      </c>
      <c r="AJ286" s="66" t="s">
        <v>49</v>
      </c>
      <c r="AK286" s="65" t="s">
        <v>51</v>
      </c>
      <c r="AL286" s="65" t="s">
        <v>2097</v>
      </c>
      <c r="AM286" s="66" t="s">
        <v>2167</v>
      </c>
      <c r="AN286" s="65" t="s">
        <v>49</v>
      </c>
      <c r="AO286" s="65" t="s">
        <v>2168</v>
      </c>
      <c r="AP286" s="65" t="s">
        <v>49</v>
      </c>
      <c r="AQ286" s="65" t="s">
        <v>51</v>
      </c>
      <c r="AR286" s="65" t="s">
        <v>207</v>
      </c>
      <c r="AS286" s="65" t="s">
        <v>49</v>
      </c>
      <c r="AT286" s="65"/>
      <c r="AU286" s="65" t="s">
        <v>2169</v>
      </c>
      <c r="AV286" s="65"/>
      <c r="AW286" s="65" t="s">
        <v>1013</v>
      </c>
      <c r="AX286" s="65" t="s">
        <v>699</v>
      </c>
      <c r="AY286" s="65" t="s">
        <v>49</v>
      </c>
      <c r="AZ286" s="65" t="s">
        <v>706</v>
      </c>
      <c r="BA286" s="65" t="s">
        <v>196</v>
      </c>
      <c r="BB286" s="65" t="s">
        <v>2100</v>
      </c>
      <c r="BC286" s="65" t="s">
        <v>1512</v>
      </c>
      <c r="BD286" s="65" t="s">
        <v>2099</v>
      </c>
      <c r="BE286" s="65" t="s">
        <v>51</v>
      </c>
      <c r="BF286" s="65" t="s">
        <v>49</v>
      </c>
      <c r="BG286" s="65" t="s">
        <v>49</v>
      </c>
      <c r="BH286" s="65" t="s">
        <v>49</v>
      </c>
      <c r="BI286" s="65" t="s">
        <v>49</v>
      </c>
      <c r="BJ286" s="65" t="s">
        <v>2171</v>
      </c>
      <c r="BK286" s="65"/>
      <c r="BL286" s="65"/>
      <c r="BM286" s="65"/>
    </row>
    <row r="287" spans="1:67" ht="38.25">
      <c r="A287" s="469" t="s">
        <v>2148</v>
      </c>
      <c r="B287" s="65" t="s">
        <v>52</v>
      </c>
      <c r="C287" s="65" t="s">
        <v>2194</v>
      </c>
      <c r="D287" s="65" t="s">
        <v>668</v>
      </c>
      <c r="E287" s="65" t="s">
        <v>704</v>
      </c>
      <c r="F287" s="66" t="s">
        <v>666</v>
      </c>
      <c r="G287" s="66" t="s">
        <v>639</v>
      </c>
      <c r="H287" s="66" t="s">
        <v>2159</v>
      </c>
      <c r="I287" s="66" t="s">
        <v>2160</v>
      </c>
      <c r="J287" s="66" t="s">
        <v>2161</v>
      </c>
      <c r="K287" s="66" t="s">
        <v>2162</v>
      </c>
      <c r="L287" s="66">
        <v>2</v>
      </c>
      <c r="M287" s="66" t="s">
        <v>3</v>
      </c>
      <c r="N287" s="66" t="s">
        <v>25</v>
      </c>
      <c r="O287" s="66" t="s">
        <v>824</v>
      </c>
      <c r="P287" s="66" t="s">
        <v>45</v>
      </c>
      <c r="Q287" s="66" t="s">
        <v>686</v>
      </c>
      <c r="R287" s="66" t="s">
        <v>51</v>
      </c>
      <c r="S287" s="74" t="s">
        <v>875</v>
      </c>
      <c r="T287" s="66" t="s">
        <v>49</v>
      </c>
      <c r="U287" s="66" t="s">
        <v>8</v>
      </c>
      <c r="V287" s="66" t="s">
        <v>10</v>
      </c>
      <c r="W287" s="66">
        <v>1</v>
      </c>
      <c r="X287" s="66" t="s">
        <v>212</v>
      </c>
      <c r="Y287" s="66" t="s">
        <v>2151</v>
      </c>
      <c r="Z287" s="66" t="s">
        <v>212</v>
      </c>
      <c r="AA287" s="66" t="s">
        <v>212</v>
      </c>
      <c r="AB287" s="66" t="s">
        <v>212</v>
      </c>
      <c r="AC287" s="66" t="s">
        <v>49</v>
      </c>
      <c r="AD287" s="66" t="s">
        <v>51</v>
      </c>
      <c r="AE287" s="66">
        <v>6</v>
      </c>
      <c r="AF287" s="66" t="s">
        <v>49</v>
      </c>
      <c r="AG287" s="66" t="s">
        <v>49</v>
      </c>
      <c r="AH287" s="66" t="s">
        <v>49</v>
      </c>
      <c r="AI287" s="66" t="s">
        <v>49</v>
      </c>
      <c r="AJ287" s="66" t="s">
        <v>49</v>
      </c>
      <c r="AK287" s="66" t="s">
        <v>51</v>
      </c>
      <c r="AL287" s="65" t="s">
        <v>2097</v>
      </c>
      <c r="AM287" s="66" t="s">
        <v>2097</v>
      </c>
      <c r="AN287" s="65" t="s">
        <v>49</v>
      </c>
      <c r="AO287" s="65" t="s">
        <v>49</v>
      </c>
      <c r="AP287" s="65" t="s">
        <v>49</v>
      </c>
      <c r="AQ287" s="65" t="s">
        <v>49</v>
      </c>
      <c r="AR287" s="65" t="s">
        <v>212</v>
      </c>
      <c r="AS287" s="65" t="s">
        <v>49</v>
      </c>
      <c r="AT287" s="65"/>
      <c r="AU287" s="65" t="s">
        <v>2155</v>
      </c>
      <c r="AV287" s="65"/>
      <c r="AW287" s="65" t="s">
        <v>2164</v>
      </c>
      <c r="AX287" s="65" t="s">
        <v>2163</v>
      </c>
      <c r="AY287" s="65" t="s">
        <v>49</v>
      </c>
      <c r="AZ287" s="65" t="s">
        <v>2165</v>
      </c>
      <c r="BA287" s="65" t="s">
        <v>196</v>
      </c>
      <c r="BB287" s="65" t="s">
        <v>2100</v>
      </c>
      <c r="BC287" s="65" t="s">
        <v>1512</v>
      </c>
      <c r="BD287" s="65" t="s">
        <v>2099</v>
      </c>
      <c r="BE287" s="65" t="s">
        <v>51</v>
      </c>
      <c r="BF287" s="65" t="s">
        <v>49</v>
      </c>
      <c r="BG287" s="65" t="s">
        <v>49</v>
      </c>
      <c r="BH287" s="65" t="s">
        <v>49</v>
      </c>
      <c r="BI287" s="65" t="s">
        <v>49</v>
      </c>
      <c r="BJ287" s="65"/>
      <c r="BK287" s="65"/>
      <c r="BL287" s="65"/>
      <c r="BM287" s="65"/>
    </row>
    <row r="288" spans="1:67" ht="51">
      <c r="A288" s="469" t="s">
        <v>2147</v>
      </c>
      <c r="B288" s="65" t="s">
        <v>52</v>
      </c>
      <c r="C288" s="65" t="s">
        <v>2157</v>
      </c>
      <c r="D288" s="65" t="s">
        <v>668</v>
      </c>
      <c r="E288" s="65" t="s">
        <v>704</v>
      </c>
      <c r="F288" s="66" t="s">
        <v>666</v>
      </c>
      <c r="G288" s="66" t="s">
        <v>639</v>
      </c>
      <c r="H288" s="66" t="s">
        <v>2149</v>
      </c>
      <c r="I288" s="66" t="s">
        <v>2154</v>
      </c>
      <c r="J288" s="66" t="s">
        <v>2153</v>
      </c>
      <c r="K288" s="66" t="s">
        <v>2150</v>
      </c>
      <c r="L288" s="66">
        <v>2</v>
      </c>
      <c r="M288" s="66" t="s">
        <v>3</v>
      </c>
      <c r="N288" s="66" t="s">
        <v>25</v>
      </c>
      <c r="O288" s="66" t="s">
        <v>824</v>
      </c>
      <c r="P288" s="66" t="s">
        <v>291</v>
      </c>
      <c r="Q288" s="66" t="s">
        <v>686</v>
      </c>
      <c r="R288" s="66" t="s">
        <v>51</v>
      </c>
      <c r="S288" s="74" t="s">
        <v>875</v>
      </c>
      <c r="T288" s="66" t="s">
        <v>49</v>
      </c>
      <c r="U288" s="66" t="s">
        <v>8</v>
      </c>
      <c r="V288" s="66" t="s">
        <v>10</v>
      </c>
      <c r="W288" s="66">
        <v>1</v>
      </c>
      <c r="X288" s="66" t="s">
        <v>212</v>
      </c>
      <c r="Y288" s="66" t="s">
        <v>2151</v>
      </c>
      <c r="Z288" s="66" t="s">
        <v>212</v>
      </c>
      <c r="AA288" s="66" t="s">
        <v>212</v>
      </c>
      <c r="AB288" s="66" t="s">
        <v>212</v>
      </c>
      <c r="AC288" s="66" t="s">
        <v>49</v>
      </c>
      <c r="AD288" s="66" t="s">
        <v>51</v>
      </c>
      <c r="AE288" s="66" t="s">
        <v>2152</v>
      </c>
      <c r="AF288" s="66" t="s">
        <v>49</v>
      </c>
      <c r="AG288" s="66" t="s">
        <v>49</v>
      </c>
      <c r="AH288" s="66" t="s">
        <v>49</v>
      </c>
      <c r="AI288" s="66" t="s">
        <v>49</v>
      </c>
      <c r="AJ288" s="66" t="s">
        <v>49</v>
      </c>
      <c r="AK288" s="65" t="s">
        <v>51</v>
      </c>
      <c r="AL288" s="65" t="s">
        <v>2097</v>
      </c>
      <c r="AM288" s="66" t="s">
        <v>2097</v>
      </c>
      <c r="AN288" s="65" t="s">
        <v>49</v>
      </c>
      <c r="AO288" s="65" t="s">
        <v>49</v>
      </c>
      <c r="AP288" s="65" t="s">
        <v>49</v>
      </c>
      <c r="AQ288" s="65" t="s">
        <v>49</v>
      </c>
      <c r="AR288" s="65" t="s">
        <v>212</v>
      </c>
      <c r="AS288" s="65" t="s">
        <v>49</v>
      </c>
      <c r="AT288" s="65"/>
      <c r="AU288" s="65" t="s">
        <v>2155</v>
      </c>
      <c r="AV288" s="65"/>
      <c r="AW288" s="65" t="s">
        <v>954</v>
      </c>
      <c r="AX288" s="65" t="s">
        <v>2156</v>
      </c>
      <c r="AY288" s="65" t="s">
        <v>51</v>
      </c>
      <c r="AZ288" s="65" t="s">
        <v>706</v>
      </c>
      <c r="BA288" s="65" t="s">
        <v>196</v>
      </c>
      <c r="BB288" s="65" t="s">
        <v>2100</v>
      </c>
      <c r="BC288" s="65" t="s">
        <v>1512</v>
      </c>
      <c r="BD288" s="65" t="s">
        <v>2099</v>
      </c>
      <c r="BE288" s="65" t="s">
        <v>51</v>
      </c>
      <c r="BF288" s="65" t="s">
        <v>49</v>
      </c>
      <c r="BG288" s="65" t="s">
        <v>49</v>
      </c>
      <c r="BH288" s="65" t="s">
        <v>49</v>
      </c>
      <c r="BI288" s="65" t="s">
        <v>2464</v>
      </c>
      <c r="BJ288" s="65" t="s">
        <v>2158</v>
      </c>
      <c r="BK288" s="65"/>
      <c r="BL288" s="65"/>
      <c r="BM288" s="65"/>
    </row>
    <row r="289" spans="1:65" ht="76.5">
      <c r="A289" s="469" t="s">
        <v>2087</v>
      </c>
      <c r="B289" s="65" t="s">
        <v>52</v>
      </c>
      <c r="C289" s="65" t="s">
        <v>2088</v>
      </c>
      <c r="D289" s="65" t="s">
        <v>612</v>
      </c>
      <c r="E289" s="65" t="s">
        <v>704</v>
      </c>
      <c r="F289" s="66" t="s">
        <v>2089</v>
      </c>
      <c r="G289" s="66" t="s">
        <v>639</v>
      </c>
      <c r="H289" s="66" t="s">
        <v>2090</v>
      </c>
      <c r="I289" s="66" t="s">
        <v>2091</v>
      </c>
      <c r="J289" s="66" t="s">
        <v>2096</v>
      </c>
      <c r="K289" s="66" t="s">
        <v>2092</v>
      </c>
      <c r="L289" s="66">
        <v>4</v>
      </c>
      <c r="M289" s="66" t="s">
        <v>59</v>
      </c>
      <c r="N289" s="66" t="s">
        <v>25</v>
      </c>
      <c r="O289" s="66" t="s">
        <v>824</v>
      </c>
      <c r="P289" s="66" t="s">
        <v>2093</v>
      </c>
      <c r="Q289" s="66" t="s">
        <v>634</v>
      </c>
      <c r="R289" s="66" t="s">
        <v>51</v>
      </c>
      <c r="S289" s="66" t="s">
        <v>2094</v>
      </c>
      <c r="T289" s="66" t="s">
        <v>49</v>
      </c>
      <c r="U289" s="66" t="s">
        <v>8</v>
      </c>
      <c r="V289" s="66" t="s">
        <v>10</v>
      </c>
      <c r="W289" s="66">
        <v>1</v>
      </c>
      <c r="X289" s="66" t="s">
        <v>212</v>
      </c>
      <c r="Y289" s="74" t="s">
        <v>618</v>
      </c>
      <c r="Z289" s="66" t="s">
        <v>212</v>
      </c>
      <c r="AA289" s="66" t="s">
        <v>49</v>
      </c>
      <c r="AB289" s="66" t="s">
        <v>49</v>
      </c>
      <c r="AC289" s="66" t="s">
        <v>49</v>
      </c>
      <c r="AD289" s="66" t="s">
        <v>51</v>
      </c>
      <c r="AE289" s="66" t="s">
        <v>2095</v>
      </c>
      <c r="AF289" s="66" t="s">
        <v>49</v>
      </c>
      <c r="AG289" s="66" t="s">
        <v>49</v>
      </c>
      <c r="AH289" s="66" t="s">
        <v>49</v>
      </c>
      <c r="AI289" s="66" t="s">
        <v>51</v>
      </c>
      <c r="AJ289" s="66" t="s">
        <v>49</v>
      </c>
      <c r="AK289" s="65" t="s">
        <v>51</v>
      </c>
      <c r="AL289" s="65" t="s">
        <v>2097</v>
      </c>
      <c r="AM289" s="66" t="s">
        <v>2097</v>
      </c>
      <c r="AN289" s="65" t="s">
        <v>49</v>
      </c>
      <c r="AO289" s="65" t="s">
        <v>49</v>
      </c>
      <c r="AP289" s="65" t="s">
        <v>49</v>
      </c>
      <c r="AQ289" s="65" t="s">
        <v>49</v>
      </c>
      <c r="AR289" s="65" t="s">
        <v>212</v>
      </c>
      <c r="AS289" s="65" t="s">
        <v>49</v>
      </c>
      <c r="AT289" s="65"/>
      <c r="AU289" s="65" t="s">
        <v>2102</v>
      </c>
      <c r="AV289" s="65" t="s">
        <v>2101</v>
      </c>
      <c r="AW289" s="65" t="s">
        <v>1013</v>
      </c>
      <c r="AX289" s="65" t="s">
        <v>699</v>
      </c>
      <c r="AY289" s="65" t="s">
        <v>51</v>
      </c>
      <c r="AZ289" s="65" t="s">
        <v>706</v>
      </c>
      <c r="BA289" s="65" t="s">
        <v>196</v>
      </c>
      <c r="BB289" s="65" t="s">
        <v>2100</v>
      </c>
      <c r="BC289" s="65" t="s">
        <v>1512</v>
      </c>
      <c r="BD289" s="65" t="s">
        <v>2099</v>
      </c>
      <c r="BE289" s="65" t="s">
        <v>51</v>
      </c>
      <c r="BF289" s="65" t="s">
        <v>49</v>
      </c>
      <c r="BG289" s="65" t="s">
        <v>2098</v>
      </c>
      <c r="BH289" s="65" t="s">
        <v>49</v>
      </c>
      <c r="BI289" s="65" t="s">
        <v>51</v>
      </c>
      <c r="BJ289" s="65" t="s">
        <v>2463</v>
      </c>
      <c r="BK289" s="65"/>
      <c r="BL289" s="65"/>
      <c r="BM289" s="65"/>
    </row>
    <row r="290" spans="1:65" s="67" customFormat="1">
      <c r="A290" s="69"/>
      <c r="B290" s="68"/>
      <c r="C290" s="68"/>
      <c r="D290" s="68"/>
      <c r="E290" s="68"/>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8"/>
      <c r="AL290" s="68"/>
      <c r="AM290" s="69"/>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row>
    <row r="291" spans="1:65" ht="114.75">
      <c r="A291" s="469" t="s">
        <v>978</v>
      </c>
      <c r="B291" s="65" t="s">
        <v>53</v>
      </c>
      <c r="C291" s="65" t="s">
        <v>613</v>
      </c>
      <c r="D291" s="65" t="s">
        <v>612</v>
      </c>
      <c r="E291" s="65" t="s">
        <v>611</v>
      </c>
      <c r="F291" s="76" t="s">
        <v>610</v>
      </c>
      <c r="G291" s="66" t="s">
        <v>982</v>
      </c>
      <c r="H291" s="136" t="s">
        <v>983</v>
      </c>
      <c r="I291" s="137" t="s">
        <v>984</v>
      </c>
      <c r="J291" s="66" t="s">
        <v>991</v>
      </c>
      <c r="K291" s="74" t="s">
        <v>623</v>
      </c>
      <c r="L291" s="66">
        <v>4</v>
      </c>
      <c r="M291" s="66" t="s">
        <v>59</v>
      </c>
      <c r="N291" s="66" t="s">
        <v>25</v>
      </c>
      <c r="O291" s="66" t="s">
        <v>828</v>
      </c>
      <c r="P291" s="66" t="s">
        <v>888</v>
      </c>
      <c r="Q291" s="66" t="s">
        <v>893</v>
      </c>
      <c r="R291" s="66" t="s">
        <v>51</v>
      </c>
      <c r="S291" s="66" t="s">
        <v>996</v>
      </c>
      <c r="T291" s="66" t="s">
        <v>62</v>
      </c>
      <c r="U291" s="66" t="s">
        <v>997</v>
      </c>
      <c r="V291" s="66" t="s">
        <v>898</v>
      </c>
      <c r="W291" s="74" t="s">
        <v>878</v>
      </c>
      <c r="X291" s="66" t="s">
        <v>539</v>
      </c>
      <c r="Y291" s="66" t="s">
        <v>1000</v>
      </c>
      <c r="Z291" s="66" t="s">
        <v>1001</v>
      </c>
      <c r="AA291" s="66" t="s">
        <v>525</v>
      </c>
      <c r="AB291" s="66" t="s">
        <v>723</v>
      </c>
      <c r="AC291" s="66" t="s">
        <v>51</v>
      </c>
      <c r="AD291" s="66" t="s">
        <v>51</v>
      </c>
      <c r="AE291" s="66" t="s">
        <v>1005</v>
      </c>
      <c r="AF291" s="66" t="s">
        <v>49</v>
      </c>
      <c r="AG291" s="66" t="s">
        <v>51</v>
      </c>
      <c r="AH291" s="66" t="s">
        <v>49</v>
      </c>
      <c r="AI291" s="66" t="s">
        <v>1004</v>
      </c>
      <c r="AJ291" s="66" t="s">
        <v>49</v>
      </c>
      <c r="AK291" s="65" t="s">
        <v>51</v>
      </c>
      <c r="AL291" s="65" t="s">
        <v>51</v>
      </c>
      <c r="AM291" s="74" t="s">
        <v>617</v>
      </c>
      <c r="AN291" s="65" t="s">
        <v>62</v>
      </c>
      <c r="AO291" s="65" t="s">
        <v>21</v>
      </c>
      <c r="AP291" s="65" t="s">
        <v>51</v>
      </c>
      <c r="AQ291" s="65" t="s">
        <v>51</v>
      </c>
      <c r="AR291" s="65" t="s">
        <v>1007</v>
      </c>
      <c r="AS291" s="65"/>
      <c r="AT291" s="65" t="s">
        <v>630</v>
      </c>
      <c r="AU291" s="65" t="s">
        <v>1012</v>
      </c>
      <c r="AV291" s="65" t="s">
        <v>1008</v>
      </c>
      <c r="AW291" s="65" t="s">
        <v>1013</v>
      </c>
      <c r="AX291" s="65" t="s">
        <v>193</v>
      </c>
      <c r="AY291" s="65" t="s">
        <v>193</v>
      </c>
      <c r="AZ291" s="65" t="s">
        <v>193</v>
      </c>
      <c r="BA291" s="65" t="s">
        <v>193</v>
      </c>
      <c r="BB291" s="65" t="s">
        <v>193</v>
      </c>
      <c r="BC291" s="65" t="s">
        <v>193</v>
      </c>
      <c r="BD291" s="65" t="s">
        <v>193</v>
      </c>
      <c r="BE291" s="65" t="s">
        <v>193</v>
      </c>
      <c r="BF291" s="65" t="s">
        <v>193</v>
      </c>
      <c r="BG291" s="65" t="s">
        <v>193</v>
      </c>
      <c r="BH291" s="65" t="s">
        <v>193</v>
      </c>
      <c r="BI291" s="65" t="s">
        <v>193</v>
      </c>
      <c r="BJ291" s="65" t="s">
        <v>1015</v>
      </c>
      <c r="BK291" s="65"/>
      <c r="BL291" s="65"/>
      <c r="BM291" s="65"/>
    </row>
    <row r="292" spans="1:65" ht="12.75" customHeight="1">
      <c r="A292" s="469" t="s">
        <v>979</v>
      </c>
      <c r="B292" s="65" t="s">
        <v>53</v>
      </c>
      <c r="C292" s="65" t="s">
        <v>613</v>
      </c>
      <c r="D292" s="65" t="s">
        <v>612</v>
      </c>
      <c r="E292" s="65" t="s">
        <v>611</v>
      </c>
      <c r="F292" s="76" t="s">
        <v>610</v>
      </c>
      <c r="G292" s="66" t="s">
        <v>74</v>
      </c>
      <c r="H292" s="136" t="s">
        <v>985</v>
      </c>
      <c r="I292" s="135" t="s">
        <v>986</v>
      </c>
      <c r="J292" s="66" t="s">
        <v>992</v>
      </c>
      <c r="K292" s="74" t="s">
        <v>623</v>
      </c>
      <c r="L292" s="66">
        <v>4</v>
      </c>
      <c r="M292" s="66" t="s">
        <v>59</v>
      </c>
      <c r="N292" s="66" t="s">
        <v>25</v>
      </c>
      <c r="O292" s="66" t="s">
        <v>828</v>
      </c>
      <c r="P292" s="66" t="s">
        <v>888</v>
      </c>
      <c r="Q292" s="66" t="s">
        <v>994</v>
      </c>
      <c r="R292" s="66" t="s">
        <v>51</v>
      </c>
      <c r="S292" s="66" t="s">
        <v>996</v>
      </c>
      <c r="T292" s="66" t="s">
        <v>62</v>
      </c>
      <c r="U292" s="66" t="s">
        <v>876</v>
      </c>
      <c r="V292" s="66" t="s">
        <v>877</v>
      </c>
      <c r="W292" s="74" t="s">
        <v>878</v>
      </c>
      <c r="X292" s="66" t="s">
        <v>999</v>
      </c>
      <c r="Y292" s="66" t="s">
        <v>999</v>
      </c>
      <c r="Z292" s="66" t="s">
        <v>1002</v>
      </c>
      <c r="AA292" s="66" t="s">
        <v>525</v>
      </c>
      <c r="AB292" s="66" t="s">
        <v>212</v>
      </c>
      <c r="AC292" s="66" t="s">
        <v>51</v>
      </c>
      <c r="AD292" s="66" t="s">
        <v>51</v>
      </c>
      <c r="AE292" s="66" t="s">
        <v>1005</v>
      </c>
      <c r="AF292" s="66" t="s">
        <v>49</v>
      </c>
      <c r="AG292" s="66" t="s">
        <v>51</v>
      </c>
      <c r="AH292" s="66" t="s">
        <v>49</v>
      </c>
      <c r="AI292" s="66" t="s">
        <v>1004</v>
      </c>
      <c r="AJ292" s="66" t="s">
        <v>49</v>
      </c>
      <c r="AK292" s="65" t="s">
        <v>51</v>
      </c>
      <c r="AL292" s="65" t="s">
        <v>51</v>
      </c>
      <c r="AM292" s="74" t="s">
        <v>617</v>
      </c>
      <c r="AN292" s="65" t="s">
        <v>62</v>
      </c>
      <c r="AO292" s="65" t="s">
        <v>21</v>
      </c>
      <c r="AP292" s="65" t="s">
        <v>51</v>
      </c>
      <c r="AQ292" s="65" t="s">
        <v>51</v>
      </c>
      <c r="AR292" s="65" t="s">
        <v>1007</v>
      </c>
      <c r="AS292" s="65"/>
      <c r="AT292" s="65" t="s">
        <v>630</v>
      </c>
      <c r="AU292" s="65" t="s">
        <v>1012</v>
      </c>
      <c r="AV292" s="65" t="s">
        <v>1009</v>
      </c>
      <c r="AW292" s="65" t="s">
        <v>1013</v>
      </c>
      <c r="AX292" s="65" t="s">
        <v>193</v>
      </c>
      <c r="AY292" s="65" t="s">
        <v>193</v>
      </c>
      <c r="AZ292" s="65" t="s">
        <v>193</v>
      </c>
      <c r="BA292" s="65" t="s">
        <v>193</v>
      </c>
      <c r="BB292" s="65" t="s">
        <v>193</v>
      </c>
      <c r="BC292" s="65" t="s">
        <v>193</v>
      </c>
      <c r="BD292" s="65" t="s">
        <v>193</v>
      </c>
      <c r="BE292" s="65" t="s">
        <v>193</v>
      </c>
      <c r="BF292" s="65" t="s">
        <v>193</v>
      </c>
      <c r="BG292" s="65" t="s">
        <v>193</v>
      </c>
      <c r="BH292" s="65" t="s">
        <v>193</v>
      </c>
      <c r="BI292" s="65" t="s">
        <v>193</v>
      </c>
      <c r="BJ292" s="65" t="s">
        <v>1016</v>
      </c>
      <c r="BK292" s="65"/>
      <c r="BL292" s="65"/>
      <c r="BM292" s="65"/>
    </row>
    <row r="293" spans="1:65" ht="114.75">
      <c r="A293" s="469" t="s">
        <v>980</v>
      </c>
      <c r="B293" s="65" t="s">
        <v>53</v>
      </c>
      <c r="C293" s="65" t="s">
        <v>613</v>
      </c>
      <c r="D293" s="65" t="s">
        <v>612</v>
      </c>
      <c r="E293" s="65" t="s">
        <v>611</v>
      </c>
      <c r="F293" s="76" t="s">
        <v>610</v>
      </c>
      <c r="G293" s="66" t="s">
        <v>19</v>
      </c>
      <c r="H293" s="135" t="s">
        <v>987</v>
      </c>
      <c r="I293" s="135" t="s">
        <v>988</v>
      </c>
      <c r="J293" s="66" t="s">
        <v>880</v>
      </c>
      <c r="K293" s="74" t="s">
        <v>623</v>
      </c>
      <c r="L293" s="66">
        <v>4</v>
      </c>
      <c r="M293" s="66" t="s">
        <v>59</v>
      </c>
      <c r="N293" s="66" t="s">
        <v>25</v>
      </c>
      <c r="O293" s="66" t="s">
        <v>828</v>
      </c>
      <c r="P293" s="66" t="s">
        <v>888</v>
      </c>
      <c r="Q293" s="66" t="s">
        <v>995</v>
      </c>
      <c r="R293" s="66" t="s">
        <v>51</v>
      </c>
      <c r="S293" s="66" t="s">
        <v>996</v>
      </c>
      <c r="T293" s="66" t="s">
        <v>62</v>
      </c>
      <c r="U293" s="66" t="s">
        <v>998</v>
      </c>
      <c r="V293" s="66" t="s">
        <v>877</v>
      </c>
      <c r="W293" s="66" t="s">
        <v>212</v>
      </c>
      <c r="X293" s="66" t="s">
        <v>212</v>
      </c>
      <c r="Y293" s="66" t="s">
        <v>212</v>
      </c>
      <c r="Z293" s="66" t="s">
        <v>1003</v>
      </c>
      <c r="AA293" s="66" t="s">
        <v>525</v>
      </c>
      <c r="AB293" s="66" t="s">
        <v>212</v>
      </c>
      <c r="AC293" s="66" t="s">
        <v>51</v>
      </c>
      <c r="AD293" s="66" t="s">
        <v>51</v>
      </c>
      <c r="AE293" s="66" t="s">
        <v>1005</v>
      </c>
      <c r="AF293" s="66" t="s">
        <v>49</v>
      </c>
      <c r="AG293" s="66" t="s">
        <v>51</v>
      </c>
      <c r="AH293" s="66" t="s">
        <v>49</v>
      </c>
      <c r="AI293" s="66" t="s">
        <v>1004</v>
      </c>
      <c r="AJ293" s="66" t="s">
        <v>49</v>
      </c>
      <c r="AK293" s="65" t="s">
        <v>51</v>
      </c>
      <c r="AL293" s="65" t="s">
        <v>51</v>
      </c>
      <c r="AM293" s="74" t="s">
        <v>617</v>
      </c>
      <c r="AN293" s="65" t="s">
        <v>62</v>
      </c>
      <c r="AO293" s="65" t="s">
        <v>21</v>
      </c>
      <c r="AP293" s="65" t="s">
        <v>51</v>
      </c>
      <c r="AQ293" s="65" t="s">
        <v>51</v>
      </c>
      <c r="AR293" s="65" t="s">
        <v>1007</v>
      </c>
      <c r="AS293" s="65"/>
      <c r="AT293" s="65" t="s">
        <v>630</v>
      </c>
      <c r="AU293" s="65" t="s">
        <v>1012</v>
      </c>
      <c r="AV293" s="65" t="s">
        <v>1010</v>
      </c>
      <c r="AW293" s="65" t="s">
        <v>1013</v>
      </c>
      <c r="AX293" s="65" t="s">
        <v>193</v>
      </c>
      <c r="AY293" s="65" t="s">
        <v>193</v>
      </c>
      <c r="AZ293" s="65" t="s">
        <v>193</v>
      </c>
      <c r="BA293" s="65" t="s">
        <v>193</v>
      </c>
      <c r="BB293" s="65" t="s">
        <v>193</v>
      </c>
      <c r="BC293" s="65" t="s">
        <v>193</v>
      </c>
      <c r="BD293" s="65" t="s">
        <v>193</v>
      </c>
      <c r="BE293" s="65" t="s">
        <v>193</v>
      </c>
      <c r="BF293" s="65" t="s">
        <v>193</v>
      </c>
      <c r="BG293" s="65" t="s">
        <v>193</v>
      </c>
      <c r="BH293" s="65" t="s">
        <v>193</v>
      </c>
      <c r="BI293" s="65" t="s">
        <v>193</v>
      </c>
      <c r="BJ293" s="65" t="s">
        <v>1017</v>
      </c>
      <c r="BK293" s="65"/>
      <c r="BL293" s="65"/>
      <c r="BM293" s="65"/>
    </row>
    <row r="294" spans="1:65" ht="127.5">
      <c r="A294" s="469" t="s">
        <v>981</v>
      </c>
      <c r="B294" s="65" t="s">
        <v>53</v>
      </c>
      <c r="C294" s="65" t="s">
        <v>613</v>
      </c>
      <c r="D294" s="65" t="s">
        <v>612</v>
      </c>
      <c r="E294" s="65" t="s">
        <v>611</v>
      </c>
      <c r="F294" s="76" t="s">
        <v>610</v>
      </c>
      <c r="G294" s="66" t="s">
        <v>624</v>
      </c>
      <c r="H294" s="135" t="s">
        <v>989</v>
      </c>
      <c r="I294" s="135" t="s">
        <v>990</v>
      </c>
      <c r="J294" s="66" t="s">
        <v>993</v>
      </c>
      <c r="K294" s="74" t="s">
        <v>623</v>
      </c>
      <c r="L294" s="66">
        <v>2</v>
      </c>
      <c r="M294" s="66" t="s">
        <v>3</v>
      </c>
      <c r="N294" s="66" t="s">
        <v>25</v>
      </c>
      <c r="O294" s="66" t="s">
        <v>828</v>
      </c>
      <c r="P294" s="66" t="s">
        <v>888</v>
      </c>
      <c r="Q294" s="66" t="s">
        <v>621</v>
      </c>
      <c r="R294" s="66" t="s">
        <v>51</v>
      </c>
      <c r="S294" s="66" t="s">
        <v>996</v>
      </c>
      <c r="T294" s="66" t="s">
        <v>62</v>
      </c>
      <c r="U294" s="66" t="s">
        <v>998</v>
      </c>
      <c r="V294" s="66" t="s">
        <v>619</v>
      </c>
      <c r="W294" s="66" t="s">
        <v>212</v>
      </c>
      <c r="X294" s="66" t="s">
        <v>212</v>
      </c>
      <c r="Y294" s="66" t="s">
        <v>1014</v>
      </c>
      <c r="Z294" s="66" t="s">
        <v>212</v>
      </c>
      <c r="AA294" s="66" t="s">
        <v>212</v>
      </c>
      <c r="AB294" s="66" t="s">
        <v>212</v>
      </c>
      <c r="AC294" s="66" t="s">
        <v>49</v>
      </c>
      <c r="AD294" s="66" t="s">
        <v>51</v>
      </c>
      <c r="AE294" s="66" t="s">
        <v>1006</v>
      </c>
      <c r="AF294" s="66" t="s">
        <v>49</v>
      </c>
      <c r="AG294" s="66" t="s">
        <v>51</v>
      </c>
      <c r="AH294" s="66" t="s">
        <v>49</v>
      </c>
      <c r="AI294" s="66" t="s">
        <v>1004</v>
      </c>
      <c r="AJ294" s="66" t="s">
        <v>49</v>
      </c>
      <c r="AK294" s="65" t="s">
        <v>51</v>
      </c>
      <c r="AL294" s="65" t="s">
        <v>51</v>
      </c>
      <c r="AM294" s="74" t="s">
        <v>617</v>
      </c>
      <c r="AN294" s="65" t="s">
        <v>62</v>
      </c>
      <c r="AO294" s="65" t="s">
        <v>21</v>
      </c>
      <c r="AP294" s="65" t="s">
        <v>51</v>
      </c>
      <c r="AQ294" s="65" t="s">
        <v>51</v>
      </c>
      <c r="AR294" s="65" t="s">
        <v>1007</v>
      </c>
      <c r="AS294" s="65"/>
      <c r="AT294" s="65" t="s">
        <v>630</v>
      </c>
      <c r="AU294" s="65" t="s">
        <v>1012</v>
      </c>
      <c r="AV294" s="65" t="s">
        <v>1011</v>
      </c>
      <c r="AW294" s="65" t="s">
        <v>1013</v>
      </c>
      <c r="AX294" s="65" t="s">
        <v>193</v>
      </c>
      <c r="AY294" s="65" t="s">
        <v>193</v>
      </c>
      <c r="AZ294" s="65" t="s">
        <v>193</v>
      </c>
      <c r="BA294" s="65" t="s">
        <v>193</v>
      </c>
      <c r="BB294" s="65" t="s">
        <v>193</v>
      </c>
      <c r="BC294" s="65" t="s">
        <v>193</v>
      </c>
      <c r="BD294" s="65" t="s">
        <v>193</v>
      </c>
      <c r="BE294" s="65" t="s">
        <v>193</v>
      </c>
      <c r="BF294" s="65" t="s">
        <v>193</v>
      </c>
      <c r="BG294" s="65" t="s">
        <v>193</v>
      </c>
      <c r="BH294" s="65" t="s">
        <v>193</v>
      </c>
      <c r="BI294" s="65" t="s">
        <v>193</v>
      </c>
      <c r="BJ294" s="65" t="s">
        <v>1018</v>
      </c>
      <c r="BK294" s="65"/>
      <c r="BL294" s="65"/>
      <c r="BM294" s="65"/>
    </row>
    <row r="295" spans="1:65">
      <c r="A295" s="469" t="s">
        <v>562</v>
      </c>
      <c r="B295" s="65" t="s">
        <v>53</v>
      </c>
      <c r="C295" s="65"/>
      <c r="D295" s="65"/>
      <c r="E295" s="65"/>
      <c r="F295" s="66" t="s">
        <v>22</v>
      </c>
      <c r="G295" s="66" t="s">
        <v>36</v>
      </c>
      <c r="H295" s="66" t="s">
        <v>561</v>
      </c>
      <c r="I295" s="66" t="s">
        <v>24</v>
      </c>
      <c r="J295" s="66" t="s">
        <v>529</v>
      </c>
      <c r="K295" s="66" t="s">
        <v>560</v>
      </c>
      <c r="L295" s="66">
        <v>4</v>
      </c>
      <c r="M295" s="66" t="s">
        <v>559</v>
      </c>
      <c r="N295" s="66" t="s">
        <v>25</v>
      </c>
      <c r="O295" s="66" t="s">
        <v>4</v>
      </c>
      <c r="P295" s="66" t="s">
        <v>558</v>
      </c>
      <c r="Q295" s="66" t="s">
        <v>37</v>
      </c>
      <c r="R295" s="66" t="s">
        <v>51</v>
      </c>
      <c r="S295" s="66"/>
      <c r="T295" s="66" t="s">
        <v>62</v>
      </c>
      <c r="U295" s="66" t="s">
        <v>8</v>
      </c>
      <c r="V295" s="66" t="s">
        <v>10</v>
      </c>
      <c r="W295" s="66" t="s">
        <v>11</v>
      </c>
      <c r="X295" s="66" t="s">
        <v>28</v>
      </c>
      <c r="Y295" s="66" t="s">
        <v>27</v>
      </c>
      <c r="Z295" s="66" t="s">
        <v>27</v>
      </c>
      <c r="AA295" s="66" t="s">
        <v>88</v>
      </c>
      <c r="AB295" s="66" t="s">
        <v>88</v>
      </c>
      <c r="AC295" s="66" t="s">
        <v>49</v>
      </c>
      <c r="AD295" s="66" t="s">
        <v>51</v>
      </c>
      <c r="AE295" s="66" t="s">
        <v>514</v>
      </c>
      <c r="AF295" s="66" t="s">
        <v>88</v>
      </c>
      <c r="AG295" s="66" t="s">
        <v>51</v>
      </c>
      <c r="AH295" s="66" t="s">
        <v>49</v>
      </c>
      <c r="AI295" s="66" t="s">
        <v>51</v>
      </c>
      <c r="AJ295" s="66"/>
      <c r="AK295" s="65"/>
      <c r="AL295" s="65"/>
      <c r="AM295" s="66"/>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row>
    <row r="296" spans="1:65">
      <c r="A296" s="469" t="s">
        <v>557</v>
      </c>
      <c r="B296" s="65" t="s">
        <v>53</v>
      </c>
      <c r="C296" s="65"/>
      <c r="D296" s="65"/>
      <c r="E296" s="65"/>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5"/>
      <c r="AL296" s="65"/>
      <c r="AM296" s="66"/>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row>
    <row r="297" spans="1:65">
      <c r="A297" s="469" t="s">
        <v>556</v>
      </c>
      <c r="B297" s="65" t="s">
        <v>53</v>
      </c>
      <c r="C297" s="65"/>
      <c r="D297" s="65"/>
      <c r="E297" s="65"/>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5"/>
      <c r="AL297" s="65"/>
      <c r="AM297" s="66"/>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row>
    <row r="298" spans="1:65" s="190" customFormat="1" ht="63.75">
      <c r="A298" s="189" t="s">
        <v>2320</v>
      </c>
      <c r="B298" s="188" t="s">
        <v>53</v>
      </c>
      <c r="C298" s="188" t="s">
        <v>2323</v>
      </c>
      <c r="D298" s="188" t="s">
        <v>612</v>
      </c>
      <c r="E298" s="188" t="s">
        <v>611</v>
      </c>
      <c r="F298" s="189" t="s">
        <v>825</v>
      </c>
      <c r="G298" s="189" t="s">
        <v>29</v>
      </c>
      <c r="H298" s="189" t="s">
        <v>2325</v>
      </c>
      <c r="I298" s="189" t="s">
        <v>2326</v>
      </c>
      <c r="J298" s="189" t="s">
        <v>991</v>
      </c>
      <c r="K298" s="189" t="s">
        <v>2150</v>
      </c>
      <c r="L298" s="189">
        <v>4</v>
      </c>
      <c r="M298" s="66" t="s">
        <v>559</v>
      </c>
      <c r="N298" s="66" t="s">
        <v>25</v>
      </c>
      <c r="O298" s="66" t="s">
        <v>828</v>
      </c>
      <c r="P298" s="189" t="s">
        <v>888</v>
      </c>
      <c r="Q298" s="189" t="s">
        <v>893</v>
      </c>
      <c r="R298" s="189" t="s">
        <v>62</v>
      </c>
      <c r="S298" s="66" t="s">
        <v>996</v>
      </c>
      <c r="T298" s="189" t="s">
        <v>62</v>
      </c>
      <c r="U298" s="66" t="s">
        <v>997</v>
      </c>
      <c r="V298" s="66" t="s">
        <v>898</v>
      </c>
      <c r="W298" s="66" t="s">
        <v>878</v>
      </c>
      <c r="X298" s="66" t="s">
        <v>538</v>
      </c>
      <c r="Y298" s="66" t="s">
        <v>1000</v>
      </c>
      <c r="Z298" s="66" t="s">
        <v>1001</v>
      </c>
      <c r="AA298" s="66" t="s">
        <v>88</v>
      </c>
      <c r="AB298" s="189" t="s">
        <v>62</v>
      </c>
      <c r="AC298" s="189" t="s">
        <v>51</v>
      </c>
      <c r="AD298" s="189" t="s">
        <v>51</v>
      </c>
      <c r="AE298" s="189" t="s">
        <v>1005</v>
      </c>
      <c r="AF298" s="189" t="s">
        <v>49</v>
      </c>
      <c r="AG298" s="189" t="s">
        <v>51</v>
      </c>
      <c r="AH298" s="189" t="s">
        <v>49</v>
      </c>
      <c r="AI298" s="189" t="s">
        <v>51</v>
      </c>
      <c r="AJ298" s="189" t="s">
        <v>49</v>
      </c>
      <c r="AK298" s="188" t="s">
        <v>51</v>
      </c>
      <c r="AL298" s="188" t="s">
        <v>51</v>
      </c>
      <c r="AM298" s="189" t="s">
        <v>2336</v>
      </c>
      <c r="AN298" s="188" t="s">
        <v>62</v>
      </c>
      <c r="AO298" s="188" t="s">
        <v>21</v>
      </c>
      <c r="AP298" s="188" t="s">
        <v>51</v>
      </c>
      <c r="AQ298" s="188" t="s">
        <v>49</v>
      </c>
      <c r="AR298" s="65" t="s">
        <v>1007</v>
      </c>
      <c r="AS298" s="188"/>
      <c r="AT298" s="188" t="s">
        <v>950</v>
      </c>
      <c r="AU298" s="65" t="s">
        <v>2338</v>
      </c>
      <c r="AV298" s="188" t="s">
        <v>2337</v>
      </c>
      <c r="AW298" s="65" t="s">
        <v>1013</v>
      </c>
      <c r="AX298" s="65" t="s">
        <v>193</v>
      </c>
      <c r="AY298" s="65" t="s">
        <v>193</v>
      </c>
      <c r="AZ298" s="65" t="s">
        <v>193</v>
      </c>
      <c r="BA298" s="65" t="s">
        <v>193</v>
      </c>
      <c r="BB298" s="65" t="s">
        <v>193</v>
      </c>
      <c r="BC298" s="65" t="s">
        <v>193</v>
      </c>
      <c r="BD298" s="65" t="s">
        <v>193</v>
      </c>
      <c r="BE298" s="65" t="s">
        <v>193</v>
      </c>
      <c r="BF298" s="65" t="s">
        <v>193</v>
      </c>
      <c r="BG298" s="65" t="s">
        <v>193</v>
      </c>
      <c r="BH298" s="65" t="s">
        <v>193</v>
      </c>
      <c r="BI298" s="65" t="s">
        <v>193</v>
      </c>
      <c r="BJ298" s="188" t="s">
        <v>2339</v>
      </c>
      <c r="BK298" s="188"/>
      <c r="BL298" s="188"/>
      <c r="BM298" s="188"/>
    </row>
    <row r="299" spans="1:65" s="190" customFormat="1" ht="63.75">
      <c r="A299" s="189" t="s">
        <v>2321</v>
      </c>
      <c r="B299" s="188" t="s">
        <v>53</v>
      </c>
      <c r="C299" s="188" t="s">
        <v>2323</v>
      </c>
      <c r="D299" s="188" t="s">
        <v>612</v>
      </c>
      <c r="E299" s="188" t="s">
        <v>611</v>
      </c>
      <c r="F299" s="189" t="s">
        <v>825</v>
      </c>
      <c r="G299" s="189" t="s">
        <v>74</v>
      </c>
      <c r="H299" s="189" t="s">
        <v>2327</v>
      </c>
      <c r="I299" s="189" t="s">
        <v>2328</v>
      </c>
      <c r="J299" s="189" t="s">
        <v>992</v>
      </c>
      <c r="K299" s="189" t="s">
        <v>2150</v>
      </c>
      <c r="L299" s="189">
        <v>4</v>
      </c>
      <c r="M299" s="66" t="s">
        <v>559</v>
      </c>
      <c r="N299" s="66" t="s">
        <v>25</v>
      </c>
      <c r="O299" s="66" t="s">
        <v>828</v>
      </c>
      <c r="P299" s="189" t="s">
        <v>888</v>
      </c>
      <c r="Q299" s="189" t="s">
        <v>994</v>
      </c>
      <c r="R299" s="189" t="s">
        <v>62</v>
      </c>
      <c r="S299" s="66" t="s">
        <v>996</v>
      </c>
      <c r="T299" s="189" t="s">
        <v>62</v>
      </c>
      <c r="U299" s="66" t="s">
        <v>876</v>
      </c>
      <c r="V299" s="66" t="s">
        <v>877</v>
      </c>
      <c r="W299" s="66" t="s">
        <v>878</v>
      </c>
      <c r="X299" s="66" t="s">
        <v>2333</v>
      </c>
      <c r="Y299" s="66" t="s">
        <v>2333</v>
      </c>
      <c r="Z299" s="66" t="s">
        <v>2334</v>
      </c>
      <c r="AA299" s="66" t="s">
        <v>88</v>
      </c>
      <c r="AB299" s="189" t="s">
        <v>62</v>
      </c>
      <c r="AC299" s="189" t="s">
        <v>51</v>
      </c>
      <c r="AD299" s="189" t="s">
        <v>51</v>
      </c>
      <c r="AE299" s="189" t="s">
        <v>1005</v>
      </c>
      <c r="AF299" s="189" t="s">
        <v>49</v>
      </c>
      <c r="AG299" s="189" t="s">
        <v>51</v>
      </c>
      <c r="AH299" s="189" t="s">
        <v>49</v>
      </c>
      <c r="AI299" s="189" t="s">
        <v>51</v>
      </c>
      <c r="AJ299" s="189" t="s">
        <v>49</v>
      </c>
      <c r="AK299" s="188" t="s">
        <v>51</v>
      </c>
      <c r="AL299" s="188" t="s">
        <v>51</v>
      </c>
      <c r="AM299" s="189" t="s">
        <v>2336</v>
      </c>
      <c r="AN299" s="188" t="s">
        <v>62</v>
      </c>
      <c r="AO299" s="188" t="s">
        <v>21</v>
      </c>
      <c r="AP299" s="188" t="s">
        <v>51</v>
      </c>
      <c r="AQ299" s="188" t="s">
        <v>49</v>
      </c>
      <c r="AR299" s="65" t="s">
        <v>1007</v>
      </c>
      <c r="AS299" s="188"/>
      <c r="AT299" s="188" t="s">
        <v>950</v>
      </c>
      <c r="AU299" s="65" t="s">
        <v>2338</v>
      </c>
      <c r="AV299" s="188" t="s">
        <v>1009</v>
      </c>
      <c r="AW299" s="65" t="s">
        <v>1013</v>
      </c>
      <c r="AX299" s="65" t="s">
        <v>193</v>
      </c>
      <c r="AY299" s="65" t="s">
        <v>193</v>
      </c>
      <c r="AZ299" s="65" t="s">
        <v>193</v>
      </c>
      <c r="BA299" s="65" t="s">
        <v>193</v>
      </c>
      <c r="BB299" s="65" t="s">
        <v>193</v>
      </c>
      <c r="BC299" s="65" t="s">
        <v>193</v>
      </c>
      <c r="BD299" s="65" t="s">
        <v>193</v>
      </c>
      <c r="BE299" s="65" t="s">
        <v>193</v>
      </c>
      <c r="BF299" s="65" t="s">
        <v>193</v>
      </c>
      <c r="BG299" s="65" t="s">
        <v>193</v>
      </c>
      <c r="BH299" s="65" t="s">
        <v>193</v>
      </c>
      <c r="BI299" s="65" t="s">
        <v>193</v>
      </c>
      <c r="BJ299" s="188" t="s">
        <v>2339</v>
      </c>
      <c r="BK299" s="188"/>
      <c r="BL299" s="188"/>
      <c r="BM299" s="188"/>
    </row>
    <row r="300" spans="1:65" s="190" customFormat="1" ht="63.75">
      <c r="A300" s="189" t="s">
        <v>2322</v>
      </c>
      <c r="B300" s="188" t="s">
        <v>53</v>
      </c>
      <c r="C300" s="188" t="s">
        <v>2323</v>
      </c>
      <c r="D300" s="188" t="s">
        <v>612</v>
      </c>
      <c r="E300" s="188" t="s">
        <v>611</v>
      </c>
      <c r="F300" s="189" t="s">
        <v>825</v>
      </c>
      <c r="G300" s="189" t="s">
        <v>19</v>
      </c>
      <c r="H300" s="189" t="s">
        <v>2329</v>
      </c>
      <c r="I300" s="189" t="s">
        <v>2330</v>
      </c>
      <c r="J300" s="189" t="s">
        <v>880</v>
      </c>
      <c r="K300" s="189" t="s">
        <v>2150</v>
      </c>
      <c r="L300" s="189">
        <v>4</v>
      </c>
      <c r="M300" s="66" t="s">
        <v>559</v>
      </c>
      <c r="N300" s="66" t="s">
        <v>25</v>
      </c>
      <c r="O300" s="66" t="s">
        <v>828</v>
      </c>
      <c r="P300" s="189" t="s">
        <v>888</v>
      </c>
      <c r="Q300" s="189" t="s">
        <v>995</v>
      </c>
      <c r="R300" s="189" t="s">
        <v>62</v>
      </c>
      <c r="S300" s="66" t="s">
        <v>996</v>
      </c>
      <c r="T300" s="189" t="s">
        <v>62</v>
      </c>
      <c r="U300" s="66" t="s">
        <v>901</v>
      </c>
      <c r="V300" s="66" t="s">
        <v>877</v>
      </c>
      <c r="W300" s="189" t="s">
        <v>212</v>
      </c>
      <c r="X300" s="189" t="s">
        <v>212</v>
      </c>
      <c r="Y300" s="189" t="s">
        <v>212</v>
      </c>
      <c r="Z300" s="66" t="s">
        <v>2334</v>
      </c>
      <c r="AA300" s="66" t="s">
        <v>88</v>
      </c>
      <c r="AB300" s="189" t="s">
        <v>62</v>
      </c>
      <c r="AC300" s="189" t="s">
        <v>51</v>
      </c>
      <c r="AD300" s="189" t="s">
        <v>51</v>
      </c>
      <c r="AE300" s="189" t="s">
        <v>1005</v>
      </c>
      <c r="AF300" s="189" t="s">
        <v>49</v>
      </c>
      <c r="AG300" s="189" t="s">
        <v>51</v>
      </c>
      <c r="AH300" s="189" t="s">
        <v>49</v>
      </c>
      <c r="AI300" s="189" t="s">
        <v>51</v>
      </c>
      <c r="AJ300" s="189" t="s">
        <v>49</v>
      </c>
      <c r="AK300" s="188" t="s">
        <v>51</v>
      </c>
      <c r="AL300" s="188" t="s">
        <v>51</v>
      </c>
      <c r="AM300" s="189" t="s">
        <v>2336</v>
      </c>
      <c r="AN300" s="188" t="s">
        <v>62</v>
      </c>
      <c r="AO300" s="188" t="s">
        <v>21</v>
      </c>
      <c r="AP300" s="188" t="s">
        <v>51</v>
      </c>
      <c r="AQ300" s="188" t="s">
        <v>49</v>
      </c>
      <c r="AR300" s="65" t="s">
        <v>1007</v>
      </c>
      <c r="AS300" s="188"/>
      <c r="AT300" s="188" t="s">
        <v>950</v>
      </c>
      <c r="AU300" s="65" t="s">
        <v>2338</v>
      </c>
      <c r="AV300" s="188" t="s">
        <v>1010</v>
      </c>
      <c r="AW300" s="65" t="s">
        <v>1013</v>
      </c>
      <c r="AX300" s="65" t="s">
        <v>193</v>
      </c>
      <c r="AY300" s="65" t="s">
        <v>193</v>
      </c>
      <c r="AZ300" s="65" t="s">
        <v>193</v>
      </c>
      <c r="BA300" s="65" t="s">
        <v>193</v>
      </c>
      <c r="BB300" s="65" t="s">
        <v>193</v>
      </c>
      <c r="BC300" s="65" t="s">
        <v>193</v>
      </c>
      <c r="BD300" s="65" t="s">
        <v>193</v>
      </c>
      <c r="BE300" s="65" t="s">
        <v>193</v>
      </c>
      <c r="BF300" s="65" t="s">
        <v>193</v>
      </c>
      <c r="BG300" s="65" t="s">
        <v>193</v>
      </c>
      <c r="BH300" s="65" t="s">
        <v>193</v>
      </c>
      <c r="BI300" s="65" t="s">
        <v>193</v>
      </c>
      <c r="BJ300" s="188" t="s">
        <v>2339</v>
      </c>
      <c r="BK300" s="188"/>
      <c r="BL300" s="188"/>
      <c r="BM300" s="188"/>
    </row>
    <row r="301" spans="1:65" s="190" customFormat="1" ht="63.75">
      <c r="A301" s="189" t="s">
        <v>2324</v>
      </c>
      <c r="B301" s="188" t="s">
        <v>53</v>
      </c>
      <c r="C301" s="188" t="s">
        <v>2323</v>
      </c>
      <c r="D301" s="188" t="s">
        <v>612</v>
      </c>
      <c r="E301" s="188" t="s">
        <v>611</v>
      </c>
      <c r="F301" s="189" t="s">
        <v>825</v>
      </c>
      <c r="G301" s="189" t="s">
        <v>624</v>
      </c>
      <c r="H301" s="189" t="s">
        <v>2331</v>
      </c>
      <c r="I301" s="189" t="s">
        <v>2332</v>
      </c>
      <c r="J301" s="189" t="s">
        <v>993</v>
      </c>
      <c r="K301" s="189" t="s">
        <v>2150</v>
      </c>
      <c r="L301" s="189">
        <v>2</v>
      </c>
      <c r="M301" s="66" t="s">
        <v>547</v>
      </c>
      <c r="N301" s="66" t="s">
        <v>25</v>
      </c>
      <c r="O301" s="66" t="s">
        <v>828</v>
      </c>
      <c r="P301" s="189" t="s">
        <v>888</v>
      </c>
      <c r="Q301" s="189" t="s">
        <v>686</v>
      </c>
      <c r="R301" s="189" t="s">
        <v>62</v>
      </c>
      <c r="S301" s="66" t="s">
        <v>996</v>
      </c>
      <c r="T301" s="189" t="s">
        <v>62</v>
      </c>
      <c r="U301" s="66" t="s">
        <v>901</v>
      </c>
      <c r="V301" s="189" t="s">
        <v>619</v>
      </c>
      <c r="W301" s="189" t="s">
        <v>212</v>
      </c>
      <c r="X301" s="189" t="s">
        <v>212</v>
      </c>
      <c r="Y301" s="189" t="s">
        <v>2335</v>
      </c>
      <c r="Z301" s="189" t="s">
        <v>212</v>
      </c>
      <c r="AA301" s="66" t="s">
        <v>88</v>
      </c>
      <c r="AB301" s="189" t="s">
        <v>49</v>
      </c>
      <c r="AC301" s="189" t="s">
        <v>49</v>
      </c>
      <c r="AD301" s="189" t="s">
        <v>51</v>
      </c>
      <c r="AE301" s="189" t="s">
        <v>1006</v>
      </c>
      <c r="AF301" s="189" t="s">
        <v>49</v>
      </c>
      <c r="AG301" s="189" t="s">
        <v>51</v>
      </c>
      <c r="AH301" s="189" t="s">
        <v>49</v>
      </c>
      <c r="AI301" s="189" t="s">
        <v>51</v>
      </c>
      <c r="AJ301" s="189" t="s">
        <v>49</v>
      </c>
      <c r="AK301" s="188" t="s">
        <v>51</v>
      </c>
      <c r="AL301" s="188" t="s">
        <v>51</v>
      </c>
      <c r="AM301" s="189" t="s">
        <v>2336</v>
      </c>
      <c r="AN301" s="188" t="s">
        <v>62</v>
      </c>
      <c r="AO301" s="188" t="s">
        <v>21</v>
      </c>
      <c r="AP301" s="188" t="s">
        <v>51</v>
      </c>
      <c r="AQ301" s="188" t="s">
        <v>49</v>
      </c>
      <c r="AR301" s="65" t="s">
        <v>1007</v>
      </c>
      <c r="AS301" s="188"/>
      <c r="AT301" s="188" t="s">
        <v>950</v>
      </c>
      <c r="AU301" s="65" t="s">
        <v>2338</v>
      </c>
      <c r="AV301" s="188" t="s">
        <v>1011</v>
      </c>
      <c r="AW301" s="65" t="s">
        <v>1013</v>
      </c>
      <c r="AX301" s="65" t="s">
        <v>193</v>
      </c>
      <c r="AY301" s="65" t="s">
        <v>193</v>
      </c>
      <c r="AZ301" s="65" t="s">
        <v>193</v>
      </c>
      <c r="BA301" s="65" t="s">
        <v>193</v>
      </c>
      <c r="BB301" s="65" t="s">
        <v>193</v>
      </c>
      <c r="BC301" s="65" t="s">
        <v>193</v>
      </c>
      <c r="BD301" s="65" t="s">
        <v>193</v>
      </c>
      <c r="BE301" s="65" t="s">
        <v>193</v>
      </c>
      <c r="BF301" s="65" t="s">
        <v>193</v>
      </c>
      <c r="BG301" s="65" t="s">
        <v>193</v>
      </c>
      <c r="BH301" s="65" t="s">
        <v>193</v>
      </c>
      <c r="BI301" s="65" t="s">
        <v>193</v>
      </c>
      <c r="BJ301" s="188" t="s">
        <v>2339</v>
      </c>
      <c r="BK301" s="188"/>
      <c r="BL301" s="188"/>
      <c r="BM301" s="188"/>
    </row>
    <row r="302" spans="1:65">
      <c r="A302" s="469" t="s">
        <v>555</v>
      </c>
      <c r="B302" s="65" t="s">
        <v>53</v>
      </c>
      <c r="C302" s="65"/>
      <c r="D302" s="65"/>
      <c r="E302" s="65"/>
      <c r="F302" s="65" t="s">
        <v>551</v>
      </c>
      <c r="G302" s="66" t="s">
        <v>39</v>
      </c>
      <c r="H302" s="65" t="s">
        <v>541</v>
      </c>
      <c r="I302" s="65" t="s">
        <v>540</v>
      </c>
      <c r="J302" s="65" t="s">
        <v>554</v>
      </c>
      <c r="K302" s="66" t="s">
        <v>518</v>
      </c>
      <c r="L302" s="66">
        <v>4</v>
      </c>
      <c r="M302" s="66" t="s">
        <v>547</v>
      </c>
      <c r="N302" s="66" t="s">
        <v>25</v>
      </c>
      <c r="O302" s="66" t="s">
        <v>4</v>
      </c>
      <c r="P302" s="65" t="s">
        <v>546</v>
      </c>
      <c r="Q302" s="65"/>
      <c r="R302" s="66" t="s">
        <v>51</v>
      </c>
      <c r="S302" s="65" t="s">
        <v>545</v>
      </c>
      <c r="T302" s="66" t="s">
        <v>62</v>
      </c>
      <c r="U302" s="66" t="s">
        <v>33</v>
      </c>
      <c r="V302" s="66" t="s">
        <v>10</v>
      </c>
      <c r="W302" s="66" t="s">
        <v>553</v>
      </c>
      <c r="X302" s="66" t="s">
        <v>539</v>
      </c>
      <c r="Y302" s="66" t="s">
        <v>538</v>
      </c>
      <c r="Z302" s="66" t="s">
        <v>538</v>
      </c>
      <c r="AA302" s="66" t="s">
        <v>51</v>
      </c>
      <c r="AB302" s="66" t="s">
        <v>51</v>
      </c>
      <c r="AC302" s="66" t="s">
        <v>49</v>
      </c>
      <c r="AD302" s="66" t="s">
        <v>51</v>
      </c>
      <c r="AE302" s="66" t="s">
        <v>514</v>
      </c>
      <c r="AF302" s="66" t="s">
        <v>51</v>
      </c>
      <c r="AG302" s="66" t="s">
        <v>51</v>
      </c>
      <c r="AH302" s="66" t="s">
        <v>49</v>
      </c>
      <c r="AI302" s="66" t="s">
        <v>51</v>
      </c>
      <c r="AJ302" s="66"/>
      <c r="AK302" s="65"/>
      <c r="AL302" s="65"/>
      <c r="AM302" s="66"/>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row>
    <row r="303" spans="1:65">
      <c r="A303" s="469" t="s">
        <v>552</v>
      </c>
      <c r="B303" s="65" t="s">
        <v>53</v>
      </c>
      <c r="C303" s="65"/>
      <c r="D303" s="65"/>
      <c r="E303" s="65"/>
      <c r="F303" s="65" t="s">
        <v>551</v>
      </c>
      <c r="G303" s="66" t="s">
        <v>36</v>
      </c>
      <c r="H303" s="65" t="s">
        <v>550</v>
      </c>
      <c r="I303" s="65" t="s">
        <v>549</v>
      </c>
      <c r="J303" s="65" t="s">
        <v>548</v>
      </c>
      <c r="K303" s="66" t="s">
        <v>518</v>
      </c>
      <c r="L303" s="66">
        <v>4</v>
      </c>
      <c r="M303" s="66" t="s">
        <v>547</v>
      </c>
      <c r="N303" s="66" t="s">
        <v>25</v>
      </c>
      <c r="O303" s="66" t="s">
        <v>4</v>
      </c>
      <c r="P303" s="65" t="s">
        <v>546</v>
      </c>
      <c r="Q303" s="65"/>
      <c r="R303" s="66" t="s">
        <v>51</v>
      </c>
      <c r="S303" s="65" t="s">
        <v>545</v>
      </c>
      <c r="T303" s="66" t="s">
        <v>62</v>
      </c>
      <c r="U303" s="66" t="s">
        <v>8</v>
      </c>
      <c r="V303" s="66" t="s">
        <v>10</v>
      </c>
      <c r="W303" s="66" t="s">
        <v>11</v>
      </c>
      <c r="X303" s="66" t="s">
        <v>28</v>
      </c>
      <c r="Y303" s="66">
        <v>0</v>
      </c>
      <c r="Z303" s="66" t="s">
        <v>27</v>
      </c>
      <c r="AA303" s="66" t="s">
        <v>51</v>
      </c>
      <c r="AB303" s="66" t="s">
        <v>51</v>
      </c>
      <c r="AC303" s="66" t="s">
        <v>49</v>
      </c>
      <c r="AD303" s="66" t="s">
        <v>51</v>
      </c>
      <c r="AE303" s="66" t="s">
        <v>514</v>
      </c>
      <c r="AF303" s="66" t="s">
        <v>51</v>
      </c>
      <c r="AG303" s="66" t="s">
        <v>51</v>
      </c>
      <c r="AH303" s="66" t="s">
        <v>49</v>
      </c>
      <c r="AI303" s="66" t="s">
        <v>51</v>
      </c>
      <c r="AJ303" s="66"/>
      <c r="AK303" s="65"/>
      <c r="AL303" s="65"/>
      <c r="AM303" s="66"/>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row>
    <row r="304" spans="1:65">
      <c r="A304" s="469" t="s">
        <v>544</v>
      </c>
      <c r="B304" s="65" t="s">
        <v>53</v>
      </c>
      <c r="C304" s="65"/>
      <c r="D304" s="65"/>
      <c r="E304" s="65"/>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5"/>
      <c r="AL304" s="65"/>
      <c r="AM304" s="66"/>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row>
    <row r="305" spans="1:67">
      <c r="A305" s="469" t="s">
        <v>543</v>
      </c>
      <c r="B305" s="65" t="s">
        <v>53</v>
      </c>
      <c r="C305" s="65"/>
      <c r="D305" s="65"/>
      <c r="E305" s="65"/>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5"/>
      <c r="AL305" s="65"/>
      <c r="AM305" s="66"/>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row>
    <row r="306" spans="1:67">
      <c r="A306" s="469" t="s">
        <v>542</v>
      </c>
      <c r="B306" s="65" t="s">
        <v>53</v>
      </c>
      <c r="C306" s="65" t="s">
        <v>2187</v>
      </c>
      <c r="D306" s="65" t="s">
        <v>612</v>
      </c>
      <c r="E306" s="65" t="s">
        <v>704</v>
      </c>
      <c r="F306" s="66" t="s">
        <v>532</v>
      </c>
      <c r="G306" s="66" t="s">
        <v>39</v>
      </c>
      <c r="H306" s="66" t="s">
        <v>541</v>
      </c>
      <c r="I306" s="66" t="s">
        <v>540</v>
      </c>
      <c r="J306" s="66" t="s">
        <v>529</v>
      </c>
      <c r="K306" s="66" t="s">
        <v>528</v>
      </c>
      <c r="L306" s="66">
        <v>4</v>
      </c>
      <c r="M306" s="66" t="s">
        <v>59</v>
      </c>
      <c r="N306" s="66" t="s">
        <v>25</v>
      </c>
      <c r="O306" s="66" t="s">
        <v>4</v>
      </c>
      <c r="P306" s="66" t="s">
        <v>527</v>
      </c>
      <c r="Q306" s="66" t="s">
        <v>35</v>
      </c>
      <c r="R306" s="66" t="s">
        <v>51</v>
      </c>
      <c r="S306" s="66" t="s">
        <v>526</v>
      </c>
      <c r="T306" s="66" t="s">
        <v>62</v>
      </c>
      <c r="U306" s="66" t="s">
        <v>33</v>
      </c>
      <c r="V306" s="66" t="s">
        <v>34</v>
      </c>
      <c r="W306" s="66" t="s">
        <v>11</v>
      </c>
      <c r="X306" s="66" t="s">
        <v>539</v>
      </c>
      <c r="Y306" s="66" t="s">
        <v>538</v>
      </c>
      <c r="Z306" s="66" t="s">
        <v>538</v>
      </c>
      <c r="AA306" s="66" t="s">
        <v>525</v>
      </c>
      <c r="AB306" s="66" t="s">
        <v>49</v>
      </c>
      <c r="AC306" s="66" t="s">
        <v>62</v>
      </c>
      <c r="AD306" s="66" t="s">
        <v>51</v>
      </c>
      <c r="AE306" s="66" t="s">
        <v>514</v>
      </c>
      <c r="AF306" s="66" t="s">
        <v>51</v>
      </c>
      <c r="AG306" s="66" t="s">
        <v>51</v>
      </c>
      <c r="AH306" s="66" t="s">
        <v>49</v>
      </c>
      <c r="AI306" s="66" t="s">
        <v>51</v>
      </c>
      <c r="AJ306" s="66"/>
      <c r="AK306" s="65"/>
      <c r="AL306" s="65"/>
      <c r="AM306" s="66"/>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row>
    <row r="307" spans="1:67">
      <c r="A307" s="469" t="s">
        <v>537</v>
      </c>
      <c r="B307" s="65" t="s">
        <v>53</v>
      </c>
      <c r="C307" s="65" t="s">
        <v>2187</v>
      </c>
      <c r="D307" s="65" t="s">
        <v>612</v>
      </c>
      <c r="E307" s="65" t="s">
        <v>704</v>
      </c>
      <c r="F307" s="66" t="s">
        <v>532</v>
      </c>
      <c r="G307" s="66" t="s">
        <v>19</v>
      </c>
      <c r="H307" s="66" t="s">
        <v>536</v>
      </c>
      <c r="I307" s="66" t="s">
        <v>535</v>
      </c>
      <c r="J307" s="66" t="s">
        <v>534</v>
      </c>
      <c r="K307" s="66" t="s">
        <v>528</v>
      </c>
      <c r="L307" s="66">
        <v>4</v>
      </c>
      <c r="M307" s="66" t="s">
        <v>59</v>
      </c>
      <c r="N307" s="66" t="s">
        <v>25</v>
      </c>
      <c r="O307" s="66" t="s">
        <v>4</v>
      </c>
      <c r="P307" s="66" t="s">
        <v>527</v>
      </c>
      <c r="Q307" s="66" t="s">
        <v>26</v>
      </c>
      <c r="R307" s="66" t="s">
        <v>51</v>
      </c>
      <c r="S307" s="66" t="s">
        <v>526</v>
      </c>
      <c r="T307" s="66" t="s">
        <v>62</v>
      </c>
      <c r="U307" s="66" t="s">
        <v>8</v>
      </c>
      <c r="V307" s="66" t="s">
        <v>10</v>
      </c>
      <c r="W307" s="66" t="s">
        <v>11</v>
      </c>
      <c r="X307" s="66">
        <v>0</v>
      </c>
      <c r="Y307" s="66" t="s">
        <v>27</v>
      </c>
      <c r="Z307" s="66" t="s">
        <v>27</v>
      </c>
      <c r="AA307" s="66" t="s">
        <v>525</v>
      </c>
      <c r="AB307" s="66" t="s">
        <v>49</v>
      </c>
      <c r="AC307" s="66" t="s">
        <v>62</v>
      </c>
      <c r="AD307" s="66" t="s">
        <v>51</v>
      </c>
      <c r="AE307" s="66" t="s">
        <v>514</v>
      </c>
      <c r="AF307" s="66" t="s">
        <v>51</v>
      </c>
      <c r="AG307" s="66" t="s">
        <v>51</v>
      </c>
      <c r="AH307" s="66" t="s">
        <v>49</v>
      </c>
      <c r="AI307" s="66" t="s">
        <v>51</v>
      </c>
      <c r="AJ307" s="66"/>
      <c r="AK307" s="65"/>
      <c r="AL307" s="65"/>
      <c r="AM307" s="66"/>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row>
    <row r="308" spans="1:67">
      <c r="A308" s="469" t="s">
        <v>533</v>
      </c>
      <c r="B308" s="65" t="s">
        <v>53</v>
      </c>
      <c r="C308" s="65" t="s">
        <v>2187</v>
      </c>
      <c r="D308" s="65" t="s">
        <v>612</v>
      </c>
      <c r="E308" s="65" t="s">
        <v>704</v>
      </c>
      <c r="F308" s="66" t="s">
        <v>532</v>
      </c>
      <c r="G308" s="66" t="s">
        <v>74</v>
      </c>
      <c r="H308" s="66" t="s">
        <v>531</v>
      </c>
      <c r="I308" s="66" t="s">
        <v>530</v>
      </c>
      <c r="J308" s="66" t="s">
        <v>529</v>
      </c>
      <c r="K308" s="66" t="s">
        <v>528</v>
      </c>
      <c r="L308" s="66">
        <v>4</v>
      </c>
      <c r="M308" s="66" t="s">
        <v>59</v>
      </c>
      <c r="N308" s="66" t="s">
        <v>48</v>
      </c>
      <c r="O308" s="66" t="s">
        <v>4</v>
      </c>
      <c r="P308" s="66" t="s">
        <v>527</v>
      </c>
      <c r="Q308" s="66" t="s">
        <v>516</v>
      </c>
      <c r="R308" s="66" t="s">
        <v>51</v>
      </c>
      <c r="S308" s="66" t="s">
        <v>526</v>
      </c>
      <c r="T308" s="66" t="s">
        <v>62</v>
      </c>
      <c r="U308" s="66" t="s">
        <v>8</v>
      </c>
      <c r="V308" s="66" t="s">
        <v>10</v>
      </c>
      <c r="W308" s="66" t="s">
        <v>11</v>
      </c>
      <c r="X308" s="66" t="s">
        <v>27</v>
      </c>
      <c r="Y308" s="66" t="s">
        <v>27</v>
      </c>
      <c r="Z308" s="66" t="s">
        <v>27</v>
      </c>
      <c r="AA308" s="66" t="s">
        <v>525</v>
      </c>
      <c r="AB308" s="66" t="s">
        <v>49</v>
      </c>
      <c r="AC308" s="66" t="s">
        <v>62</v>
      </c>
      <c r="AD308" s="66" t="s">
        <v>51</v>
      </c>
      <c r="AE308" s="66" t="s">
        <v>514</v>
      </c>
      <c r="AF308" s="66" t="s">
        <v>51</v>
      </c>
      <c r="AG308" s="66" t="s">
        <v>51</v>
      </c>
      <c r="AH308" s="66" t="s">
        <v>49</v>
      </c>
      <c r="AI308" s="66" t="s">
        <v>51</v>
      </c>
      <c r="AJ308" s="66"/>
      <c r="AK308" s="65"/>
      <c r="AL308" s="65"/>
      <c r="AM308" s="66"/>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row>
    <row r="309" spans="1:67" ht="63.75">
      <c r="A309" s="469" t="s">
        <v>2374</v>
      </c>
      <c r="B309" s="65" t="s">
        <v>53</v>
      </c>
      <c r="C309" s="65" t="s">
        <v>2377</v>
      </c>
      <c r="D309" s="65" t="s">
        <v>668</v>
      </c>
      <c r="E309" s="65" t="s">
        <v>704</v>
      </c>
      <c r="F309" s="66" t="s">
        <v>666</v>
      </c>
      <c r="G309" s="66" t="s">
        <v>39</v>
      </c>
      <c r="H309" s="66" t="s">
        <v>983</v>
      </c>
      <c r="I309" s="66" t="s">
        <v>2380</v>
      </c>
      <c r="J309" s="189" t="s">
        <v>991</v>
      </c>
      <c r="K309" s="189" t="s">
        <v>2378</v>
      </c>
      <c r="L309" s="189">
        <v>2</v>
      </c>
      <c r="M309" s="66" t="s">
        <v>547</v>
      </c>
      <c r="N309" s="66" t="s">
        <v>25</v>
      </c>
      <c r="O309" s="66" t="s">
        <v>4</v>
      </c>
      <c r="P309" s="66" t="s">
        <v>2383</v>
      </c>
      <c r="Q309" s="66" t="s">
        <v>50</v>
      </c>
      <c r="R309" s="66" t="s">
        <v>62</v>
      </c>
      <c r="S309" s="66" t="s">
        <v>996</v>
      </c>
      <c r="T309" s="189" t="s">
        <v>62</v>
      </c>
      <c r="U309" s="66" t="s">
        <v>997</v>
      </c>
      <c r="V309" s="66" t="s">
        <v>898</v>
      </c>
      <c r="W309" s="66" t="s">
        <v>2385</v>
      </c>
      <c r="X309" s="66" t="s">
        <v>212</v>
      </c>
      <c r="Y309" s="66" t="s">
        <v>589</v>
      </c>
      <c r="Z309" s="66" t="s">
        <v>538</v>
      </c>
      <c r="AA309" s="66" t="s">
        <v>2387</v>
      </c>
      <c r="AB309" s="66" t="s">
        <v>2387</v>
      </c>
      <c r="AC309" s="66" t="s">
        <v>2387</v>
      </c>
      <c r="AD309" s="66" t="s">
        <v>51</v>
      </c>
      <c r="AE309" s="66" t="s">
        <v>514</v>
      </c>
      <c r="AF309" s="66" t="s">
        <v>49</v>
      </c>
      <c r="AG309" s="66" t="s">
        <v>51</v>
      </c>
      <c r="AH309" s="66" t="s">
        <v>49</v>
      </c>
      <c r="AI309" s="66" t="s">
        <v>49</v>
      </c>
      <c r="AJ309" s="66" t="s">
        <v>51</v>
      </c>
      <c r="AK309" s="65" t="s">
        <v>51</v>
      </c>
      <c r="AL309" s="65" t="s">
        <v>51</v>
      </c>
      <c r="AM309" s="66" t="s">
        <v>2336</v>
      </c>
      <c r="AN309" s="65" t="s">
        <v>62</v>
      </c>
      <c r="AO309" s="65" t="s">
        <v>49</v>
      </c>
      <c r="AP309" s="65" t="s">
        <v>51</v>
      </c>
      <c r="AQ309" s="65" t="s">
        <v>49</v>
      </c>
      <c r="AR309" s="65" t="s">
        <v>1007</v>
      </c>
      <c r="AS309" s="65"/>
      <c r="AT309" s="65" t="s">
        <v>950</v>
      </c>
      <c r="AU309" s="65" t="s">
        <v>2338</v>
      </c>
      <c r="AV309" s="65" t="s">
        <v>2388</v>
      </c>
      <c r="AW309" s="65" t="s">
        <v>1013</v>
      </c>
      <c r="AX309" s="65" t="s">
        <v>193</v>
      </c>
      <c r="AY309" s="65" t="s">
        <v>193</v>
      </c>
      <c r="AZ309" s="65" t="s">
        <v>193</v>
      </c>
      <c r="BA309" s="65" t="s">
        <v>193</v>
      </c>
      <c r="BB309" s="65" t="s">
        <v>193</v>
      </c>
      <c r="BC309" s="65" t="s">
        <v>193</v>
      </c>
      <c r="BD309" s="65" t="s">
        <v>193</v>
      </c>
      <c r="BE309" s="65" t="s">
        <v>193</v>
      </c>
      <c r="BF309" s="65" t="s">
        <v>193</v>
      </c>
      <c r="BG309" s="65" t="s">
        <v>193</v>
      </c>
      <c r="BH309" s="65" t="s">
        <v>193</v>
      </c>
      <c r="BI309" s="65" t="s">
        <v>193</v>
      </c>
      <c r="BJ309" s="188" t="s">
        <v>2391</v>
      </c>
      <c r="BK309" s="65"/>
      <c r="BL309" s="65"/>
      <c r="BM309" s="65"/>
    </row>
    <row r="310" spans="1:67" ht="63.75">
      <c r="A310" s="469" t="s">
        <v>2375</v>
      </c>
      <c r="B310" s="65" t="s">
        <v>53</v>
      </c>
      <c r="C310" s="65" t="s">
        <v>2377</v>
      </c>
      <c r="D310" s="65" t="s">
        <v>668</v>
      </c>
      <c r="E310" s="65" t="s">
        <v>704</v>
      </c>
      <c r="F310" s="66" t="s">
        <v>666</v>
      </c>
      <c r="G310" s="66" t="s">
        <v>19</v>
      </c>
      <c r="H310" s="66" t="s">
        <v>985</v>
      </c>
      <c r="I310" s="66" t="s">
        <v>2381</v>
      </c>
      <c r="J310" s="189" t="s">
        <v>992</v>
      </c>
      <c r="K310" s="189" t="s">
        <v>2378</v>
      </c>
      <c r="L310" s="189">
        <v>2</v>
      </c>
      <c r="M310" s="66" t="s">
        <v>547</v>
      </c>
      <c r="N310" s="66" t="s">
        <v>25</v>
      </c>
      <c r="O310" s="66" t="s">
        <v>4</v>
      </c>
      <c r="P310" s="66" t="s">
        <v>2383</v>
      </c>
      <c r="Q310" s="66" t="s">
        <v>2384</v>
      </c>
      <c r="R310" s="66" t="s">
        <v>62</v>
      </c>
      <c r="S310" s="66" t="s">
        <v>996</v>
      </c>
      <c r="T310" s="189" t="s">
        <v>62</v>
      </c>
      <c r="U310" s="66" t="s">
        <v>876</v>
      </c>
      <c r="V310" s="66" t="s">
        <v>877</v>
      </c>
      <c r="W310" s="66" t="s">
        <v>2385</v>
      </c>
      <c r="X310" s="66" t="s">
        <v>212</v>
      </c>
      <c r="Y310" s="66" t="s">
        <v>2386</v>
      </c>
      <c r="Z310" s="66" t="s">
        <v>2333</v>
      </c>
      <c r="AA310" s="66" t="s">
        <v>2387</v>
      </c>
      <c r="AB310" s="66" t="s">
        <v>2387</v>
      </c>
      <c r="AC310" s="66" t="s">
        <v>2387</v>
      </c>
      <c r="AD310" s="66" t="s">
        <v>51</v>
      </c>
      <c r="AE310" s="66" t="s">
        <v>514</v>
      </c>
      <c r="AF310" s="66" t="s">
        <v>49</v>
      </c>
      <c r="AG310" s="66" t="s">
        <v>51</v>
      </c>
      <c r="AH310" s="66" t="s">
        <v>49</v>
      </c>
      <c r="AI310" s="66" t="s">
        <v>49</v>
      </c>
      <c r="AJ310" s="66" t="s">
        <v>51</v>
      </c>
      <c r="AK310" s="65" t="s">
        <v>51</v>
      </c>
      <c r="AL310" s="65" t="s">
        <v>51</v>
      </c>
      <c r="AM310" s="66" t="s">
        <v>2336</v>
      </c>
      <c r="AN310" s="65" t="s">
        <v>62</v>
      </c>
      <c r="AO310" s="65" t="s">
        <v>49</v>
      </c>
      <c r="AP310" s="65" t="s">
        <v>51</v>
      </c>
      <c r="AQ310" s="65" t="s">
        <v>49</v>
      </c>
      <c r="AR310" s="65" t="s">
        <v>1007</v>
      </c>
      <c r="AS310" s="65"/>
      <c r="AT310" s="65" t="s">
        <v>950</v>
      </c>
      <c r="AU310" s="65" t="s">
        <v>2338</v>
      </c>
      <c r="AV310" s="65" t="s">
        <v>2389</v>
      </c>
      <c r="AW310" s="65" t="s">
        <v>1013</v>
      </c>
      <c r="AX310" s="65" t="s">
        <v>193</v>
      </c>
      <c r="AY310" s="65" t="s">
        <v>193</v>
      </c>
      <c r="AZ310" s="65" t="s">
        <v>193</v>
      </c>
      <c r="BA310" s="65" t="s">
        <v>193</v>
      </c>
      <c r="BB310" s="65" t="s">
        <v>193</v>
      </c>
      <c r="BC310" s="65" t="s">
        <v>193</v>
      </c>
      <c r="BD310" s="65" t="s">
        <v>193</v>
      </c>
      <c r="BE310" s="65" t="s">
        <v>193</v>
      </c>
      <c r="BF310" s="65" t="s">
        <v>193</v>
      </c>
      <c r="BG310" s="65" t="s">
        <v>193</v>
      </c>
      <c r="BH310" s="65" t="s">
        <v>193</v>
      </c>
      <c r="BI310" s="65" t="s">
        <v>193</v>
      </c>
      <c r="BJ310" s="188" t="s">
        <v>2391</v>
      </c>
      <c r="BK310" s="65"/>
      <c r="BL310" s="65"/>
      <c r="BM310" s="65"/>
    </row>
    <row r="311" spans="1:67" ht="63.75">
      <c r="A311" s="469" t="s">
        <v>2376</v>
      </c>
      <c r="B311" s="65" t="s">
        <v>53</v>
      </c>
      <c r="C311" s="65" t="s">
        <v>2377</v>
      </c>
      <c r="D311" s="65" t="s">
        <v>668</v>
      </c>
      <c r="E311" s="65" t="s">
        <v>704</v>
      </c>
      <c r="F311" s="66" t="s">
        <v>666</v>
      </c>
      <c r="G311" s="66" t="s">
        <v>74</v>
      </c>
      <c r="H311" s="66" t="s">
        <v>2379</v>
      </c>
      <c r="I311" s="66" t="s">
        <v>2382</v>
      </c>
      <c r="J311" s="189" t="s">
        <v>880</v>
      </c>
      <c r="K311" s="189" t="s">
        <v>2378</v>
      </c>
      <c r="L311" s="189">
        <v>2</v>
      </c>
      <c r="M311" s="66" t="s">
        <v>547</v>
      </c>
      <c r="N311" s="66" t="s">
        <v>25</v>
      </c>
      <c r="O311" s="66" t="s">
        <v>4</v>
      </c>
      <c r="P311" s="66" t="s">
        <v>2383</v>
      </c>
      <c r="Q311" s="66" t="s">
        <v>725</v>
      </c>
      <c r="R311" s="66" t="s">
        <v>62</v>
      </c>
      <c r="S311" s="66" t="s">
        <v>996</v>
      </c>
      <c r="T311" s="189" t="s">
        <v>62</v>
      </c>
      <c r="U311" s="66" t="s">
        <v>901</v>
      </c>
      <c r="V311" s="189" t="s">
        <v>877</v>
      </c>
      <c r="W311" s="66" t="s">
        <v>212</v>
      </c>
      <c r="X311" s="66" t="s">
        <v>212</v>
      </c>
      <c r="Y311" s="66" t="s">
        <v>2333</v>
      </c>
      <c r="Z311" s="66" t="s">
        <v>2333</v>
      </c>
      <c r="AA311" s="66" t="s">
        <v>2387</v>
      </c>
      <c r="AB311" s="66" t="s">
        <v>2387</v>
      </c>
      <c r="AC311" s="66" t="s">
        <v>2387</v>
      </c>
      <c r="AD311" s="66" t="s">
        <v>51</v>
      </c>
      <c r="AE311" s="66" t="s">
        <v>514</v>
      </c>
      <c r="AF311" s="66" t="s">
        <v>49</v>
      </c>
      <c r="AG311" s="66" t="s">
        <v>51</v>
      </c>
      <c r="AH311" s="66" t="s">
        <v>49</v>
      </c>
      <c r="AI311" s="66" t="s">
        <v>49</v>
      </c>
      <c r="AJ311" s="66" t="s">
        <v>51</v>
      </c>
      <c r="AK311" s="65" t="s">
        <v>51</v>
      </c>
      <c r="AL311" s="65" t="s">
        <v>51</v>
      </c>
      <c r="AM311" s="66" t="s">
        <v>2336</v>
      </c>
      <c r="AN311" s="65" t="s">
        <v>62</v>
      </c>
      <c r="AO311" s="65" t="s">
        <v>49</v>
      </c>
      <c r="AP311" s="65" t="s">
        <v>51</v>
      </c>
      <c r="AQ311" s="65" t="s">
        <v>49</v>
      </c>
      <c r="AR311" s="65" t="s">
        <v>1007</v>
      </c>
      <c r="AS311" s="65"/>
      <c r="AT311" s="65" t="s">
        <v>950</v>
      </c>
      <c r="AU311" s="65" t="s">
        <v>2338</v>
      </c>
      <c r="AV311" s="65" t="s">
        <v>2390</v>
      </c>
      <c r="AW311" s="65" t="s">
        <v>1013</v>
      </c>
      <c r="AX311" s="65" t="s">
        <v>193</v>
      </c>
      <c r="AY311" s="65" t="s">
        <v>193</v>
      </c>
      <c r="AZ311" s="65" t="s">
        <v>193</v>
      </c>
      <c r="BA311" s="65" t="s">
        <v>193</v>
      </c>
      <c r="BB311" s="65" t="s">
        <v>193</v>
      </c>
      <c r="BC311" s="65" t="s">
        <v>193</v>
      </c>
      <c r="BD311" s="65" t="s">
        <v>193</v>
      </c>
      <c r="BE311" s="65" t="s">
        <v>193</v>
      </c>
      <c r="BF311" s="65" t="s">
        <v>193</v>
      </c>
      <c r="BG311" s="65" t="s">
        <v>193</v>
      </c>
      <c r="BH311" s="65" t="s">
        <v>193</v>
      </c>
      <c r="BI311" s="65" t="s">
        <v>193</v>
      </c>
      <c r="BJ311" s="188" t="s">
        <v>2391</v>
      </c>
      <c r="BK311" s="65"/>
      <c r="BL311" s="65"/>
      <c r="BM311" s="65"/>
    </row>
    <row r="312" spans="1:67">
      <c r="A312" s="469" t="s">
        <v>524</v>
      </c>
      <c r="B312" s="65" t="s">
        <v>53</v>
      </c>
      <c r="C312" s="65"/>
      <c r="D312" s="65"/>
      <c r="E312" s="65"/>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5"/>
      <c r="AL312" s="65"/>
      <c r="AM312" s="66"/>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row>
    <row r="313" spans="1:67">
      <c r="A313" s="469" t="s">
        <v>523</v>
      </c>
      <c r="B313" s="65" t="s">
        <v>53</v>
      </c>
      <c r="C313" s="65"/>
      <c r="D313" s="65"/>
      <c r="E313" s="65"/>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5"/>
      <c r="AL313" s="65"/>
      <c r="AM313" s="66"/>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row>
    <row r="314" spans="1:67" ht="114.75">
      <c r="A314" s="469" t="s">
        <v>522</v>
      </c>
      <c r="B314" s="65" t="s">
        <v>53</v>
      </c>
      <c r="C314" s="65" t="s">
        <v>2105</v>
      </c>
      <c r="D314" s="65" t="s">
        <v>668</v>
      </c>
      <c r="E314" s="65" t="s">
        <v>611</v>
      </c>
      <c r="F314" s="65" t="s">
        <v>512</v>
      </c>
      <c r="G314" s="66" t="s">
        <v>19</v>
      </c>
      <c r="H314" s="65" t="s">
        <v>521</v>
      </c>
      <c r="I314" s="66" t="s">
        <v>520</v>
      </c>
      <c r="J314" s="65" t="s">
        <v>519</v>
      </c>
      <c r="K314" s="66" t="s">
        <v>518</v>
      </c>
      <c r="L314" s="66">
        <v>2</v>
      </c>
      <c r="M314" s="66" t="s">
        <v>506</v>
      </c>
      <c r="N314" s="66" t="s">
        <v>25</v>
      </c>
      <c r="O314" s="66" t="s">
        <v>4</v>
      </c>
      <c r="P314" s="65" t="s">
        <v>517</v>
      </c>
      <c r="Q314" s="65" t="s">
        <v>516</v>
      </c>
      <c r="R314" s="66" t="s">
        <v>51</v>
      </c>
      <c r="S314" s="65" t="s">
        <v>515</v>
      </c>
      <c r="T314" s="66" t="s">
        <v>62</v>
      </c>
      <c r="U314" s="66" t="s">
        <v>8</v>
      </c>
      <c r="V314" s="66" t="s">
        <v>10</v>
      </c>
      <c r="W314" s="66" t="s">
        <v>11</v>
      </c>
      <c r="X314" s="66" t="s">
        <v>28</v>
      </c>
      <c r="Y314" s="66">
        <v>0</v>
      </c>
      <c r="Z314" s="66" t="s">
        <v>27</v>
      </c>
      <c r="AA314" s="66" t="s">
        <v>51</v>
      </c>
      <c r="AB314" s="66" t="s">
        <v>51</v>
      </c>
      <c r="AC314" s="66" t="s">
        <v>49</v>
      </c>
      <c r="AD314" s="66" t="s">
        <v>51</v>
      </c>
      <c r="AE314" s="66" t="s">
        <v>514</v>
      </c>
      <c r="AF314" s="66" t="s">
        <v>49</v>
      </c>
      <c r="AG314" s="66" t="s">
        <v>51</v>
      </c>
      <c r="AH314" s="66" t="s">
        <v>49</v>
      </c>
      <c r="AI314" s="66" t="s">
        <v>49</v>
      </c>
      <c r="AJ314" s="66" t="s">
        <v>49</v>
      </c>
      <c r="AK314" s="65" t="s">
        <v>51</v>
      </c>
      <c r="AL314" s="65" t="s">
        <v>51</v>
      </c>
      <c r="AM314" s="66" t="s">
        <v>950</v>
      </c>
      <c r="AN314" s="65" t="s">
        <v>62</v>
      </c>
      <c r="AO314" s="65" t="s">
        <v>49</v>
      </c>
      <c r="AP314" s="65" t="s">
        <v>51</v>
      </c>
      <c r="AQ314" s="65" t="s">
        <v>49</v>
      </c>
      <c r="AR314" s="65" t="s">
        <v>2106</v>
      </c>
      <c r="AS314" s="65" t="s">
        <v>49</v>
      </c>
      <c r="AT314" s="65" t="s">
        <v>950</v>
      </c>
      <c r="AU314" s="65" t="s">
        <v>1012</v>
      </c>
      <c r="AV314" s="65" t="s">
        <v>950</v>
      </c>
      <c r="AW314" s="65" t="s">
        <v>1013</v>
      </c>
      <c r="AX314" s="65" t="s">
        <v>193</v>
      </c>
      <c r="AY314" s="65" t="s">
        <v>193</v>
      </c>
      <c r="AZ314" s="65" t="s">
        <v>193</v>
      </c>
      <c r="BA314" s="65" t="s">
        <v>193</v>
      </c>
      <c r="BB314" s="65" t="s">
        <v>193</v>
      </c>
      <c r="BC314" s="65" t="s">
        <v>193</v>
      </c>
      <c r="BD314" s="65" t="s">
        <v>193</v>
      </c>
      <c r="BE314" s="65" t="s">
        <v>193</v>
      </c>
      <c r="BF314" s="65" t="s">
        <v>193</v>
      </c>
      <c r="BG314" s="65" t="s">
        <v>193</v>
      </c>
      <c r="BH314" s="65" t="s">
        <v>193</v>
      </c>
      <c r="BI314" s="65" t="s">
        <v>193</v>
      </c>
      <c r="BJ314" s="65"/>
      <c r="BK314" s="65"/>
      <c r="BL314" s="65"/>
      <c r="BM314" s="65"/>
    </row>
    <row r="315" spans="1:67">
      <c r="A315" s="469" t="s">
        <v>513</v>
      </c>
      <c r="B315" s="65" t="s">
        <v>53</v>
      </c>
      <c r="C315" s="65"/>
      <c r="D315" s="65"/>
      <c r="E315" s="65"/>
      <c r="F315" s="65" t="s">
        <v>512</v>
      </c>
      <c r="G315" s="65" t="s">
        <v>511</v>
      </c>
      <c r="H315" s="65" t="s">
        <v>510</v>
      </c>
      <c r="I315" s="65" t="s">
        <v>509</v>
      </c>
      <c r="J315" s="65" t="s">
        <v>508</v>
      </c>
      <c r="K315" s="66" t="s">
        <v>507</v>
      </c>
      <c r="L315" s="66">
        <v>2</v>
      </c>
      <c r="M315" s="66" t="s">
        <v>506</v>
      </c>
      <c r="N315" s="66" t="s">
        <v>25</v>
      </c>
      <c r="O315" s="66" t="s">
        <v>4</v>
      </c>
      <c r="P315" s="65" t="s">
        <v>505</v>
      </c>
      <c r="Q315" s="65" t="s">
        <v>37</v>
      </c>
      <c r="R315" s="66" t="s">
        <v>51</v>
      </c>
      <c r="S315" s="65" t="s">
        <v>504</v>
      </c>
      <c r="T315" s="66" t="s">
        <v>62</v>
      </c>
      <c r="U315" s="66" t="s">
        <v>8</v>
      </c>
      <c r="V315" s="66" t="s">
        <v>34</v>
      </c>
      <c r="W315" s="66" t="s">
        <v>503</v>
      </c>
      <c r="X315" s="66" t="s">
        <v>28</v>
      </c>
      <c r="Y315" s="66" t="s">
        <v>27</v>
      </c>
      <c r="Z315" s="66" t="s">
        <v>27</v>
      </c>
      <c r="AA315" s="66" t="s">
        <v>49</v>
      </c>
      <c r="AB315" s="66" t="s">
        <v>49</v>
      </c>
      <c r="AC315" s="66" t="s">
        <v>51</v>
      </c>
      <c r="AD315" s="66" t="s">
        <v>51</v>
      </c>
      <c r="AE315" s="66" t="s">
        <v>502</v>
      </c>
      <c r="AF315" s="66" t="s">
        <v>49</v>
      </c>
      <c r="AG315" s="66" t="s">
        <v>51</v>
      </c>
      <c r="AH315" s="66" t="s">
        <v>49</v>
      </c>
      <c r="AI315" s="66" t="s">
        <v>49</v>
      </c>
      <c r="AJ315" s="66"/>
      <c r="AK315" s="65"/>
      <c r="AL315" s="65"/>
      <c r="AM315" s="66"/>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row>
    <row r="316" spans="1:67" ht="38.25">
      <c r="A316" s="469" t="s">
        <v>2494</v>
      </c>
      <c r="B316" s="65" t="s">
        <v>53</v>
      </c>
      <c r="C316" s="65" t="s">
        <v>2495</v>
      </c>
      <c r="D316" s="72" t="s">
        <v>668</v>
      </c>
      <c r="E316" s="72" t="s">
        <v>611</v>
      </c>
      <c r="F316" s="76" t="s">
        <v>2496</v>
      </c>
      <c r="G316" s="74" t="s">
        <v>29</v>
      </c>
      <c r="H316" s="74" t="s">
        <v>2497</v>
      </c>
      <c r="I316" s="74" t="s">
        <v>2498</v>
      </c>
      <c r="J316" s="74" t="s">
        <v>2499</v>
      </c>
      <c r="K316" s="74" t="s">
        <v>623</v>
      </c>
      <c r="L316" s="74">
        <v>4</v>
      </c>
      <c r="M316" s="74" t="s">
        <v>59</v>
      </c>
      <c r="N316" s="193" t="s">
        <v>2484</v>
      </c>
      <c r="O316" s="74" t="s">
        <v>2485</v>
      </c>
      <c r="P316" s="193" t="s">
        <v>2500</v>
      </c>
      <c r="Q316" s="74" t="s">
        <v>2501</v>
      </c>
      <c r="R316" s="74" t="s">
        <v>49</v>
      </c>
      <c r="S316" s="74" t="s">
        <v>2208</v>
      </c>
      <c r="T316" s="193" t="s">
        <v>908</v>
      </c>
      <c r="U316" s="193">
        <v>2</v>
      </c>
      <c r="V316" s="193">
        <v>2</v>
      </c>
      <c r="W316" s="74" t="s">
        <v>51</v>
      </c>
      <c r="X316" s="74">
        <v>0</v>
      </c>
      <c r="Y316" s="74">
        <v>3</v>
      </c>
      <c r="Z316" s="74">
        <v>1</v>
      </c>
      <c r="AA316" s="74" t="s">
        <v>49</v>
      </c>
      <c r="AB316" s="74" t="s">
        <v>49</v>
      </c>
      <c r="AC316" s="74" t="s">
        <v>49</v>
      </c>
      <c r="AD316" s="74" t="s">
        <v>51</v>
      </c>
      <c r="AE316" s="74" t="s">
        <v>2502</v>
      </c>
      <c r="AF316" s="74" t="s">
        <v>51</v>
      </c>
      <c r="AG316" s="74" t="s">
        <v>51</v>
      </c>
      <c r="AH316" s="193" t="s">
        <v>49</v>
      </c>
      <c r="AI316" s="74" t="s">
        <v>49</v>
      </c>
      <c r="AJ316" s="74" t="s">
        <v>51</v>
      </c>
      <c r="AK316" s="72" t="s">
        <v>51</v>
      </c>
      <c r="AL316" s="72" t="s">
        <v>49</v>
      </c>
      <c r="AM316" s="74" t="s">
        <v>617</v>
      </c>
      <c r="AN316" s="72" t="s">
        <v>49</v>
      </c>
      <c r="AO316" s="194" t="s">
        <v>49</v>
      </c>
      <c r="AP316" s="72" t="s">
        <v>51</v>
      </c>
      <c r="AQ316" s="194" t="s">
        <v>49</v>
      </c>
      <c r="AR316" s="72" t="s">
        <v>2503</v>
      </c>
      <c r="AS316" s="194" t="s">
        <v>2488</v>
      </c>
      <c r="AT316" s="72" t="s">
        <v>1066</v>
      </c>
      <c r="AU316" s="72" t="s">
        <v>2504</v>
      </c>
      <c r="AV316" s="194" t="s">
        <v>1205</v>
      </c>
      <c r="AW316" s="72" t="s">
        <v>1531</v>
      </c>
      <c r="AX316" s="72" t="s">
        <v>193</v>
      </c>
      <c r="AY316" s="72" t="s">
        <v>193</v>
      </c>
      <c r="AZ316" s="72" t="s">
        <v>193</v>
      </c>
      <c r="BA316" s="72" t="s">
        <v>193</v>
      </c>
      <c r="BB316" s="72" t="s">
        <v>193</v>
      </c>
      <c r="BC316" s="72" t="s">
        <v>193</v>
      </c>
      <c r="BD316" s="72" t="s">
        <v>193</v>
      </c>
      <c r="BE316" s="72" t="s">
        <v>193</v>
      </c>
      <c r="BF316" s="72" t="s">
        <v>193</v>
      </c>
      <c r="BG316" s="72" t="s">
        <v>193</v>
      </c>
      <c r="BH316" s="72" t="s">
        <v>193</v>
      </c>
      <c r="BI316" s="72" t="s">
        <v>193</v>
      </c>
      <c r="BJ316" s="72" t="s">
        <v>2505</v>
      </c>
      <c r="BK316" s="72"/>
      <c r="BL316" s="65"/>
      <c r="BM316" s="72"/>
      <c r="BN316" s="70"/>
      <c r="BO316" s="70"/>
    </row>
    <row r="317" spans="1:67">
      <c r="A317" s="508"/>
      <c r="B317" s="72"/>
      <c r="C317" s="72"/>
      <c r="D317" s="72"/>
      <c r="E317" s="72"/>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2"/>
      <c r="AL317" s="72"/>
      <c r="AM317" s="74"/>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65"/>
      <c r="BK317" s="65"/>
      <c r="BL317" s="65"/>
      <c r="BM317" s="79"/>
    </row>
    <row r="318" spans="1:67" ht="38.25">
      <c r="A318" s="469" t="s">
        <v>1428</v>
      </c>
      <c r="B318" s="65" t="s">
        <v>186</v>
      </c>
      <c r="C318" s="65" t="s">
        <v>1429</v>
      </c>
      <c r="D318" s="65" t="s">
        <v>668</v>
      </c>
      <c r="E318" s="65" t="s">
        <v>704</v>
      </c>
      <c r="F318" s="65" t="s">
        <v>1444</v>
      </c>
      <c r="G318" s="66" t="s">
        <v>639</v>
      </c>
      <c r="H318" s="65" t="s">
        <v>1430</v>
      </c>
      <c r="I318" s="66" t="s">
        <v>1431</v>
      </c>
      <c r="J318" s="65" t="s">
        <v>950</v>
      </c>
      <c r="K318" s="74" t="s">
        <v>1432</v>
      </c>
      <c r="L318" s="66">
        <v>2</v>
      </c>
      <c r="M318" s="66" t="s">
        <v>59</v>
      </c>
      <c r="N318" s="74" t="s">
        <v>661</v>
      </c>
      <c r="O318" s="74" t="s">
        <v>1433</v>
      </c>
      <c r="P318" s="65" t="s">
        <v>1446</v>
      </c>
      <c r="Q318" s="65">
        <v>0</v>
      </c>
      <c r="R318" s="66" t="s">
        <v>1434</v>
      </c>
      <c r="S318" s="65" t="s">
        <v>1435</v>
      </c>
      <c r="T318" s="66" t="s">
        <v>49</v>
      </c>
      <c r="U318" s="66" t="s">
        <v>1436</v>
      </c>
      <c r="V318" s="66" t="s">
        <v>1437</v>
      </c>
      <c r="W318" s="66" t="s">
        <v>1438</v>
      </c>
      <c r="X318" s="66" t="s">
        <v>212</v>
      </c>
      <c r="Y318" s="66" t="s">
        <v>713</v>
      </c>
      <c r="Z318" s="66" t="s">
        <v>212</v>
      </c>
      <c r="AA318" s="66" t="s">
        <v>212</v>
      </c>
      <c r="AB318" s="66" t="s">
        <v>212</v>
      </c>
      <c r="AC318" s="66" t="s">
        <v>49</v>
      </c>
      <c r="AD318" s="66" t="s">
        <v>51</v>
      </c>
      <c r="AE318" s="66" t="s">
        <v>1439</v>
      </c>
      <c r="AF318" s="66" t="s">
        <v>49</v>
      </c>
      <c r="AG318" s="66" t="s">
        <v>49</v>
      </c>
      <c r="AH318" s="66" t="s">
        <v>49</v>
      </c>
      <c r="AI318" s="66" t="s">
        <v>1295</v>
      </c>
      <c r="AJ318" s="66" t="s">
        <v>49</v>
      </c>
      <c r="AK318" s="65" t="s">
        <v>51</v>
      </c>
      <c r="AL318" s="65" t="s">
        <v>49</v>
      </c>
      <c r="AM318" s="66" t="s">
        <v>49</v>
      </c>
      <c r="AN318" s="65" t="s">
        <v>49</v>
      </c>
      <c r="AO318" s="65" t="s">
        <v>49</v>
      </c>
      <c r="AP318" s="65" t="s">
        <v>49</v>
      </c>
      <c r="AQ318" s="65" t="s">
        <v>49</v>
      </c>
      <c r="AR318" s="65" t="s">
        <v>212</v>
      </c>
      <c r="AS318" s="65" t="s">
        <v>49</v>
      </c>
      <c r="AT318" s="65" t="s">
        <v>950</v>
      </c>
      <c r="AU318" s="65" t="s">
        <v>1440</v>
      </c>
      <c r="AV318" s="65" t="s">
        <v>1441</v>
      </c>
      <c r="AW318" s="65" t="s">
        <v>1013</v>
      </c>
      <c r="AX318" s="65" t="s">
        <v>707</v>
      </c>
      <c r="AY318" s="65" t="s">
        <v>49</v>
      </c>
      <c r="AZ318" s="65" t="s">
        <v>706</v>
      </c>
      <c r="BA318" s="65" t="s">
        <v>196</v>
      </c>
      <c r="BB318" s="65" t="s">
        <v>950</v>
      </c>
      <c r="BC318" s="65" t="s">
        <v>1261</v>
      </c>
      <c r="BD318" s="65" t="s">
        <v>1442</v>
      </c>
      <c r="BE318" s="65" t="s">
        <v>51</v>
      </c>
      <c r="BF318" s="65" t="s">
        <v>49</v>
      </c>
      <c r="BG318" s="65" t="s">
        <v>1443</v>
      </c>
      <c r="BH318" s="65" t="s">
        <v>51</v>
      </c>
      <c r="BI318" s="65" t="s">
        <v>49</v>
      </c>
      <c r="BJ318" s="65" t="s">
        <v>1445</v>
      </c>
      <c r="BK318" s="65"/>
      <c r="BL318" s="65"/>
      <c r="BM318" s="65"/>
    </row>
    <row r="319" spans="1:67">
      <c r="A319" s="469"/>
      <c r="B319" s="65"/>
      <c r="C319" s="65"/>
      <c r="D319" s="65"/>
      <c r="E319" s="65"/>
      <c r="F319" s="65"/>
      <c r="G319" s="66"/>
      <c r="H319" s="65"/>
      <c r="I319" s="66"/>
      <c r="J319" s="65"/>
      <c r="K319" s="66"/>
      <c r="L319" s="66"/>
      <c r="M319" s="66"/>
      <c r="N319" s="66"/>
      <c r="O319" s="66"/>
      <c r="P319" s="65"/>
      <c r="Q319" s="65"/>
      <c r="R319" s="66"/>
      <c r="S319" s="65"/>
      <c r="T319" s="66"/>
      <c r="U319" s="66"/>
      <c r="V319" s="66"/>
      <c r="W319" s="66"/>
      <c r="X319" s="66"/>
      <c r="Y319" s="66"/>
      <c r="Z319" s="66"/>
      <c r="AA319" s="66"/>
      <c r="AB319" s="66"/>
      <c r="AC319" s="66"/>
      <c r="AD319" s="66"/>
      <c r="AE319" s="66"/>
      <c r="AF319" s="66"/>
      <c r="AG319" s="66"/>
      <c r="AH319" s="66"/>
      <c r="AI319" s="66"/>
      <c r="AJ319" s="66"/>
      <c r="AK319" s="65"/>
      <c r="AL319" s="65"/>
      <c r="AM319" s="66"/>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row>
    <row r="320" spans="1:67" ht="63.75">
      <c r="A320" s="469" t="s">
        <v>2116</v>
      </c>
      <c r="B320" s="65" t="s">
        <v>184</v>
      </c>
      <c r="C320" s="65" t="s">
        <v>2117</v>
      </c>
      <c r="D320" s="65" t="s">
        <v>2118</v>
      </c>
      <c r="E320" s="65" t="s">
        <v>2119</v>
      </c>
      <c r="F320" s="65" t="s">
        <v>2120</v>
      </c>
      <c r="G320" s="66" t="s">
        <v>19</v>
      </c>
      <c r="H320" s="65" t="s">
        <v>2121</v>
      </c>
      <c r="I320" s="66" t="s">
        <v>2122</v>
      </c>
      <c r="J320" s="65" t="s">
        <v>2123</v>
      </c>
      <c r="K320" s="66" t="s">
        <v>2124</v>
      </c>
      <c r="L320" s="66">
        <v>4</v>
      </c>
      <c r="M320" s="66" t="s">
        <v>253</v>
      </c>
      <c r="N320" s="66" t="s">
        <v>25</v>
      </c>
      <c r="O320" s="66" t="s">
        <v>2125</v>
      </c>
      <c r="P320" s="65" t="s">
        <v>287</v>
      </c>
      <c r="Q320" s="65" t="s">
        <v>833</v>
      </c>
      <c r="R320" s="66" t="s">
        <v>51</v>
      </c>
      <c r="S320" s="74" t="s">
        <v>1898</v>
      </c>
      <c r="T320" s="66" t="s">
        <v>62</v>
      </c>
      <c r="U320" s="66" t="s">
        <v>876</v>
      </c>
      <c r="V320" s="66" t="s">
        <v>877</v>
      </c>
      <c r="W320" s="66" t="s">
        <v>878</v>
      </c>
      <c r="X320" s="66" t="s">
        <v>27</v>
      </c>
      <c r="Y320" s="66" t="s">
        <v>27</v>
      </c>
      <c r="Z320" s="66" t="s">
        <v>2126</v>
      </c>
      <c r="AA320" s="66" t="s">
        <v>51</v>
      </c>
      <c r="AB320" s="66" t="s">
        <v>62</v>
      </c>
      <c r="AC320" s="66" t="s">
        <v>51</v>
      </c>
      <c r="AD320" s="66" t="s">
        <v>51</v>
      </c>
      <c r="AE320" s="66" t="s">
        <v>2127</v>
      </c>
      <c r="AF320" s="66" t="s">
        <v>62</v>
      </c>
      <c r="AG320" s="66" t="s">
        <v>2128</v>
      </c>
      <c r="AH320" s="66" t="s">
        <v>51</v>
      </c>
      <c r="AI320" s="66" t="s">
        <v>51</v>
      </c>
      <c r="AJ320" s="66" t="s">
        <v>49</v>
      </c>
      <c r="AK320" s="65" t="s">
        <v>51</v>
      </c>
      <c r="AL320" s="65" t="s">
        <v>2097</v>
      </c>
      <c r="AM320" s="66" t="s">
        <v>51</v>
      </c>
      <c r="AN320" s="65" t="s">
        <v>2097</v>
      </c>
      <c r="AO320" s="65" t="s">
        <v>51</v>
      </c>
      <c r="AP320" s="65" t="s">
        <v>51</v>
      </c>
      <c r="AQ320" s="65" t="s">
        <v>51</v>
      </c>
      <c r="AR320" s="65" t="s">
        <v>2129</v>
      </c>
      <c r="AS320" s="65" t="s">
        <v>950</v>
      </c>
      <c r="AT320" s="65" t="s">
        <v>950</v>
      </c>
      <c r="AU320" s="65" t="s">
        <v>2131</v>
      </c>
      <c r="AV320" s="65" t="s">
        <v>2130</v>
      </c>
      <c r="AW320" s="65" t="s">
        <v>1013</v>
      </c>
      <c r="AX320" s="65" t="s">
        <v>193</v>
      </c>
      <c r="AY320" s="65" t="s">
        <v>193</v>
      </c>
      <c r="AZ320" s="65" t="s">
        <v>193</v>
      </c>
      <c r="BA320" s="65" t="s">
        <v>193</v>
      </c>
      <c r="BB320" s="65" t="s">
        <v>193</v>
      </c>
      <c r="BC320" s="65" t="s">
        <v>193</v>
      </c>
      <c r="BD320" s="65" t="s">
        <v>193</v>
      </c>
      <c r="BE320" s="65" t="s">
        <v>193</v>
      </c>
      <c r="BF320" s="65" t="s">
        <v>193</v>
      </c>
      <c r="BG320" s="65" t="s">
        <v>193</v>
      </c>
      <c r="BH320" s="65" t="s">
        <v>193</v>
      </c>
      <c r="BI320" s="65" t="s">
        <v>193</v>
      </c>
      <c r="BJ320" s="65" t="s">
        <v>2132</v>
      </c>
      <c r="BK320" s="65"/>
      <c r="BL320" s="65"/>
      <c r="BM320" s="65"/>
    </row>
    <row r="321" spans="1:65">
      <c r="A321" s="469"/>
      <c r="B321" s="65"/>
      <c r="C321" s="65"/>
      <c r="D321" s="65"/>
      <c r="E321" s="65"/>
      <c r="F321" s="65"/>
      <c r="G321" s="66"/>
      <c r="H321" s="65"/>
      <c r="I321" s="66"/>
      <c r="J321" s="65"/>
      <c r="K321" s="66"/>
      <c r="L321" s="66"/>
      <c r="M321" s="66"/>
      <c r="N321" s="66"/>
      <c r="O321" s="66"/>
      <c r="P321" s="65"/>
      <c r="Q321" s="65"/>
      <c r="R321" s="66"/>
      <c r="S321" s="65"/>
      <c r="T321" s="66"/>
      <c r="U321" s="66"/>
      <c r="V321" s="66"/>
      <c r="W321" s="66"/>
      <c r="X321" s="66"/>
      <c r="Y321" s="66"/>
      <c r="Z321" s="66"/>
      <c r="AA321" s="66"/>
      <c r="AB321" s="66"/>
      <c r="AC321" s="66"/>
      <c r="AD321" s="66"/>
      <c r="AE321" s="66"/>
      <c r="AF321" s="66"/>
      <c r="AG321" s="66"/>
      <c r="AH321" s="66"/>
      <c r="AI321" s="66"/>
      <c r="AJ321" s="66"/>
      <c r="AK321" s="65"/>
      <c r="AL321" s="65"/>
      <c r="AM321" s="66"/>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row>
    <row r="322" spans="1:65">
      <c r="A322" s="469"/>
      <c r="B322" s="65"/>
      <c r="C322" s="65"/>
      <c r="D322" s="65"/>
      <c r="E322" s="65"/>
      <c r="F322" s="65"/>
      <c r="G322" s="66"/>
      <c r="H322" s="65"/>
      <c r="I322" s="66"/>
      <c r="J322" s="65"/>
      <c r="K322" s="66"/>
      <c r="L322" s="66"/>
      <c r="M322" s="66"/>
      <c r="N322" s="66"/>
      <c r="O322" s="66"/>
      <c r="P322" s="65"/>
      <c r="Q322" s="65"/>
      <c r="R322" s="66"/>
      <c r="S322" s="65"/>
      <c r="T322" s="66"/>
      <c r="U322" s="66"/>
      <c r="V322" s="66"/>
      <c r="W322" s="66"/>
      <c r="X322" s="66"/>
      <c r="Y322" s="66"/>
      <c r="Z322" s="66"/>
      <c r="AA322" s="66"/>
      <c r="AB322" s="66"/>
      <c r="AC322" s="66"/>
      <c r="AD322" s="66"/>
      <c r="AE322" s="66"/>
      <c r="AF322" s="66"/>
      <c r="AG322" s="66"/>
      <c r="AH322" s="66"/>
      <c r="AI322" s="66"/>
      <c r="AJ322" s="66"/>
      <c r="AK322" s="65"/>
      <c r="AL322" s="65"/>
      <c r="AM322" s="66"/>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row>
    <row r="323" spans="1:65">
      <c r="A323" s="469" t="s">
        <v>501</v>
      </c>
      <c r="B323" s="65" t="s">
        <v>500</v>
      </c>
      <c r="C323" s="65" t="s">
        <v>499</v>
      </c>
      <c r="D323" s="65" t="s">
        <v>498</v>
      </c>
      <c r="E323" s="65" t="s">
        <v>497</v>
      </c>
      <c r="F323" s="65" t="s">
        <v>496</v>
      </c>
      <c r="G323" s="65" t="s">
        <v>495</v>
      </c>
      <c r="H323" s="65" t="s">
        <v>494</v>
      </c>
      <c r="I323" s="65" t="s">
        <v>493</v>
      </c>
      <c r="J323" s="65" t="s">
        <v>492</v>
      </c>
      <c r="K323" s="65" t="s">
        <v>491</v>
      </c>
      <c r="L323" s="65" t="s">
        <v>490</v>
      </c>
      <c r="M323" s="65" t="s">
        <v>489</v>
      </c>
      <c r="N323" s="65" t="s">
        <v>488</v>
      </c>
      <c r="O323" s="65" t="s">
        <v>487</v>
      </c>
      <c r="P323" s="65" t="s">
        <v>486</v>
      </c>
      <c r="Q323" s="65" t="s">
        <v>485</v>
      </c>
      <c r="R323" s="65" t="s">
        <v>484</v>
      </c>
      <c r="S323" s="65" t="s">
        <v>483</v>
      </c>
      <c r="T323" s="65" t="s">
        <v>482</v>
      </c>
      <c r="U323" s="65" t="s">
        <v>481</v>
      </c>
      <c r="V323" s="65" t="s">
        <v>480</v>
      </c>
      <c r="W323" s="65" t="s">
        <v>479</v>
      </c>
      <c r="X323" s="65" t="s">
        <v>478</v>
      </c>
      <c r="Y323" s="65" t="s">
        <v>477</v>
      </c>
      <c r="Z323" s="65" t="s">
        <v>476</v>
      </c>
      <c r="AA323" s="65" t="s">
        <v>475</v>
      </c>
      <c r="AB323" s="65" t="s">
        <v>474</v>
      </c>
      <c r="AC323" s="65" t="s">
        <v>473</v>
      </c>
      <c r="AD323" s="65" t="s">
        <v>472</v>
      </c>
      <c r="AE323" s="65" t="s">
        <v>471</v>
      </c>
      <c r="AF323" s="65" t="s">
        <v>470</v>
      </c>
      <c r="AG323" s="65" t="s">
        <v>469</v>
      </c>
      <c r="AH323" s="65" t="s">
        <v>468</v>
      </c>
      <c r="AI323" s="65" t="s">
        <v>467</v>
      </c>
      <c r="AJ323" s="66" t="s">
        <v>466</v>
      </c>
      <c r="AK323" s="65" t="s">
        <v>465</v>
      </c>
      <c r="AL323" s="65" t="s">
        <v>464</v>
      </c>
      <c r="AM323" s="66" t="s">
        <v>463</v>
      </c>
      <c r="AN323" s="65" t="s">
        <v>462</v>
      </c>
      <c r="AO323" s="65" t="s">
        <v>461</v>
      </c>
      <c r="AP323" s="65" t="s">
        <v>460</v>
      </c>
      <c r="AQ323" s="65" t="s">
        <v>459</v>
      </c>
      <c r="AR323" s="65" t="s">
        <v>458</v>
      </c>
      <c r="AS323" s="65" t="s">
        <v>457</v>
      </c>
      <c r="AT323" s="65" t="s">
        <v>456</v>
      </c>
      <c r="AU323" s="65" t="s">
        <v>455</v>
      </c>
      <c r="AV323" s="65" t="s">
        <v>454</v>
      </c>
      <c r="AW323" s="65" t="s">
        <v>453</v>
      </c>
      <c r="AX323" s="65" t="s">
        <v>452</v>
      </c>
      <c r="AY323" s="65" t="s">
        <v>451</v>
      </c>
      <c r="AZ323" s="65" t="s">
        <v>450</v>
      </c>
      <c r="BA323" s="65" t="s">
        <v>449</v>
      </c>
      <c r="BB323" s="65" t="s">
        <v>448</v>
      </c>
      <c r="BC323" s="65" t="s">
        <v>447</v>
      </c>
      <c r="BD323" s="65" t="s">
        <v>446</v>
      </c>
      <c r="BE323" s="65" t="s">
        <v>445</v>
      </c>
      <c r="BF323" s="65" t="s">
        <v>444</v>
      </c>
      <c r="BG323" s="65" t="s">
        <v>443</v>
      </c>
      <c r="BH323" s="65" t="s">
        <v>442</v>
      </c>
      <c r="BI323" s="65" t="s">
        <v>441</v>
      </c>
      <c r="BJ323" s="65" t="s">
        <v>440</v>
      </c>
      <c r="BK323" s="65" t="s">
        <v>439</v>
      </c>
      <c r="BL323" s="65" t="s">
        <v>438</v>
      </c>
      <c r="BM323" s="65" t="s">
        <v>437</v>
      </c>
    </row>
  </sheetData>
  <sheetProtection password="B48E" sheet="1" objects="1" scenarios="1" selectLockedCells="1" selectUnlockedCells="1"/>
  <conditionalFormatting sqref="A286:F288 H286:I288 AA286:AD288 P286:R288 W286:X288 AR287:AR288 AU287:AU288 AV286:AV288 AS286:AT288 AF286:AQ288 BK286:BM288">
    <cfRule type="containsBlanks" dxfId="512" priority="348">
      <formula>LEN(TRIM(A286))=0</formula>
    </cfRule>
  </conditionalFormatting>
  <conditionalFormatting sqref="J169:J178 J163:J167 AE163:AE170 E163:E172 AE172:AE178 E175:E178 F163:I178 H184:H187 K163:AD178 AF163:BM178 A163:D178 H180:H182 A180:G187 I180:BM187 A118:BM118 A121:BM121 A156:BM157 A145:W145 AA145:BH145 X146:Z146 A144:BH144 BJ144:BJ145 BL144:BM145 O134:O135 K134:K135 A142:BM143">
    <cfRule type="containsBlanks" dxfId="511" priority="344">
      <formula>LEN(TRIM(A118))=0</formula>
    </cfRule>
  </conditionalFormatting>
  <conditionalFormatting sqref="J163:J167 J169:J177 AE163:AE170 AE172:AE177 A163:D177 F163:I177 E163:E172 E175:E177 AF163:BM177 K163:AD177">
    <cfRule type="containsBlanks" dxfId="510" priority="343">
      <formula>LEN(TRIM(A163))=0</formula>
    </cfRule>
  </conditionalFormatting>
  <conditionalFormatting sqref="F177:G177 I177:AR177">
    <cfRule type="containsBlanks" dxfId="509" priority="342">
      <formula>LEN(TRIM(F177))=0</formula>
    </cfRule>
  </conditionalFormatting>
  <conditionalFormatting sqref="F177:J177 L177:AU177">
    <cfRule type="containsBlanks" dxfId="508" priority="341">
      <formula>LEN(TRIM(F177))=0</formula>
    </cfRule>
  </conditionalFormatting>
  <conditionalFormatting sqref="A303:F305 H303:I305 AA303:AD305 P303:R305 W303:X305 AR304:AR305 AU304:AU305 AV303:AV305 AS303:AT305 AF303:AQ305 BK303:BM305">
    <cfRule type="containsBlanks" dxfId="507" priority="340">
      <formula>LEN(TRIM(A303))=0</formula>
    </cfRule>
  </conditionalFormatting>
  <conditionalFormatting sqref="J163:J167 AE163:AE170 E163:E172 A163:D178 E175:E178 F163:I178 H184:H204 J169:J176 AE172:AE176 K163:AD176 J177:BM178 AF163:BM176 A180:G204 I180:BM204 H180:H182">
    <cfRule type="containsBlanks" dxfId="506" priority="339">
      <formula>LEN(TRIM(A163))=0</formula>
    </cfRule>
  </conditionalFormatting>
  <conditionalFormatting sqref="A292:F294 H292:I294 AA292:AD294 P292:R294 W292:X294 AR293:AR294 AU293:AU294 AV292:AV294 AS292:AT294 AF292:AQ294 BK292:BM294">
    <cfRule type="containsBlanks" dxfId="505" priority="338">
      <formula>LEN(TRIM(A292))=0</formula>
    </cfRule>
  </conditionalFormatting>
  <conditionalFormatting sqref="J163:J167 AE163:AE170 E163:E172 A163:D178 E175:E178 H184:H193 F163:I178 J169:J178 AE172:AE178 K163:AD178 AF163:BM178 I180:BM193 A180:G193 H180:H182">
    <cfRule type="containsBlanks" dxfId="504" priority="337">
      <formula>LEN(TRIM(A163))=0</formula>
    </cfRule>
  </conditionalFormatting>
  <conditionalFormatting sqref="J163:J167 J169:J177 AE163:AE170 AE172:AE177 A163:D177 F163:I177 E163:E172 E175:E177 K163:AD177 AF163:BM177">
    <cfRule type="containsBlanks" dxfId="503" priority="336">
      <formula>LEN(TRIM(A163))=0</formula>
    </cfRule>
  </conditionalFormatting>
  <conditionalFormatting sqref="F177:G177 I177:AR177">
    <cfRule type="containsBlanks" dxfId="502" priority="335">
      <formula>LEN(TRIM(F177))=0</formula>
    </cfRule>
  </conditionalFormatting>
  <conditionalFormatting sqref="F177:J177 L177:AU177">
    <cfRule type="containsBlanks" dxfId="501" priority="334">
      <formula>LEN(TRIM(F177))=0</formula>
    </cfRule>
  </conditionalFormatting>
  <conditionalFormatting sqref="A309:F311 H309:I311 AA309:AD311 P309:R311 W309:X311 AR310:AR311 AU310:AU311 AV309:AV311 AS309:AT311 AF309:AQ311 BK309:BM311">
    <cfRule type="containsBlanks" dxfId="500" priority="333">
      <formula>LEN(TRIM(A309))=0</formula>
    </cfRule>
  </conditionalFormatting>
  <conditionalFormatting sqref="J163:J167 AE163:AE170 E163:E172 J169:J176 AE172:AE176 K163:AD176 A163:D178 E175:E178 H184:H210 F163:I178 J177:BM178 AF163:BM176 I180:BM210 A180:G210 H180:H182">
    <cfRule type="containsBlanks" dxfId="499" priority="332">
      <formula>LEN(TRIM(A163))=0</formula>
    </cfRule>
  </conditionalFormatting>
  <conditionalFormatting sqref="G188:G190">
    <cfRule type="containsBlanks" dxfId="498" priority="331">
      <formula>LEN(TRIM(G188))=0</formula>
    </cfRule>
  </conditionalFormatting>
  <conditionalFormatting sqref="XFD190">
    <cfRule type="containsBlanks" dxfId="497" priority="330">
      <formula>LEN(TRIM(XFD190))=0</formula>
    </cfRule>
  </conditionalFormatting>
  <conditionalFormatting sqref="XFD190">
    <cfRule type="containsBlanks" dxfId="496" priority="329">
      <formula>LEN(TRIM(XFD190))=0</formula>
    </cfRule>
  </conditionalFormatting>
  <conditionalFormatting sqref="AU171:AU172">
    <cfRule type="containsBlanks" dxfId="495" priority="328">
      <formula>LEN(TRIM(AU171))=0</formula>
    </cfRule>
  </conditionalFormatting>
  <conditionalFormatting sqref="A160:N162">
    <cfRule type="containsBlanks" dxfId="494" priority="327">
      <formula>LEN(TRIM(A160))=0</formula>
    </cfRule>
  </conditionalFormatting>
  <conditionalFormatting sqref="A160:N162">
    <cfRule type="containsBlanks" dxfId="493" priority="326">
      <formula>LEN(TRIM(A160))=0</formula>
    </cfRule>
  </conditionalFormatting>
  <conditionalFormatting sqref="A160:N162">
    <cfRule type="containsBlanks" dxfId="492" priority="325">
      <formula>LEN(TRIM(A160))=0</formula>
    </cfRule>
  </conditionalFormatting>
  <conditionalFormatting sqref="A160:N162">
    <cfRule type="containsBlanks" dxfId="491" priority="324">
      <formula>LEN(TRIM(A160))=0</formula>
    </cfRule>
  </conditionalFormatting>
  <conditionalFormatting sqref="A160:N162">
    <cfRule type="containsBlanks" dxfId="490" priority="323">
      <formula>LEN(TRIM(A160))=0</formula>
    </cfRule>
  </conditionalFormatting>
  <conditionalFormatting sqref="A160:N162">
    <cfRule type="containsBlanks" dxfId="489" priority="322">
      <formula>LEN(TRIM(A160))=0</formula>
    </cfRule>
  </conditionalFormatting>
  <conditionalFormatting sqref="N179">
    <cfRule type="containsBlanks" dxfId="488" priority="321">
      <formula>LEN(TRIM(N179))=0</formula>
    </cfRule>
  </conditionalFormatting>
  <conditionalFormatting sqref="N179">
    <cfRule type="containsBlanks" dxfId="487" priority="320">
      <formula>LEN(TRIM(N179))=0</formula>
    </cfRule>
  </conditionalFormatting>
  <conditionalFormatting sqref="N179">
    <cfRule type="containsBlanks" dxfId="486" priority="319">
      <formula>LEN(TRIM(N179))=0</formula>
    </cfRule>
  </conditionalFormatting>
  <conditionalFormatting sqref="N179">
    <cfRule type="containsBlanks" dxfId="485" priority="318">
      <formula>LEN(TRIM(N179))=0</formula>
    </cfRule>
  </conditionalFormatting>
  <conditionalFormatting sqref="O179">
    <cfRule type="containsBlanks" dxfId="484" priority="317">
      <formula>LEN(TRIM(O179))=0</formula>
    </cfRule>
  </conditionalFormatting>
  <conditionalFormatting sqref="O179">
    <cfRule type="containsBlanks" dxfId="483" priority="316">
      <formula>LEN(TRIM(O179))=0</formula>
    </cfRule>
  </conditionalFormatting>
  <conditionalFormatting sqref="O179">
    <cfRule type="containsBlanks" dxfId="482" priority="315">
      <formula>LEN(TRIM(O179))=0</formula>
    </cfRule>
  </conditionalFormatting>
  <conditionalFormatting sqref="O179">
    <cfRule type="containsBlanks" dxfId="481" priority="314">
      <formula>LEN(TRIM(O179))=0</formula>
    </cfRule>
  </conditionalFormatting>
  <conditionalFormatting sqref="S179">
    <cfRule type="containsBlanks" dxfId="480" priority="313">
      <formula>LEN(TRIM(S179))=0</formula>
    </cfRule>
  </conditionalFormatting>
  <conditionalFormatting sqref="S179">
    <cfRule type="containsBlanks" dxfId="479" priority="312">
      <formula>LEN(TRIM(S179))=0</formula>
    </cfRule>
  </conditionalFormatting>
  <conditionalFormatting sqref="S179">
    <cfRule type="containsBlanks" dxfId="478" priority="311">
      <formula>LEN(TRIM(S179))=0</formula>
    </cfRule>
  </conditionalFormatting>
  <conditionalFormatting sqref="S179">
    <cfRule type="containsBlanks" dxfId="477" priority="310">
      <formula>LEN(TRIM(S179))=0</formula>
    </cfRule>
  </conditionalFormatting>
  <conditionalFormatting sqref="A97:BM97">
    <cfRule type="containsBlanks" dxfId="476" priority="305">
      <formula>LEN(TRIM(A97))=0</formula>
    </cfRule>
  </conditionalFormatting>
  <conditionalFormatting sqref="A97:BM97">
    <cfRule type="containsBlanks" dxfId="475" priority="304">
      <formula>LEN(TRIM(A97))=0</formula>
    </cfRule>
  </conditionalFormatting>
  <conditionalFormatting sqref="A97:BM97">
    <cfRule type="containsBlanks" dxfId="474" priority="303">
      <formula>LEN(TRIM(A97))=0</formula>
    </cfRule>
  </conditionalFormatting>
  <conditionalFormatting sqref="A97:BM97">
    <cfRule type="containsBlanks" dxfId="473" priority="302">
      <formula>LEN(TRIM(A97))=0</formula>
    </cfRule>
  </conditionalFormatting>
  <conditionalFormatting sqref="A108:BM108 A113:A117 C113:BM117">
    <cfRule type="containsBlanks" dxfId="472" priority="301">
      <formula>LEN(TRIM(A108))=0</formula>
    </cfRule>
  </conditionalFormatting>
  <conditionalFormatting sqref="A108:BM108 A113:A117 C113:BM117">
    <cfRule type="containsBlanks" dxfId="471" priority="300">
      <formula>LEN(TRIM(A108))=0</formula>
    </cfRule>
  </conditionalFormatting>
  <conditionalFormatting sqref="A108:BM108 A113:A117 C113:BM117">
    <cfRule type="containsBlanks" dxfId="470" priority="299">
      <formula>LEN(TRIM(A108))=0</formula>
    </cfRule>
  </conditionalFormatting>
  <conditionalFormatting sqref="A108:BM108 A113:A117 C113:BM117">
    <cfRule type="containsBlanks" dxfId="469" priority="298">
      <formula>LEN(TRIM(A108))=0</formula>
    </cfRule>
  </conditionalFormatting>
  <conditionalFormatting sqref="B113:B114">
    <cfRule type="containsBlanks" dxfId="468" priority="297">
      <formula>LEN(TRIM(B113))=0</formula>
    </cfRule>
  </conditionalFormatting>
  <conditionalFormatting sqref="B113:B114">
    <cfRule type="containsBlanks" dxfId="467" priority="296">
      <formula>LEN(TRIM(B113))=0</formula>
    </cfRule>
  </conditionalFormatting>
  <conditionalFormatting sqref="B113:B114">
    <cfRule type="containsBlanks" dxfId="466" priority="295">
      <formula>LEN(TRIM(B113))=0</formula>
    </cfRule>
  </conditionalFormatting>
  <conditionalFormatting sqref="B113:B114">
    <cfRule type="containsBlanks" dxfId="465" priority="294">
      <formula>LEN(TRIM(B113))=0</formula>
    </cfRule>
  </conditionalFormatting>
  <conditionalFormatting sqref="A137:A140 A141:BM141 C137:BM139 C140:J140 L140:BM140 A147:BM148 A150:BM153 A149:J149 L149:BM149">
    <cfRule type="containsBlanks" dxfId="464" priority="293">
      <formula>LEN(TRIM(A137))=0</formula>
    </cfRule>
  </conditionalFormatting>
  <conditionalFormatting sqref="AC83 AB84 AG83:AN83 AL84:AM84 AP83:AS83 BJ83:BM83 U83:AA83 L83 AL86:AM86 AB86">
    <cfRule type="containsBlanks" dxfId="463" priority="292">
      <formula>LEN(TRIM(L83))=0</formula>
    </cfRule>
  </conditionalFormatting>
  <conditionalFormatting sqref="A89:BM89 A83:A86 A91:BM91 A95:BM95 A96 D96 F96 U84:V84 AL84:AM84 F83:I83 Q83:R84 F84:J86 BJ84:BM84 AA84 AV96:BM96 Q96:AQ96 AS96:AT96 H96:J96 A93:BM93 R86 AA86 BJ86:BM86 AL86:AM86 U86:V86">
    <cfRule type="containsBlanks" dxfId="462" priority="291">
      <formula>LEN(TRIM(A83))=0</formula>
    </cfRule>
  </conditionalFormatting>
  <conditionalFormatting sqref="A89:BM89 A83:A86 A91:BM91 A95:BM95 A96 D96 F96 U84:V84 AL84:AM84 F83:I83 Q83:R84 F84:J86 BJ84:BM84 AA84 AV96:BM96 Q96:AQ96 AS96:AT96 H96:J96 A93:BM93 R86 AA86 BJ86:BM86 AL86:AM86 U86:V86">
    <cfRule type="containsBlanks" dxfId="461" priority="290">
      <formula>LEN(TRIM(A83))=0</formula>
    </cfRule>
  </conditionalFormatting>
  <conditionalFormatting sqref="A89:BM89 A83:A86 A91:BM91 A95:BM95 A96 D96 F96 U84:V84 AL84:AM84 F83:I83 Q83:R84 F84:J86 BJ84:BM84 AA84 AV96:BM96 Q96:AQ96 AS96:AT96 H96:J96 A93:BM93 R86 AA86 BJ86:BM86 AL86:AM86 U86:V86">
    <cfRule type="containsBlanks" dxfId="460" priority="289">
      <formula>LEN(TRIM(A83))=0</formula>
    </cfRule>
  </conditionalFormatting>
  <conditionalFormatting sqref="A89:BM89 A83:A86 A91:BM91 A95:BM95 A96 D96 F96 U84:V84 AL84:AM84 F83:I83 Q83:R84 F84:J86 BJ84:BM84 AA84 AV96:BM96 Q96:AQ96 AS96:AT96 H96:J96 A93:BM93 R86 AA86 BJ86:BM86 AL86:AM86 U86:V86">
    <cfRule type="containsBlanks" dxfId="459" priority="288">
      <formula>LEN(TRIM(A83))=0</formula>
    </cfRule>
  </conditionalFormatting>
  <conditionalFormatting sqref="AF84 AF86">
    <cfRule type="containsBlanks" dxfId="458" priority="259">
      <formula>LEN(TRIM(AF84))=0</formula>
    </cfRule>
  </conditionalFormatting>
  <conditionalFormatting sqref="AF84 AF86">
    <cfRule type="containsBlanks" dxfId="457" priority="258">
      <formula>LEN(TRIM(AF84))=0</formula>
    </cfRule>
  </conditionalFormatting>
  <conditionalFormatting sqref="AF84 AF86">
    <cfRule type="containsBlanks" dxfId="456" priority="257">
      <formula>LEN(TRIM(AF84))=0</formula>
    </cfRule>
  </conditionalFormatting>
  <conditionalFormatting sqref="AF84 AF86">
    <cfRule type="containsBlanks" dxfId="455" priority="256">
      <formula>LEN(TRIM(AF84))=0</formula>
    </cfRule>
  </conditionalFormatting>
  <conditionalFormatting sqref="AQ84 AQ86">
    <cfRule type="containsBlanks" dxfId="454" priority="255">
      <formula>LEN(TRIM(AQ84))=0</formula>
    </cfRule>
  </conditionalFormatting>
  <conditionalFormatting sqref="AS84 AS86">
    <cfRule type="containsBlanks" dxfId="453" priority="254">
      <formula>LEN(TRIM(AS84))=0</formula>
    </cfRule>
  </conditionalFormatting>
  <conditionalFormatting sqref="G96">
    <cfRule type="containsBlanks" dxfId="452" priority="275">
      <formula>LEN(TRIM(G96))=0</formula>
    </cfRule>
  </conditionalFormatting>
  <conditionalFormatting sqref="G96">
    <cfRule type="containsBlanks" dxfId="451" priority="274">
      <formula>LEN(TRIM(G96))=0</formula>
    </cfRule>
  </conditionalFormatting>
  <conditionalFormatting sqref="G96">
    <cfRule type="containsBlanks" dxfId="450" priority="273">
      <formula>LEN(TRIM(G96))=0</formula>
    </cfRule>
  </conditionalFormatting>
  <conditionalFormatting sqref="G96">
    <cfRule type="containsBlanks" dxfId="449" priority="272">
      <formula>LEN(TRIM(G96))=0</formula>
    </cfRule>
  </conditionalFormatting>
  <conditionalFormatting sqref="G96">
    <cfRule type="containsBlanks" dxfId="448" priority="271">
      <formula>LEN(TRIM(G96))=0</formula>
    </cfRule>
  </conditionalFormatting>
  <conditionalFormatting sqref="G96">
    <cfRule type="containsBlanks" dxfId="447" priority="270">
      <formula>LEN(TRIM(G96))=0</formula>
    </cfRule>
  </conditionalFormatting>
  <conditionalFormatting sqref="AP84 AP86">
    <cfRule type="containsBlanks" dxfId="446" priority="269">
      <formula>LEN(TRIM(AP84))=0</formula>
    </cfRule>
  </conditionalFormatting>
  <conditionalFormatting sqref="AN84 AN86">
    <cfRule type="containsBlanks" dxfId="445" priority="268">
      <formula>LEN(TRIM(AN84))=0</formula>
    </cfRule>
  </conditionalFormatting>
  <conditionalFormatting sqref="AK84 AK86">
    <cfRule type="containsBlanks" dxfId="444" priority="267">
      <formula>LEN(TRIM(AK84))=0</formula>
    </cfRule>
  </conditionalFormatting>
  <conditionalFormatting sqref="AB83">
    <cfRule type="containsBlanks" dxfId="443" priority="266">
      <formula>LEN(TRIM(AB83))=0</formula>
    </cfRule>
  </conditionalFormatting>
  <conditionalFormatting sqref="AC84 AC86">
    <cfRule type="containsBlanks" dxfId="442" priority="265">
      <formula>LEN(TRIM(AC84))=0</formula>
    </cfRule>
  </conditionalFormatting>
  <conditionalFormatting sqref="AG84:AJ84 AG86:AJ86">
    <cfRule type="containsBlanks" dxfId="441" priority="264">
      <formula>LEN(TRIM(AG84))=0</formula>
    </cfRule>
  </conditionalFormatting>
  <conditionalFormatting sqref="AF83">
    <cfRule type="containsBlanks" dxfId="440" priority="263">
      <formula>LEN(TRIM(AF83))=0</formula>
    </cfRule>
  </conditionalFormatting>
  <conditionalFormatting sqref="AF83">
    <cfRule type="containsBlanks" dxfId="439" priority="262">
      <formula>LEN(TRIM(AF83))=0</formula>
    </cfRule>
  </conditionalFormatting>
  <conditionalFormatting sqref="AF83">
    <cfRule type="containsBlanks" dxfId="438" priority="261">
      <formula>LEN(TRIM(AF83))=0</formula>
    </cfRule>
  </conditionalFormatting>
  <conditionalFormatting sqref="AF83">
    <cfRule type="containsBlanks" dxfId="437" priority="260">
      <formula>LEN(TRIM(AF83))=0</formula>
    </cfRule>
  </conditionalFormatting>
  <conditionalFormatting sqref="AO83:AO84 AO86">
    <cfRule type="containsBlanks" dxfId="436" priority="253">
      <formula>LEN(TRIM(AO83))=0</formula>
    </cfRule>
  </conditionalFormatting>
  <conditionalFormatting sqref="AR84">
    <cfRule type="containsBlanks" dxfId="435" priority="252">
      <formula>LEN(TRIM(AR84))=0</formula>
    </cfRule>
  </conditionalFormatting>
  <conditionalFormatting sqref="W84 W86">
    <cfRule type="containsBlanks" dxfId="434" priority="251">
      <formula>LEN(TRIM(W84))=0</formula>
    </cfRule>
  </conditionalFormatting>
  <conditionalFormatting sqref="X84">
    <cfRule type="containsBlanks" dxfId="433" priority="250">
      <formula>LEN(TRIM(X84))=0</formula>
    </cfRule>
  </conditionalFormatting>
  <conditionalFormatting sqref="G87">
    <cfRule type="containsBlanks" dxfId="432" priority="221">
      <formula>LEN(TRIM(G87))=0</formula>
    </cfRule>
  </conditionalFormatting>
  <conditionalFormatting sqref="L84 L86">
    <cfRule type="containsBlanks" dxfId="431" priority="248">
      <formula>LEN(TRIM(L84))=0</formula>
    </cfRule>
  </conditionalFormatting>
  <conditionalFormatting sqref="L96">
    <cfRule type="containsBlanks" dxfId="430" priority="245">
      <formula>LEN(TRIM(L96))=0</formula>
    </cfRule>
  </conditionalFormatting>
  <conditionalFormatting sqref="AR96">
    <cfRule type="containsBlanks" dxfId="429" priority="244">
      <formula>LEN(TRIM(AR96))=0</formula>
    </cfRule>
  </conditionalFormatting>
  <conditionalFormatting sqref="A111:F111 H111:J111 T111:AV111 Q111:R111 L111:M111 AX111:BM111">
    <cfRule type="containsBlanks" dxfId="428" priority="243">
      <formula>LEN(TRIM(A111))=0</formula>
    </cfRule>
  </conditionalFormatting>
  <conditionalFormatting sqref="G111">
    <cfRule type="containsBlanks" dxfId="427" priority="242">
      <formula>LEN(TRIM(G111))=0</formula>
    </cfRule>
  </conditionalFormatting>
  <conditionalFormatting sqref="G111">
    <cfRule type="containsBlanks" dxfId="426" priority="241">
      <formula>LEN(TRIM(G111))=0</formula>
    </cfRule>
  </conditionalFormatting>
  <conditionalFormatting sqref="G111">
    <cfRule type="containsBlanks" dxfId="425" priority="240">
      <formula>LEN(TRIM(G111))=0</formula>
    </cfRule>
  </conditionalFormatting>
  <conditionalFormatting sqref="G111">
    <cfRule type="containsBlanks" dxfId="424" priority="239">
      <formula>LEN(TRIM(G111))=0</formula>
    </cfRule>
  </conditionalFormatting>
  <conditionalFormatting sqref="G111">
    <cfRule type="containsBlanks" dxfId="423" priority="238">
      <formula>LEN(TRIM(G111))=0</formula>
    </cfRule>
  </conditionalFormatting>
  <conditionalFormatting sqref="G111">
    <cfRule type="containsBlanks" dxfId="422" priority="237">
      <formula>LEN(TRIM(G111))=0</formula>
    </cfRule>
  </conditionalFormatting>
  <conditionalFormatting sqref="A112:J112 L112:M112 Q112 T112:AU112 AX112:BM112">
    <cfRule type="containsBlanks" dxfId="421" priority="236">
      <formula>LEN(TRIM(A112))=0</formula>
    </cfRule>
  </conditionalFormatting>
  <conditionalFormatting sqref="R112">
    <cfRule type="containsBlanks" dxfId="420" priority="235">
      <formula>LEN(TRIM(R112))=0</formula>
    </cfRule>
  </conditionalFormatting>
  <conditionalFormatting sqref="AV112">
    <cfRule type="containsBlanks" dxfId="419" priority="234">
      <formula>LEN(TRIM(AV112))=0</formula>
    </cfRule>
  </conditionalFormatting>
  <conditionalFormatting sqref="T105:AD105 AF105:AU105 AX105:BM105 Q105:R106 T106:Z106 AJ106:AQ106 BJ106:BM106 A105:C106 E105:J106">
    <cfRule type="containsBlanks" dxfId="418" priority="233">
      <formula>LEN(TRIM(A105))=0</formula>
    </cfRule>
  </conditionalFormatting>
  <conditionalFormatting sqref="L105:M105">
    <cfRule type="containsBlanks" dxfId="417" priority="232">
      <formula>LEN(TRIM(L105))=0</formula>
    </cfRule>
  </conditionalFormatting>
  <conditionalFormatting sqref="AV105">
    <cfRule type="containsBlanks" dxfId="416" priority="231">
      <formula>LEN(TRIM(AV105))=0</formula>
    </cfRule>
  </conditionalFormatting>
  <conditionalFormatting sqref="L106:M106">
    <cfRule type="containsBlanks" dxfId="415" priority="230">
      <formula>LEN(TRIM(L106))=0</formula>
    </cfRule>
  </conditionalFormatting>
  <conditionalFormatting sqref="AA106:AD106 AF106:AI106">
    <cfRule type="containsBlanks" dxfId="414" priority="229">
      <formula>LEN(TRIM(AA106))=0</formula>
    </cfRule>
  </conditionalFormatting>
  <conditionalFormatting sqref="AR106:AU106 AX106:BI106">
    <cfRule type="containsBlanks" dxfId="413" priority="228">
      <formula>LEN(TRIM(AR106))=0</formula>
    </cfRule>
  </conditionalFormatting>
  <conditionalFormatting sqref="AV106">
    <cfRule type="containsBlanks" dxfId="412" priority="227">
      <formula>LEN(TRIM(AV106))=0</formula>
    </cfRule>
  </conditionalFormatting>
  <conditionalFormatting sqref="G87">
    <cfRule type="containsBlanks" dxfId="411" priority="226">
      <formula>LEN(TRIM(G87))=0</formula>
    </cfRule>
  </conditionalFormatting>
  <conditionalFormatting sqref="G87">
    <cfRule type="containsBlanks" dxfId="410" priority="225">
      <formula>LEN(TRIM(G87))=0</formula>
    </cfRule>
  </conditionalFormatting>
  <conditionalFormatting sqref="G87">
    <cfRule type="containsBlanks" dxfId="409" priority="224">
      <formula>LEN(TRIM(G87))=0</formula>
    </cfRule>
  </conditionalFormatting>
  <conditionalFormatting sqref="G87">
    <cfRule type="containsBlanks" dxfId="408" priority="223">
      <formula>LEN(TRIM(G87))=0</formula>
    </cfRule>
  </conditionalFormatting>
  <conditionalFormatting sqref="G87">
    <cfRule type="containsBlanks" dxfId="407" priority="222">
      <formula>LEN(TRIM(G87))=0</formula>
    </cfRule>
  </conditionalFormatting>
  <conditionalFormatting sqref="G88">
    <cfRule type="containsBlanks" dxfId="406" priority="220">
      <formula>LEN(TRIM(G88))=0</formula>
    </cfRule>
  </conditionalFormatting>
  <conditionalFormatting sqref="G88">
    <cfRule type="containsBlanks" dxfId="405" priority="219">
      <formula>LEN(TRIM(G88))=0</formula>
    </cfRule>
  </conditionalFormatting>
  <conditionalFormatting sqref="G88">
    <cfRule type="containsBlanks" dxfId="404" priority="218">
      <formula>LEN(TRIM(G88))=0</formula>
    </cfRule>
  </conditionalFormatting>
  <conditionalFormatting sqref="G88">
    <cfRule type="containsBlanks" dxfId="403" priority="217">
      <formula>LEN(TRIM(G88))=0</formula>
    </cfRule>
  </conditionalFormatting>
  <conditionalFormatting sqref="G88">
    <cfRule type="containsBlanks" dxfId="402" priority="216">
      <formula>LEN(TRIM(G88))=0</formula>
    </cfRule>
  </conditionalFormatting>
  <conditionalFormatting sqref="G88">
    <cfRule type="containsBlanks" dxfId="401" priority="215">
      <formula>LEN(TRIM(G88))=0</formula>
    </cfRule>
  </conditionalFormatting>
  <conditionalFormatting sqref="AF87:AF88">
    <cfRule type="containsBlanks" dxfId="400" priority="214">
      <formula>LEN(TRIM(AF87))=0</formula>
    </cfRule>
  </conditionalFormatting>
  <conditionalFormatting sqref="AF87:AF88">
    <cfRule type="containsBlanks" dxfId="399" priority="213">
      <formula>LEN(TRIM(AF87))=0</formula>
    </cfRule>
  </conditionalFormatting>
  <conditionalFormatting sqref="AF87:AF88">
    <cfRule type="containsBlanks" dxfId="398" priority="212">
      <formula>LEN(TRIM(AF87))=0</formula>
    </cfRule>
  </conditionalFormatting>
  <conditionalFormatting sqref="AF87:AF88">
    <cfRule type="containsBlanks" dxfId="397" priority="211">
      <formula>LEN(TRIM(AF87))=0</formula>
    </cfRule>
  </conditionalFormatting>
  <conditionalFormatting sqref="AX87:BA88">
    <cfRule type="containsBlanks" dxfId="396" priority="210">
      <formula>LEN(TRIM(AX87))=0</formula>
    </cfRule>
  </conditionalFormatting>
  <conditionalFormatting sqref="AX87:BA88">
    <cfRule type="containsBlanks" dxfId="395" priority="209">
      <formula>LEN(TRIM(AX87))=0</formula>
    </cfRule>
  </conditionalFormatting>
  <conditionalFormatting sqref="AX87:BA88">
    <cfRule type="containsBlanks" dxfId="394" priority="208">
      <formula>LEN(TRIM(AX87))=0</formula>
    </cfRule>
  </conditionalFormatting>
  <conditionalFormatting sqref="AX87:BA88">
    <cfRule type="containsBlanks" dxfId="393" priority="207">
      <formula>LEN(TRIM(AX87))=0</formula>
    </cfRule>
  </conditionalFormatting>
  <conditionalFormatting sqref="BE87:BE88">
    <cfRule type="containsBlanks" dxfId="392" priority="206">
      <formula>LEN(TRIM(BE87))=0</formula>
    </cfRule>
  </conditionalFormatting>
  <conditionalFormatting sqref="BE87:BE88">
    <cfRule type="containsBlanks" dxfId="391" priority="205">
      <formula>LEN(TRIM(BE87))=0</formula>
    </cfRule>
  </conditionalFormatting>
  <conditionalFormatting sqref="BE87:BE88">
    <cfRule type="containsBlanks" dxfId="390" priority="204">
      <formula>LEN(TRIM(BE87))=0</formula>
    </cfRule>
  </conditionalFormatting>
  <conditionalFormatting sqref="BE87:BE88">
    <cfRule type="containsBlanks" dxfId="389" priority="203">
      <formula>LEN(TRIM(BE87))=0</formula>
    </cfRule>
  </conditionalFormatting>
  <conditionalFormatting sqref="BD87:BD88">
    <cfRule type="containsBlanks" dxfId="388" priority="202">
      <formula>LEN(TRIM(BD87))=0</formula>
    </cfRule>
  </conditionalFormatting>
  <conditionalFormatting sqref="BD87:BD88">
    <cfRule type="containsBlanks" dxfId="387" priority="201">
      <formula>LEN(TRIM(BD87))=0</formula>
    </cfRule>
  </conditionalFormatting>
  <conditionalFormatting sqref="BD87:BD88">
    <cfRule type="containsBlanks" dxfId="386" priority="200">
      <formula>LEN(TRIM(BD87))=0</formula>
    </cfRule>
  </conditionalFormatting>
  <conditionalFormatting sqref="BD87:BD88">
    <cfRule type="containsBlanks" dxfId="385" priority="199">
      <formula>LEN(TRIM(BD87))=0</formula>
    </cfRule>
  </conditionalFormatting>
  <conditionalFormatting sqref="BG88">
    <cfRule type="containsBlanks" dxfId="384" priority="198">
      <formula>LEN(TRIM(BG88))=0</formula>
    </cfRule>
  </conditionalFormatting>
  <conditionalFormatting sqref="BG88">
    <cfRule type="containsBlanks" dxfId="383" priority="197">
      <formula>LEN(TRIM(BG88))=0</formula>
    </cfRule>
  </conditionalFormatting>
  <conditionalFormatting sqref="BG88">
    <cfRule type="containsBlanks" dxfId="382" priority="196">
      <formula>LEN(TRIM(BG88))=0</formula>
    </cfRule>
  </conditionalFormatting>
  <conditionalFormatting sqref="BG88">
    <cfRule type="containsBlanks" dxfId="381" priority="195">
      <formula>LEN(TRIM(BG88))=0</formula>
    </cfRule>
  </conditionalFormatting>
  <conditionalFormatting sqref="AR87">
    <cfRule type="containsBlanks" dxfId="380" priority="194">
      <formula>LEN(TRIM(AR87))=0</formula>
    </cfRule>
  </conditionalFormatting>
  <conditionalFormatting sqref="AR88">
    <cfRule type="containsBlanks" dxfId="379" priority="193">
      <formula>LEN(TRIM(AR88))=0</formula>
    </cfRule>
  </conditionalFormatting>
  <conditionalFormatting sqref="L79:L80">
    <cfRule type="containsBlanks" dxfId="378" priority="192">
      <formula>LEN(TRIM(L79))=0</formula>
    </cfRule>
  </conditionalFormatting>
  <conditionalFormatting sqref="A79:A80 F79:F80 Q79:R80 AT79:AU80 AY79:AY80 BA79:BN80 T79:AA80 AC79:AC80 AE79:AR80 BN81">
    <cfRule type="containsBlanks" dxfId="377" priority="191">
      <formula>LEN(TRIM(A79))=0</formula>
    </cfRule>
  </conditionalFormatting>
  <conditionalFormatting sqref="A79:A80 F79:F80 Q79:R80 AT79:AU80 AY79:AY80 BA79:BN80 T79:AA80 AC79:AC80 AE79:AR80 BN81">
    <cfRule type="containsBlanks" dxfId="376" priority="190">
      <formula>LEN(TRIM(A79))=0</formula>
    </cfRule>
  </conditionalFormatting>
  <conditionalFormatting sqref="A79:A80 F79:F80 Q79:R80 AT79:AU80 AY79:AY80 BA79:BN80 T79:AA80 AC79:AC80 AE79:AR80 BN81">
    <cfRule type="containsBlanks" dxfId="375" priority="189">
      <formula>LEN(TRIM(A79))=0</formula>
    </cfRule>
  </conditionalFormatting>
  <conditionalFormatting sqref="A79:A80 F79:F80 Q79:R80 AT79:AU80 AY79:AY80 BA79:BN80 T79:AA80 AC79:AC80 AE79:AR80 BN81">
    <cfRule type="containsBlanks" dxfId="374" priority="188">
      <formula>LEN(TRIM(A79))=0</formula>
    </cfRule>
  </conditionalFormatting>
  <conditionalFormatting sqref="G79:G80">
    <cfRule type="containsBlanks" dxfId="373" priority="187">
      <formula>LEN(TRIM(G79))=0</formula>
    </cfRule>
  </conditionalFormatting>
  <conditionalFormatting sqref="G79:G80">
    <cfRule type="containsBlanks" dxfId="372" priority="186">
      <formula>LEN(TRIM(G79))=0</formula>
    </cfRule>
  </conditionalFormatting>
  <conditionalFormatting sqref="G79:G80">
    <cfRule type="containsBlanks" dxfId="371" priority="185">
      <formula>LEN(TRIM(G79))=0</formula>
    </cfRule>
  </conditionalFormatting>
  <conditionalFormatting sqref="G79:G80">
    <cfRule type="containsBlanks" dxfId="370" priority="184">
      <formula>LEN(TRIM(G79))=0</formula>
    </cfRule>
  </conditionalFormatting>
  <conditionalFormatting sqref="G79:G80">
    <cfRule type="containsBlanks" dxfId="369" priority="183">
      <formula>LEN(TRIM(G79))=0</formula>
    </cfRule>
  </conditionalFormatting>
  <conditionalFormatting sqref="G79:G80">
    <cfRule type="containsBlanks" dxfId="368" priority="182">
      <formula>LEN(TRIM(G79))=0</formula>
    </cfRule>
  </conditionalFormatting>
  <conditionalFormatting sqref="AS79:AS80">
    <cfRule type="containsBlanks" dxfId="367" priority="181">
      <formula>LEN(TRIM(AS79))=0</formula>
    </cfRule>
  </conditionalFormatting>
  <conditionalFormatting sqref="I79:I80">
    <cfRule type="containsBlanks" dxfId="366" priority="180">
      <formula>LEN(TRIM(I79))=0</formula>
    </cfRule>
  </conditionalFormatting>
  <conditionalFormatting sqref="I79:I80">
    <cfRule type="containsBlanks" dxfId="365" priority="179">
      <formula>LEN(TRIM(I79))=0</formula>
    </cfRule>
  </conditionalFormatting>
  <conditionalFormatting sqref="I79:I80">
    <cfRule type="containsBlanks" dxfId="364" priority="178">
      <formula>LEN(TRIM(I79))=0</formula>
    </cfRule>
  </conditionalFormatting>
  <conditionalFormatting sqref="I79:I80">
    <cfRule type="containsBlanks" dxfId="363" priority="177">
      <formula>LEN(TRIM(I79))=0</formula>
    </cfRule>
  </conditionalFormatting>
  <conditionalFormatting sqref="J79:J80">
    <cfRule type="containsBlanks" dxfId="362" priority="176">
      <formula>LEN(TRIM(J79))=0</formula>
    </cfRule>
  </conditionalFormatting>
  <conditionalFormatting sqref="J79:J80">
    <cfRule type="containsBlanks" dxfId="361" priority="175">
      <formula>LEN(TRIM(J79))=0</formula>
    </cfRule>
  </conditionalFormatting>
  <conditionalFormatting sqref="J79:J80">
    <cfRule type="containsBlanks" dxfId="360" priority="174">
      <formula>LEN(TRIM(J79))=0</formula>
    </cfRule>
  </conditionalFormatting>
  <conditionalFormatting sqref="J79:J80">
    <cfRule type="containsBlanks" dxfId="359" priority="173">
      <formula>LEN(TRIM(J79))=0</formula>
    </cfRule>
  </conditionalFormatting>
  <conditionalFormatting sqref="AB79:AB80">
    <cfRule type="containsBlanks" dxfId="358" priority="172">
      <formula>LEN(TRIM(AB79))=0</formula>
    </cfRule>
  </conditionalFormatting>
  <conditionalFormatting sqref="AB79:AB80">
    <cfRule type="containsBlanks" dxfId="357" priority="171">
      <formula>LEN(TRIM(AB79))=0</formula>
    </cfRule>
  </conditionalFormatting>
  <conditionalFormatting sqref="AB79:AB80">
    <cfRule type="containsBlanks" dxfId="356" priority="170">
      <formula>LEN(TRIM(AB79))=0</formula>
    </cfRule>
  </conditionalFormatting>
  <conditionalFormatting sqref="AB79:AB80">
    <cfRule type="containsBlanks" dxfId="355" priority="169">
      <formula>LEN(TRIM(AB79))=0</formula>
    </cfRule>
  </conditionalFormatting>
  <conditionalFormatting sqref="AD79:AD80">
    <cfRule type="containsBlanks" dxfId="354" priority="168">
      <formula>LEN(TRIM(AD79))=0</formula>
    </cfRule>
  </conditionalFormatting>
  <conditionalFormatting sqref="AD79:AD80">
    <cfRule type="containsBlanks" dxfId="353" priority="167">
      <formula>LEN(TRIM(AD79))=0</formula>
    </cfRule>
  </conditionalFormatting>
  <conditionalFormatting sqref="AD79:AD80">
    <cfRule type="containsBlanks" dxfId="352" priority="166">
      <formula>LEN(TRIM(AD79))=0</formula>
    </cfRule>
  </conditionalFormatting>
  <conditionalFormatting sqref="AD79:AD80">
    <cfRule type="containsBlanks" dxfId="351" priority="165">
      <formula>LEN(TRIM(AD79))=0</formula>
    </cfRule>
  </conditionalFormatting>
  <conditionalFormatting sqref="L90">
    <cfRule type="containsBlanks" dxfId="350" priority="164">
      <formula>LEN(TRIM(L90))=0</formula>
    </cfRule>
  </conditionalFormatting>
  <conditionalFormatting sqref="A90 F90 Q90:R90 AT90:AU90 AY90 BA90:BN90 T90:AA90 AC90 AE90:AR90">
    <cfRule type="containsBlanks" dxfId="349" priority="163">
      <formula>LEN(TRIM(A90))=0</formula>
    </cfRule>
  </conditionalFormatting>
  <conditionalFormatting sqref="A90 F90 Q90:R90 AT90:AU90 AY90 BA90:BN90 T90:AA90 AC90 AE90:AR90">
    <cfRule type="containsBlanks" dxfId="348" priority="162">
      <formula>LEN(TRIM(A90))=0</formula>
    </cfRule>
  </conditionalFormatting>
  <conditionalFormatting sqref="A90 F90 Q90:R90 AT90:AU90 AY90 BA90:BN90 T90:AA90 AC90 AE90:AR90">
    <cfRule type="containsBlanks" dxfId="347" priority="161">
      <formula>LEN(TRIM(A90))=0</formula>
    </cfRule>
  </conditionalFormatting>
  <conditionalFormatting sqref="A90 F90 Q90:R90 AT90:AU90 AY90 BA90:BN90 T90:AA90 AC90 AE90:AR90">
    <cfRule type="containsBlanks" dxfId="346" priority="160">
      <formula>LEN(TRIM(A90))=0</formula>
    </cfRule>
  </conditionalFormatting>
  <conditionalFormatting sqref="G90">
    <cfRule type="containsBlanks" dxfId="345" priority="159">
      <formula>LEN(TRIM(G90))=0</formula>
    </cfRule>
  </conditionalFormatting>
  <conditionalFormatting sqref="G90">
    <cfRule type="containsBlanks" dxfId="344" priority="158">
      <formula>LEN(TRIM(G90))=0</formula>
    </cfRule>
  </conditionalFormatting>
  <conditionalFormatting sqref="G90">
    <cfRule type="containsBlanks" dxfId="343" priority="157">
      <formula>LEN(TRIM(G90))=0</formula>
    </cfRule>
  </conditionalFormatting>
  <conditionalFormatting sqref="G90">
    <cfRule type="containsBlanks" dxfId="342" priority="156">
      <formula>LEN(TRIM(G90))=0</formula>
    </cfRule>
  </conditionalFormatting>
  <conditionalFormatting sqref="G90">
    <cfRule type="containsBlanks" dxfId="341" priority="155">
      <formula>LEN(TRIM(G90))=0</formula>
    </cfRule>
  </conditionalFormatting>
  <conditionalFormatting sqref="G90">
    <cfRule type="containsBlanks" dxfId="340" priority="154">
      <formula>LEN(TRIM(G90))=0</formula>
    </cfRule>
  </conditionalFormatting>
  <conditionalFormatting sqref="AS90">
    <cfRule type="containsBlanks" dxfId="339" priority="153">
      <formula>LEN(TRIM(AS90))=0</formula>
    </cfRule>
  </conditionalFormatting>
  <conditionalFormatting sqref="I90">
    <cfRule type="containsBlanks" dxfId="338" priority="152">
      <formula>LEN(TRIM(I90))=0</formula>
    </cfRule>
  </conditionalFormatting>
  <conditionalFormatting sqref="I90">
    <cfRule type="containsBlanks" dxfId="337" priority="151">
      <formula>LEN(TRIM(I90))=0</formula>
    </cfRule>
  </conditionalFormatting>
  <conditionalFormatting sqref="I90">
    <cfRule type="containsBlanks" dxfId="336" priority="150">
      <formula>LEN(TRIM(I90))=0</formula>
    </cfRule>
  </conditionalFormatting>
  <conditionalFormatting sqref="I90">
    <cfRule type="containsBlanks" dxfId="335" priority="149">
      <formula>LEN(TRIM(I90))=0</formula>
    </cfRule>
  </conditionalFormatting>
  <conditionalFormatting sqref="J90">
    <cfRule type="containsBlanks" dxfId="334" priority="148">
      <formula>LEN(TRIM(J90))=0</formula>
    </cfRule>
  </conditionalFormatting>
  <conditionalFormatting sqref="J90">
    <cfRule type="containsBlanks" dxfId="333" priority="147">
      <formula>LEN(TRIM(J90))=0</formula>
    </cfRule>
  </conditionalFormatting>
  <conditionalFormatting sqref="J90">
    <cfRule type="containsBlanks" dxfId="332" priority="146">
      <formula>LEN(TRIM(J90))=0</formula>
    </cfRule>
  </conditionalFormatting>
  <conditionalFormatting sqref="J90">
    <cfRule type="containsBlanks" dxfId="331" priority="145">
      <formula>LEN(TRIM(J90))=0</formula>
    </cfRule>
  </conditionalFormatting>
  <conditionalFormatting sqref="AB90">
    <cfRule type="containsBlanks" dxfId="330" priority="144">
      <formula>LEN(TRIM(AB90))=0</formula>
    </cfRule>
  </conditionalFormatting>
  <conditionalFormatting sqref="AB90">
    <cfRule type="containsBlanks" dxfId="329" priority="143">
      <formula>LEN(TRIM(AB90))=0</formula>
    </cfRule>
  </conditionalFormatting>
  <conditionalFormatting sqref="AB90">
    <cfRule type="containsBlanks" dxfId="328" priority="142">
      <formula>LEN(TRIM(AB90))=0</formula>
    </cfRule>
  </conditionalFormatting>
  <conditionalFormatting sqref="AB90">
    <cfRule type="containsBlanks" dxfId="327" priority="141">
      <formula>LEN(TRIM(AB90))=0</formula>
    </cfRule>
  </conditionalFormatting>
  <conditionalFormatting sqref="AD90">
    <cfRule type="containsBlanks" dxfId="326" priority="140">
      <formula>LEN(TRIM(AD90))=0</formula>
    </cfRule>
  </conditionalFormatting>
  <conditionalFormatting sqref="AD90">
    <cfRule type="containsBlanks" dxfId="325" priority="139">
      <formula>LEN(TRIM(AD90))=0</formula>
    </cfRule>
  </conditionalFormatting>
  <conditionalFormatting sqref="AD90">
    <cfRule type="containsBlanks" dxfId="324" priority="138">
      <formula>LEN(TRIM(AD90))=0</formula>
    </cfRule>
  </conditionalFormatting>
  <conditionalFormatting sqref="AD90">
    <cfRule type="containsBlanks" dxfId="323" priority="137">
      <formula>LEN(TRIM(AD90))=0</formula>
    </cfRule>
  </conditionalFormatting>
  <conditionalFormatting sqref="A92 F92 J92 AP92:AR92 AT92:AU92 AY92:BC92 AG92:AI92 Q92:AC92 AK92:AN92 BE92:BN92">
    <cfRule type="containsBlanks" dxfId="322" priority="136">
      <formula>LEN(TRIM(A92))=0</formula>
    </cfRule>
  </conditionalFormatting>
  <conditionalFormatting sqref="A92 F92 J92 AP92:AR92 AT92:AU92 AY92:BC92 AG92:AI92 Q92:AC92 AK92:AN92 BE92:BN92">
    <cfRule type="containsBlanks" dxfId="321" priority="135">
      <formula>LEN(TRIM(A92))=0</formula>
    </cfRule>
  </conditionalFormatting>
  <conditionalFormatting sqref="A92 F92 J92 AP92:AR92 AT92:AU92 AY92:BC92 AG92:AI92 Q92:AC92 AK92:AN92 BE92:BN92">
    <cfRule type="containsBlanks" dxfId="320" priority="134">
      <formula>LEN(TRIM(A92))=0</formula>
    </cfRule>
  </conditionalFormatting>
  <conditionalFormatting sqref="A92 F92 J92 AP92:AR92 AT92:AU92 AY92:BC92 AG92:AI92 Q92:AC92 AK92:AN92 BE92:BN92">
    <cfRule type="containsBlanks" dxfId="319" priority="133">
      <formula>LEN(TRIM(A92))=0</formula>
    </cfRule>
  </conditionalFormatting>
  <conditionalFormatting sqref="G92">
    <cfRule type="containsBlanks" dxfId="318" priority="132">
      <formula>LEN(TRIM(G92))=0</formula>
    </cfRule>
  </conditionalFormatting>
  <conditionalFormatting sqref="G92">
    <cfRule type="containsBlanks" dxfId="317" priority="131">
      <formula>LEN(TRIM(G92))=0</formula>
    </cfRule>
  </conditionalFormatting>
  <conditionalFormatting sqref="G92">
    <cfRule type="containsBlanks" dxfId="316" priority="130">
      <formula>LEN(TRIM(G92))=0</formula>
    </cfRule>
  </conditionalFormatting>
  <conditionalFormatting sqref="G92">
    <cfRule type="containsBlanks" dxfId="315" priority="129">
      <formula>LEN(TRIM(G92))=0</formula>
    </cfRule>
  </conditionalFormatting>
  <conditionalFormatting sqref="G92">
    <cfRule type="containsBlanks" dxfId="314" priority="128">
      <formula>LEN(TRIM(G92))=0</formula>
    </cfRule>
  </conditionalFormatting>
  <conditionalFormatting sqref="G92">
    <cfRule type="containsBlanks" dxfId="313" priority="127">
      <formula>LEN(TRIM(G92))=0</formula>
    </cfRule>
  </conditionalFormatting>
  <conditionalFormatting sqref="L92">
    <cfRule type="containsBlanks" dxfId="312" priority="126">
      <formula>LEN(TRIM(L92))=0</formula>
    </cfRule>
  </conditionalFormatting>
  <conditionalFormatting sqref="AS92">
    <cfRule type="containsBlanks" dxfId="311" priority="125">
      <formula>LEN(TRIM(AS92))=0</formula>
    </cfRule>
  </conditionalFormatting>
  <conditionalFormatting sqref="AF92">
    <cfRule type="containsBlanks" dxfId="310" priority="124">
      <formula>LEN(TRIM(AF92))=0</formula>
    </cfRule>
  </conditionalFormatting>
  <conditionalFormatting sqref="AF92">
    <cfRule type="containsBlanks" dxfId="309" priority="123">
      <formula>LEN(TRIM(AF92))=0</formula>
    </cfRule>
  </conditionalFormatting>
  <conditionalFormatting sqref="AF92">
    <cfRule type="containsBlanks" dxfId="308" priority="122">
      <formula>LEN(TRIM(AF92))=0</formula>
    </cfRule>
  </conditionalFormatting>
  <conditionalFormatting sqref="AF92">
    <cfRule type="containsBlanks" dxfId="307" priority="121">
      <formula>LEN(TRIM(AF92))=0</formula>
    </cfRule>
  </conditionalFormatting>
  <conditionalFormatting sqref="I92">
    <cfRule type="containsBlanks" dxfId="306" priority="120">
      <formula>LEN(TRIM(I92))=0</formula>
    </cfRule>
  </conditionalFormatting>
  <conditionalFormatting sqref="I92">
    <cfRule type="containsBlanks" dxfId="305" priority="119">
      <formula>LEN(TRIM(I92))=0</formula>
    </cfRule>
  </conditionalFormatting>
  <conditionalFormatting sqref="I92">
    <cfRule type="containsBlanks" dxfId="304" priority="118">
      <formula>LEN(TRIM(I92))=0</formula>
    </cfRule>
  </conditionalFormatting>
  <conditionalFormatting sqref="I92">
    <cfRule type="containsBlanks" dxfId="303" priority="117">
      <formula>LEN(TRIM(I92))=0</formula>
    </cfRule>
  </conditionalFormatting>
  <conditionalFormatting sqref="AD92">
    <cfRule type="containsBlanks" dxfId="302" priority="116">
      <formula>LEN(TRIM(AD92))=0</formula>
    </cfRule>
  </conditionalFormatting>
  <conditionalFormatting sqref="AD92">
    <cfRule type="containsBlanks" dxfId="301" priority="115">
      <formula>LEN(TRIM(AD92))=0</formula>
    </cfRule>
  </conditionalFormatting>
  <conditionalFormatting sqref="AD92">
    <cfRule type="containsBlanks" dxfId="300" priority="114">
      <formula>LEN(TRIM(AD92))=0</formula>
    </cfRule>
  </conditionalFormatting>
  <conditionalFormatting sqref="AD92">
    <cfRule type="containsBlanks" dxfId="299" priority="113">
      <formula>LEN(TRIM(AD92))=0</formula>
    </cfRule>
  </conditionalFormatting>
  <conditionalFormatting sqref="AJ92">
    <cfRule type="containsBlanks" dxfId="298" priority="112">
      <formula>LEN(TRIM(AJ92))=0</formula>
    </cfRule>
  </conditionalFormatting>
  <conditionalFormatting sqref="AJ92">
    <cfRule type="containsBlanks" dxfId="297" priority="111">
      <formula>LEN(TRIM(AJ92))=0</formula>
    </cfRule>
  </conditionalFormatting>
  <conditionalFormatting sqref="AJ92">
    <cfRule type="containsBlanks" dxfId="296" priority="110">
      <formula>LEN(TRIM(AJ92))=0</formula>
    </cfRule>
  </conditionalFormatting>
  <conditionalFormatting sqref="AJ92">
    <cfRule type="containsBlanks" dxfId="295" priority="109">
      <formula>LEN(TRIM(AJ92))=0</formula>
    </cfRule>
  </conditionalFormatting>
  <conditionalFormatting sqref="BD92">
    <cfRule type="containsBlanks" dxfId="294" priority="108">
      <formula>LEN(TRIM(BD92))=0</formula>
    </cfRule>
  </conditionalFormatting>
  <conditionalFormatting sqref="BD92">
    <cfRule type="containsBlanks" dxfId="293" priority="107">
      <formula>LEN(TRIM(BD92))=0</formula>
    </cfRule>
  </conditionalFormatting>
  <conditionalFormatting sqref="BD92">
    <cfRule type="containsBlanks" dxfId="292" priority="106">
      <formula>LEN(TRIM(BD92))=0</formula>
    </cfRule>
  </conditionalFormatting>
  <conditionalFormatting sqref="BD92">
    <cfRule type="containsBlanks" dxfId="291" priority="105">
      <formula>LEN(TRIM(BD92))=0</formula>
    </cfRule>
  </conditionalFormatting>
  <conditionalFormatting sqref="AE92">
    <cfRule type="containsBlanks" dxfId="290" priority="104">
      <formula>LEN(TRIM(AE92))=0</formula>
    </cfRule>
  </conditionalFormatting>
  <conditionalFormatting sqref="AE92">
    <cfRule type="containsBlanks" dxfId="289" priority="103">
      <formula>LEN(TRIM(AE92))=0</formula>
    </cfRule>
  </conditionalFormatting>
  <conditionalFormatting sqref="AE92">
    <cfRule type="containsBlanks" dxfId="288" priority="102">
      <formula>LEN(TRIM(AE92))=0</formula>
    </cfRule>
  </conditionalFormatting>
  <conditionalFormatting sqref="AE92">
    <cfRule type="containsBlanks" dxfId="287" priority="101">
      <formula>LEN(TRIM(AE92))=0</formula>
    </cfRule>
  </conditionalFormatting>
  <conditionalFormatting sqref="A94 F94 J94 AP94:AR94 AT94:AU94 Q94:AA94 AC94 AY94:BN94 AE94:AN94">
    <cfRule type="containsBlanks" dxfId="286" priority="100">
      <formula>LEN(TRIM(A94))=0</formula>
    </cfRule>
  </conditionalFormatting>
  <conditionalFormatting sqref="A94 F94 J94 AP94:AR94 AT94:AU94 Q94:AA94 AC94 AY94:BN94 AE94:AN94">
    <cfRule type="containsBlanks" dxfId="285" priority="99">
      <formula>LEN(TRIM(A94))=0</formula>
    </cfRule>
  </conditionalFormatting>
  <conditionalFormatting sqref="A94 F94 J94 AP94:AR94 AT94:AU94 Q94:AA94 AC94 AY94:BN94 AE94:AN94">
    <cfRule type="containsBlanks" dxfId="284" priority="98">
      <formula>LEN(TRIM(A94))=0</formula>
    </cfRule>
  </conditionalFormatting>
  <conditionalFormatting sqref="A94 F94 J94 AP94:AR94 AT94:AU94 Q94:AA94 AC94 AY94:BN94 AE94:AN94">
    <cfRule type="containsBlanks" dxfId="283" priority="97">
      <formula>LEN(TRIM(A94))=0</formula>
    </cfRule>
  </conditionalFormatting>
  <conditionalFormatting sqref="G94">
    <cfRule type="containsBlanks" dxfId="282" priority="96">
      <formula>LEN(TRIM(G94))=0</formula>
    </cfRule>
  </conditionalFormatting>
  <conditionalFormatting sqref="G94">
    <cfRule type="containsBlanks" dxfId="281" priority="95">
      <formula>LEN(TRIM(G94))=0</formula>
    </cfRule>
  </conditionalFormatting>
  <conditionalFormatting sqref="G94">
    <cfRule type="containsBlanks" dxfId="280" priority="94">
      <formula>LEN(TRIM(G94))=0</formula>
    </cfRule>
  </conditionalFormatting>
  <conditionalFormatting sqref="G94">
    <cfRule type="containsBlanks" dxfId="279" priority="93">
      <formula>LEN(TRIM(G94))=0</formula>
    </cfRule>
  </conditionalFormatting>
  <conditionalFormatting sqref="G94">
    <cfRule type="containsBlanks" dxfId="278" priority="92">
      <formula>LEN(TRIM(G94))=0</formula>
    </cfRule>
  </conditionalFormatting>
  <conditionalFormatting sqref="G94">
    <cfRule type="containsBlanks" dxfId="277" priority="91">
      <formula>LEN(TRIM(G94))=0</formula>
    </cfRule>
  </conditionalFormatting>
  <conditionalFormatting sqref="L94">
    <cfRule type="containsBlanks" dxfId="276" priority="90">
      <formula>LEN(TRIM(L94))=0</formula>
    </cfRule>
  </conditionalFormatting>
  <conditionalFormatting sqref="AS94">
    <cfRule type="containsBlanks" dxfId="275" priority="89">
      <formula>LEN(TRIM(AS94))=0</formula>
    </cfRule>
  </conditionalFormatting>
  <conditionalFormatting sqref="I94">
    <cfRule type="containsBlanks" dxfId="274" priority="88">
      <formula>LEN(TRIM(I94))=0</formula>
    </cfRule>
  </conditionalFormatting>
  <conditionalFormatting sqref="I94">
    <cfRule type="containsBlanks" dxfId="273" priority="87">
      <formula>LEN(TRIM(I94))=0</formula>
    </cfRule>
  </conditionalFormatting>
  <conditionalFormatting sqref="I94">
    <cfRule type="containsBlanks" dxfId="272" priority="86">
      <formula>LEN(TRIM(I94))=0</formula>
    </cfRule>
  </conditionalFormatting>
  <conditionalFormatting sqref="I94">
    <cfRule type="containsBlanks" dxfId="271" priority="85">
      <formula>LEN(TRIM(I94))=0</formula>
    </cfRule>
  </conditionalFormatting>
  <conditionalFormatting sqref="AB94">
    <cfRule type="containsBlanks" dxfId="270" priority="84">
      <formula>LEN(TRIM(AB94))=0</formula>
    </cfRule>
  </conditionalFormatting>
  <conditionalFormatting sqref="AB94">
    <cfRule type="containsBlanks" dxfId="269" priority="83">
      <formula>LEN(TRIM(AB94))=0</formula>
    </cfRule>
  </conditionalFormatting>
  <conditionalFormatting sqref="AB94">
    <cfRule type="containsBlanks" dxfId="268" priority="82">
      <formula>LEN(TRIM(AB94))=0</formula>
    </cfRule>
  </conditionalFormatting>
  <conditionalFormatting sqref="AB94">
    <cfRule type="containsBlanks" dxfId="267" priority="81">
      <formula>LEN(TRIM(AB94))=0</formula>
    </cfRule>
  </conditionalFormatting>
  <conditionalFormatting sqref="AD94">
    <cfRule type="containsBlanks" dxfId="266" priority="80">
      <formula>LEN(TRIM(AD94))=0</formula>
    </cfRule>
  </conditionalFormatting>
  <conditionalFormatting sqref="AD94">
    <cfRule type="containsBlanks" dxfId="265" priority="79">
      <formula>LEN(TRIM(AD94))=0</formula>
    </cfRule>
  </conditionalFormatting>
  <conditionalFormatting sqref="AD94">
    <cfRule type="containsBlanks" dxfId="264" priority="78">
      <formula>LEN(TRIM(AD94))=0</formula>
    </cfRule>
  </conditionalFormatting>
  <conditionalFormatting sqref="AD94">
    <cfRule type="containsBlanks" dxfId="263" priority="77">
      <formula>LEN(TRIM(AD94))=0</formula>
    </cfRule>
  </conditionalFormatting>
  <conditionalFormatting sqref="AR68">
    <cfRule type="containsBlanks" dxfId="262" priority="76">
      <formula>LEN(TRIM(AR68))=0</formula>
    </cfRule>
  </conditionalFormatting>
  <conditionalFormatting sqref="A102">
    <cfRule type="containsBlanks" dxfId="261" priority="73">
      <formula>LEN(TRIM(A102))=0</formula>
    </cfRule>
  </conditionalFormatting>
  <conditionalFormatting sqref="BG102">
    <cfRule type="containsBlanks" dxfId="260" priority="72">
      <formula>LEN(TRIM(BG102))=0</formula>
    </cfRule>
  </conditionalFormatting>
  <conditionalFormatting sqref="A107">
    <cfRule type="containsBlanks" dxfId="259" priority="71">
      <formula>LEN(TRIM(A107))=0</formula>
    </cfRule>
  </conditionalFormatting>
  <conditionalFormatting sqref="F107">
    <cfRule type="containsBlanks" dxfId="258" priority="70">
      <formula>LEN(TRIM(F107))=0</formula>
    </cfRule>
  </conditionalFormatting>
  <conditionalFormatting sqref="BG107">
    <cfRule type="containsBlanks" dxfId="257" priority="69">
      <formula>LEN(TRIM(BG107))=0</formula>
    </cfRule>
  </conditionalFormatting>
  <conditionalFormatting sqref="A146:W146 AA146 AD146:AE146 AN146 AU146 BJ146 BL146:BM146">
    <cfRule type="containsBlanks" dxfId="256" priority="68">
      <formula>LEN(TRIM(A146))=0</formula>
    </cfRule>
  </conditionalFormatting>
  <conditionalFormatting sqref="X145:Z145">
    <cfRule type="containsBlanks" dxfId="255" priority="67">
      <formula>LEN(TRIM(X145))=0</formula>
    </cfRule>
  </conditionalFormatting>
  <conditionalFormatting sqref="AB146:AC146">
    <cfRule type="containsBlanks" dxfId="254" priority="66">
      <formula>LEN(TRIM(AB146))=0</formula>
    </cfRule>
  </conditionalFormatting>
  <conditionalFormatting sqref="AF146:AJ146">
    <cfRule type="containsBlanks" dxfId="253" priority="65">
      <formula>LEN(TRIM(AF146))=0</formula>
    </cfRule>
  </conditionalFormatting>
  <conditionalFormatting sqref="AK146:AM146">
    <cfRule type="containsBlanks" dxfId="252" priority="64">
      <formula>LEN(TRIM(AK146))=0</formula>
    </cfRule>
  </conditionalFormatting>
  <conditionalFormatting sqref="AO146:AT146">
    <cfRule type="containsBlanks" dxfId="251" priority="63">
      <formula>LEN(TRIM(AO146))=0</formula>
    </cfRule>
  </conditionalFormatting>
  <conditionalFormatting sqref="AV146:BC146">
    <cfRule type="containsBlanks" dxfId="250" priority="62">
      <formula>LEN(TRIM(AV146))=0</formula>
    </cfRule>
  </conditionalFormatting>
  <conditionalFormatting sqref="BD146:BH146">
    <cfRule type="containsBlanks" dxfId="249" priority="61">
      <formula>LEN(TRIM(BD146))=0</formula>
    </cfRule>
  </conditionalFormatting>
  <conditionalFormatting sqref="BI146">
    <cfRule type="containsBlanks" dxfId="248" priority="60">
      <formula>LEN(TRIM(BI146))=0</formula>
    </cfRule>
  </conditionalFormatting>
  <conditionalFormatting sqref="BK144:BK146">
    <cfRule type="containsBlanks" dxfId="247" priority="58">
      <formula>LEN(TRIM(BK144))=0</formula>
    </cfRule>
  </conditionalFormatting>
  <conditionalFormatting sqref="AR81">
    <cfRule type="containsBlanks" dxfId="246" priority="56">
      <formula>LEN(TRIM(AR81))=0</formula>
    </cfRule>
  </conditionalFormatting>
  <conditionalFormatting sqref="AR78">
    <cfRule type="containsBlanks" dxfId="245" priority="57">
      <formula>LEN(TRIM(AR78))=0</formula>
    </cfRule>
  </conditionalFormatting>
  <conditionalFormatting sqref="F135">
    <cfRule type="containsBlanks" dxfId="244" priority="55">
      <formula>LEN(TRIM(F135))=0</formula>
    </cfRule>
  </conditionalFormatting>
  <conditionalFormatting sqref="F134">
    <cfRule type="containsBlanks" dxfId="243" priority="54">
      <formula>LEN(TRIM(F134))=0</formula>
    </cfRule>
  </conditionalFormatting>
  <conditionalFormatting sqref="V135">
    <cfRule type="containsBlanks" dxfId="242" priority="52">
      <formula>LEN(TRIM(V135))=0</formula>
    </cfRule>
  </conditionalFormatting>
  <conditionalFormatting sqref="AS134:AS135">
    <cfRule type="containsBlanks" dxfId="241" priority="49">
      <formula>LEN(TRIM(AS134))=0</formula>
    </cfRule>
  </conditionalFormatting>
  <conditionalFormatting sqref="AT134:AT135">
    <cfRule type="containsBlanks" dxfId="240" priority="48">
      <formula>LEN(TRIM(AT134))=0</formula>
    </cfRule>
  </conditionalFormatting>
  <conditionalFormatting sqref="AW134:AW135">
    <cfRule type="containsBlanks" dxfId="239" priority="47">
      <formula>LEN(TRIM(AW134))=0</formula>
    </cfRule>
  </conditionalFormatting>
  <conditionalFormatting sqref="BJ136:XFD136">
    <cfRule type="containsBlanks" dxfId="238" priority="46">
      <formula>LEN(TRIM(BJ136))=0</formula>
    </cfRule>
  </conditionalFormatting>
  <conditionalFormatting sqref="O136 K136">
    <cfRule type="containsBlanks" dxfId="237" priority="45">
      <formula>LEN(TRIM(K136))=0</formula>
    </cfRule>
  </conditionalFormatting>
  <conditionalFormatting sqref="F136">
    <cfRule type="containsBlanks" dxfId="236" priority="44">
      <formula>LEN(TRIM(F136))=0</formula>
    </cfRule>
  </conditionalFormatting>
  <conditionalFormatting sqref="V136">
    <cfRule type="containsBlanks" dxfId="235" priority="43">
      <formula>LEN(TRIM(V136))=0</formula>
    </cfRule>
  </conditionalFormatting>
  <conditionalFormatting sqref="AS136">
    <cfRule type="containsBlanks" dxfId="234" priority="42">
      <formula>LEN(TRIM(AS136))=0</formula>
    </cfRule>
  </conditionalFormatting>
  <conditionalFormatting sqref="AT136">
    <cfRule type="containsBlanks" dxfId="233" priority="41">
      <formula>LEN(TRIM(AT136))=0</formula>
    </cfRule>
  </conditionalFormatting>
  <conditionalFormatting sqref="AW136">
    <cfRule type="containsBlanks" dxfId="232" priority="40">
      <formula>LEN(TRIM(AW136))=0</formula>
    </cfRule>
  </conditionalFormatting>
  <conditionalFormatting sqref="AV136">
    <cfRule type="containsBlanks" dxfId="231" priority="39">
      <formula>LEN(TRIM(AV136))=0</formula>
    </cfRule>
  </conditionalFormatting>
  <conditionalFormatting sqref="BC134:BC136">
    <cfRule type="containsBlanks" dxfId="230" priority="38">
      <formula>LEN(TRIM(BC134))=0</formula>
    </cfRule>
  </conditionalFormatting>
  <conditionalFormatting sqref="K140">
    <cfRule type="containsBlanks" dxfId="229" priority="37">
      <formula>LEN(TRIM(K140))=0</formula>
    </cfRule>
  </conditionalFormatting>
  <conditionalFormatting sqref="K133">
    <cfRule type="containsBlanks" dxfId="228" priority="36">
      <formula>LEN(TRIM(K133))=0</formula>
    </cfRule>
  </conditionalFormatting>
  <conditionalFormatting sqref="O133">
    <cfRule type="containsBlanks" dxfId="227" priority="35">
      <formula>LEN(TRIM(O133))=0</formula>
    </cfRule>
  </conditionalFormatting>
  <conditionalFormatting sqref="BI144:BI145">
    <cfRule type="containsBlanks" dxfId="226" priority="34">
      <formula>LEN(TRIM(BI144))=0</formula>
    </cfRule>
  </conditionalFormatting>
  <conditionalFormatting sqref="AN109:AN110 AQ109:AQ110 AS109:AU110 AW109 AW110:AZ110 BD109:BM110 A109:J110 Q109:AL110 AY109 BB109:BB110">
    <cfRule type="containsBlanks" dxfId="225" priority="33">
      <formula>LEN(TRIM(A109))=0</formula>
    </cfRule>
  </conditionalFormatting>
  <conditionalFormatting sqref="AN109:AN110 AQ109:AQ110 AS109:AU110 AW109 AW110:AZ110 BD109:BM110 A109:J110 Q109:AL110 AY109 BB109:BB110">
    <cfRule type="containsBlanks" dxfId="224" priority="32">
      <formula>LEN(TRIM(A109))=0</formula>
    </cfRule>
  </conditionalFormatting>
  <conditionalFormatting sqref="AN109:AN110 AQ109:AQ110 AS109:AU110 AW109 AW110:AZ110 BD109:BM110 A109:J110 Q109:AL110 AY109 BB109:BB110">
    <cfRule type="containsBlanks" dxfId="223" priority="31">
      <formula>LEN(TRIM(A109))=0</formula>
    </cfRule>
  </conditionalFormatting>
  <conditionalFormatting sqref="AN109:AN110 AQ109:AQ110 AS109:AU110 AW109 AW110:AZ110 BD109:BM110 A109:J110 Q109:AL110 AY109 BB109:BB110">
    <cfRule type="containsBlanks" dxfId="222" priority="30">
      <formula>LEN(TRIM(A109))=0</formula>
    </cfRule>
  </conditionalFormatting>
  <conditionalFormatting sqref="AM109:AM110">
    <cfRule type="containsBlanks" dxfId="221" priority="29">
      <formula>LEN(TRIM(AM109))=0</formula>
    </cfRule>
  </conditionalFormatting>
  <conditionalFormatting sqref="AP109:AP110">
    <cfRule type="containsBlanks" dxfId="220" priority="28">
      <formula>LEN(TRIM(AP109))=0</formula>
    </cfRule>
  </conditionalFormatting>
  <conditionalFormatting sqref="AR110">
    <cfRule type="containsBlanks" dxfId="219" priority="27">
      <formula>LEN(TRIM(AR110))=0</formula>
    </cfRule>
  </conditionalFormatting>
  <conditionalFormatting sqref="AR109">
    <cfRule type="containsBlanks" dxfId="218" priority="26">
      <formula>LEN(TRIM(AR109))=0</formula>
    </cfRule>
  </conditionalFormatting>
  <conditionalFormatting sqref="AV109:AV110">
    <cfRule type="containsBlanks" dxfId="217" priority="25">
      <formula>LEN(TRIM(AV109))=0</formula>
    </cfRule>
  </conditionalFormatting>
  <conditionalFormatting sqref="BA110">
    <cfRule type="containsBlanks" dxfId="216" priority="24">
      <formula>LEN(TRIM(BA110))=0</formula>
    </cfRule>
  </conditionalFormatting>
  <conditionalFormatting sqref="BC109:BC110">
    <cfRule type="containsBlanks" dxfId="215" priority="23">
      <formula>LEN(TRIM(BC109))=0</formula>
    </cfRule>
  </conditionalFormatting>
  <conditionalFormatting sqref="AX109">
    <cfRule type="containsBlanks" dxfId="214" priority="22">
      <formula>LEN(TRIM(AX109))=0</formula>
    </cfRule>
  </conditionalFormatting>
  <conditionalFormatting sqref="AZ109:BA109">
    <cfRule type="containsBlanks" dxfId="213" priority="21">
      <formula>LEN(TRIM(AZ109))=0</formula>
    </cfRule>
  </conditionalFormatting>
  <conditionalFormatting sqref="K85">
    <cfRule type="containsBlanks" dxfId="212" priority="20">
      <formula>LEN(TRIM(K85))=0</formula>
    </cfRule>
  </conditionalFormatting>
  <conditionalFormatting sqref="K85">
    <cfRule type="containsBlanks" dxfId="211" priority="19">
      <formula>LEN(TRIM(K85))=0</formula>
    </cfRule>
  </conditionalFormatting>
  <conditionalFormatting sqref="K85">
    <cfRule type="containsBlanks" dxfId="210" priority="18">
      <formula>LEN(TRIM(K85))=0</formula>
    </cfRule>
  </conditionalFormatting>
  <conditionalFormatting sqref="K85">
    <cfRule type="containsBlanks" dxfId="209" priority="17">
      <formula>LEN(TRIM(K85))=0</formula>
    </cfRule>
  </conditionalFormatting>
  <conditionalFormatting sqref="Q86">
    <cfRule type="containsBlanks" dxfId="208" priority="16">
      <formula>LEN(TRIM(Q86))=0</formula>
    </cfRule>
  </conditionalFormatting>
  <conditionalFormatting sqref="Q86">
    <cfRule type="containsBlanks" dxfId="207" priority="15">
      <formula>LEN(TRIM(Q86))=0</formula>
    </cfRule>
  </conditionalFormatting>
  <conditionalFormatting sqref="Q86">
    <cfRule type="containsBlanks" dxfId="206" priority="14">
      <formula>LEN(TRIM(Q86))=0</formula>
    </cfRule>
  </conditionalFormatting>
  <conditionalFormatting sqref="Q86">
    <cfRule type="containsBlanks" dxfId="205" priority="13">
      <formula>LEN(TRIM(Q86))=0</formula>
    </cfRule>
  </conditionalFormatting>
  <conditionalFormatting sqref="AQ87:AQ88">
    <cfRule type="containsBlanks" dxfId="204" priority="12">
      <formula>LEN(TRIM(AQ87))=0</formula>
    </cfRule>
  </conditionalFormatting>
  <conditionalFormatting sqref="AR86">
    <cfRule type="containsBlanks" dxfId="203" priority="11">
      <formula>LEN(TRIM(AR86))=0</formula>
    </cfRule>
  </conditionalFormatting>
  <conditionalFormatting sqref="B85:E85">
    <cfRule type="containsBlanks" dxfId="202" priority="10">
      <formula>LEN(TRIM(B85))=0</formula>
    </cfRule>
  </conditionalFormatting>
  <conditionalFormatting sqref="B85:E85">
    <cfRule type="containsBlanks" dxfId="201" priority="9">
      <formula>LEN(TRIM(B85))=0</formula>
    </cfRule>
  </conditionalFormatting>
  <conditionalFormatting sqref="B85:E85">
    <cfRule type="containsBlanks" dxfId="200" priority="8">
      <formula>LEN(TRIM(B85))=0</formula>
    </cfRule>
  </conditionalFormatting>
  <conditionalFormatting sqref="B85:E85">
    <cfRule type="containsBlanks" dxfId="199" priority="7">
      <formula>LEN(TRIM(B85))=0</formula>
    </cfRule>
  </conditionalFormatting>
  <conditionalFormatting sqref="L85:BM85">
    <cfRule type="containsBlanks" dxfId="198" priority="6">
      <formula>LEN(TRIM(L85))=0</formula>
    </cfRule>
  </conditionalFormatting>
  <conditionalFormatting sqref="L85:BM85">
    <cfRule type="containsBlanks" dxfId="197" priority="5">
      <formula>LEN(TRIM(L85))=0</formula>
    </cfRule>
  </conditionalFormatting>
  <conditionalFormatting sqref="L85:BM85">
    <cfRule type="containsBlanks" dxfId="196" priority="4">
      <formula>LEN(TRIM(L85))=0</formula>
    </cfRule>
  </conditionalFormatting>
  <conditionalFormatting sqref="L85:BM85">
    <cfRule type="containsBlanks" dxfId="195" priority="3">
      <formula>LEN(TRIM(L85))=0</formula>
    </cfRule>
  </conditionalFormatting>
  <conditionalFormatting sqref="AR71">
    <cfRule type="containsBlanks" dxfId="194" priority="2">
      <formula>LEN(TRIM(AR71))=0</formula>
    </cfRule>
  </conditionalFormatting>
  <conditionalFormatting sqref="AR72">
    <cfRule type="containsBlanks" dxfId="193" priority="1">
      <formula>LEN(TRIM(AR72))=0</formula>
    </cfRule>
  </conditionalFormatting>
  <hyperlinks>
    <hyperlink ref="BN182" r:id="rId1"/>
    <hyperlink ref="BN180" r:id="rId2"/>
    <hyperlink ref="BO188" r:id="rId3"/>
    <hyperlink ref="BN188" r:id="rId4"/>
    <hyperlink ref="BP188" r:id="rId5"/>
    <hyperlink ref="BR188" r:id="rId6"/>
  </hyperlinks>
  <pageMargins left="0.75" right="0.75" top="1" bottom="1" header="0.5" footer="0.5"/>
  <pageSetup orientation="portrait" r:id="rId7"/>
  <headerFooter alignWithMargins="0"/>
</worksheet>
</file>

<file path=xl/worksheets/sheet7.xml><?xml version="1.0" encoding="utf-8"?>
<worksheet xmlns="http://schemas.openxmlformats.org/spreadsheetml/2006/main" xmlns:r="http://schemas.openxmlformats.org/officeDocument/2006/relationships">
  <sheetPr>
    <tabColor theme="6"/>
  </sheetPr>
  <dimension ref="B32:L169"/>
  <sheetViews>
    <sheetView zoomScale="80" zoomScaleNormal="80" workbookViewId="0">
      <selection activeCell="R37" sqref="R37"/>
    </sheetView>
  </sheetViews>
  <sheetFormatPr defaultRowHeight="12.75"/>
  <cols>
    <col min="1" max="2" width="16.5703125" customWidth="1"/>
    <col min="3" max="3" width="20.5703125" customWidth="1"/>
    <col min="4" max="4" width="25.5703125" customWidth="1"/>
    <col min="5" max="5" width="20.42578125" customWidth="1"/>
    <col min="7" max="12" width="16.5703125" customWidth="1"/>
  </cols>
  <sheetData>
    <row r="32" ht="25.5" customHeight="1"/>
    <row r="43" spans="2:2" s="421" customFormat="1" ht="20.25">
      <c r="B43" s="421" t="s">
        <v>4411</v>
      </c>
    </row>
    <row r="45" spans="2:2" ht="67.5">
      <c r="B45" s="591" t="s">
        <v>5997</v>
      </c>
    </row>
    <row r="156" spans="2:12" ht="13.5" thickBot="1"/>
    <row r="157" spans="2:12" ht="14.25" thickTop="1">
      <c r="B157" s="712" t="s">
        <v>5146</v>
      </c>
      <c r="C157" s="701" t="s">
        <v>1128</v>
      </c>
      <c r="D157" s="251" t="s">
        <v>1129</v>
      </c>
      <c r="E157" s="714" t="s">
        <v>1131</v>
      </c>
      <c r="F157" s="716" t="s">
        <v>1132</v>
      </c>
      <c r="H157" s="712">
        <v>2012</v>
      </c>
      <c r="I157" s="701" t="s">
        <v>1128</v>
      </c>
      <c r="J157" s="251" t="s">
        <v>1129</v>
      </c>
      <c r="K157" s="714" t="s">
        <v>1131</v>
      </c>
      <c r="L157" s="716" t="s">
        <v>1132</v>
      </c>
    </row>
    <row r="158" spans="2:12" ht="14.25" thickBot="1">
      <c r="B158" s="713"/>
      <c r="C158" s="702"/>
      <c r="D158" s="252" t="s">
        <v>1130</v>
      </c>
      <c r="E158" s="715"/>
      <c r="F158" s="717"/>
      <c r="H158" s="713"/>
      <c r="I158" s="702"/>
      <c r="J158" s="252" t="s">
        <v>1130</v>
      </c>
      <c r="K158" s="715"/>
      <c r="L158" s="717"/>
    </row>
    <row r="159" spans="2:12" ht="38.25">
      <c r="B159" s="706" t="s">
        <v>0</v>
      </c>
      <c r="C159" s="253" t="s">
        <v>4742</v>
      </c>
      <c r="D159" s="709" t="s">
        <v>4743</v>
      </c>
      <c r="E159" s="484" t="s">
        <v>5150</v>
      </c>
      <c r="F159" s="477" t="s">
        <v>5148</v>
      </c>
      <c r="H159" s="706" t="s">
        <v>0</v>
      </c>
      <c r="I159" s="253" t="s">
        <v>3500</v>
      </c>
      <c r="J159" s="709" t="s">
        <v>3501</v>
      </c>
      <c r="K159" s="718" t="s">
        <v>3502</v>
      </c>
      <c r="L159" s="254" t="s">
        <v>3503</v>
      </c>
    </row>
    <row r="160" spans="2:12" ht="13.5" thickBot="1">
      <c r="B160" s="707"/>
      <c r="C160" s="491"/>
      <c r="D160" s="710"/>
      <c r="E160" s="485"/>
      <c r="F160" s="478"/>
      <c r="H160" s="707"/>
      <c r="I160" s="255"/>
      <c r="J160" s="710"/>
      <c r="K160" s="719"/>
      <c r="L160" s="256"/>
    </row>
    <row r="161" spans="2:12" ht="39" thickBot="1">
      <c r="B161" s="708"/>
      <c r="C161" s="257" t="s">
        <v>5147</v>
      </c>
      <c r="D161" s="711"/>
      <c r="E161" s="486"/>
      <c r="F161" s="478" t="s">
        <v>5149</v>
      </c>
      <c r="H161" s="708"/>
      <c r="I161" s="257" t="s">
        <v>3509</v>
      </c>
      <c r="J161" s="711"/>
      <c r="K161" s="720"/>
      <c r="L161" s="256" t="s">
        <v>3504</v>
      </c>
    </row>
    <row r="162" spans="2:12" ht="24">
      <c r="B162" s="703" t="s">
        <v>53</v>
      </c>
      <c r="C162" s="258" t="s">
        <v>4895</v>
      </c>
      <c r="D162" s="513" t="s">
        <v>4901</v>
      </c>
      <c r="E162" s="419" t="s">
        <v>4900</v>
      </c>
      <c r="F162" s="260"/>
      <c r="H162" s="703" t="s">
        <v>53</v>
      </c>
      <c r="I162" s="258" t="s">
        <v>3505</v>
      </c>
      <c r="J162" s="259" t="s">
        <v>3506</v>
      </c>
      <c r="K162" s="419" t="s">
        <v>3507</v>
      </c>
      <c r="L162" s="260"/>
    </row>
    <row r="163" spans="2:12" ht="24">
      <c r="B163" s="704"/>
      <c r="C163" s="261"/>
      <c r="D163" s="514" t="s">
        <v>2630</v>
      </c>
      <c r="E163" s="475" t="s">
        <v>3508</v>
      </c>
      <c r="F163" s="263" t="s">
        <v>5151</v>
      </c>
      <c r="H163" s="704"/>
      <c r="I163" s="261"/>
      <c r="J163" s="262" t="s">
        <v>2630</v>
      </c>
      <c r="K163" s="420" t="s">
        <v>3508</v>
      </c>
      <c r="L163" s="263" t="s">
        <v>2631</v>
      </c>
    </row>
    <row r="164" spans="2:12" ht="13.5" thickBot="1">
      <c r="B164" s="704"/>
      <c r="C164" s="495"/>
      <c r="D164" s="488"/>
      <c r="E164" s="487"/>
      <c r="F164" s="494"/>
      <c r="H164" s="704"/>
      <c r="I164" s="261"/>
      <c r="J164" s="265"/>
      <c r="K164" s="368"/>
      <c r="L164" s="263" t="s">
        <v>3508</v>
      </c>
    </row>
    <row r="165" spans="2:12" ht="60.75" thickBot="1">
      <c r="B165" s="705"/>
      <c r="C165" s="369" t="s">
        <v>5153</v>
      </c>
      <c r="D165" s="367" t="s">
        <v>5154</v>
      </c>
      <c r="E165" s="370" t="s">
        <v>4903</v>
      </c>
      <c r="F165" s="476" t="s">
        <v>5152</v>
      </c>
      <c r="H165" s="705"/>
      <c r="I165" s="369"/>
      <c r="J165" s="367"/>
      <c r="K165" s="370"/>
      <c r="L165" s="264" t="s">
        <v>3842</v>
      </c>
    </row>
    <row r="166" spans="2:12" ht="24">
      <c r="B166" s="703" t="s">
        <v>52</v>
      </c>
      <c r="C166" s="258" t="s">
        <v>4896</v>
      </c>
      <c r="D166" s="265" t="s">
        <v>4897</v>
      </c>
      <c r="E166" s="517" t="s">
        <v>4898</v>
      </c>
      <c r="F166" s="260"/>
      <c r="H166" s="703" t="s">
        <v>52</v>
      </c>
      <c r="I166" s="258" t="s">
        <v>3510</v>
      </c>
      <c r="J166" s="265" t="s">
        <v>3511</v>
      </c>
      <c r="K166" s="721" t="s">
        <v>3512</v>
      </c>
      <c r="L166" s="260"/>
    </row>
    <row r="167" spans="2:12" ht="13.5" thickBot="1">
      <c r="B167" s="704"/>
      <c r="C167" s="495"/>
      <c r="D167" s="492"/>
      <c r="E167" s="489"/>
      <c r="F167" s="490" t="s">
        <v>4899</v>
      </c>
      <c r="H167" s="704"/>
      <c r="I167" s="261"/>
      <c r="J167" s="262"/>
      <c r="K167" s="722"/>
      <c r="L167" s="263">
        <v>3400</v>
      </c>
    </row>
    <row r="168" spans="2:12">
      <c r="B168" s="704"/>
      <c r="C168" s="261" t="s">
        <v>5155</v>
      </c>
      <c r="D168" s="265" t="s">
        <v>5143</v>
      </c>
      <c r="E168" s="518" t="s">
        <v>5156</v>
      </c>
      <c r="F168" s="371"/>
      <c r="H168" s="704"/>
      <c r="I168" s="261"/>
      <c r="J168" s="265"/>
      <c r="K168" s="722"/>
      <c r="L168" s="371"/>
    </row>
    <row r="169" spans="2:12" ht="13.5" thickBot="1">
      <c r="B169" s="705"/>
      <c r="C169" s="266"/>
      <c r="D169" s="367"/>
      <c r="E169" s="519"/>
      <c r="F169" s="372"/>
      <c r="H169" s="705"/>
      <c r="I169" s="266"/>
      <c r="J169" s="367"/>
      <c r="K169" s="723"/>
      <c r="L169" s="372"/>
    </row>
  </sheetData>
  <sheetProtection password="B48E" sheet="1" objects="1" scenarios="1"/>
  <mergeCells count="18">
    <mergeCell ref="K157:K158"/>
    <mergeCell ref="L157:L158"/>
    <mergeCell ref="K159:K161"/>
    <mergeCell ref="K166:K169"/>
    <mergeCell ref="J159:J161"/>
    <mergeCell ref="I157:I158"/>
    <mergeCell ref="B162:B165"/>
    <mergeCell ref="H162:H165"/>
    <mergeCell ref="B166:B169"/>
    <mergeCell ref="H166:H169"/>
    <mergeCell ref="B159:B161"/>
    <mergeCell ref="D159:D161"/>
    <mergeCell ref="H159:H161"/>
    <mergeCell ref="B157:B158"/>
    <mergeCell ref="C157:C158"/>
    <mergeCell ref="E157:E158"/>
    <mergeCell ref="F157:F158"/>
    <mergeCell ref="H157:H15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tabColor theme="5"/>
    <pageSetUpPr fitToPage="1"/>
  </sheetPr>
  <dimension ref="A1:I449"/>
  <sheetViews>
    <sheetView zoomScale="90" zoomScaleNormal="90" workbookViewId="0">
      <selection activeCell="D11" sqref="D11"/>
    </sheetView>
  </sheetViews>
  <sheetFormatPr defaultColWidth="9.28515625" defaultRowHeight="12.75"/>
  <cols>
    <col min="1" max="1" width="1.7109375" style="53" customWidth="1"/>
    <col min="2" max="2" width="8.28515625" style="53" customWidth="1"/>
    <col min="3" max="3" width="36.28515625" style="90" bestFit="1" customWidth="1"/>
    <col min="4" max="7" width="36.7109375" style="90" customWidth="1"/>
    <col min="8" max="8" width="13.5703125" style="53" customWidth="1"/>
    <col min="9" max="16384" width="9.28515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3"/>
      <c r="D8" s="333"/>
      <c r="E8" s="333"/>
      <c r="F8" s="334"/>
      <c r="G8" s="333"/>
    </row>
    <row r="9" spans="1:9" ht="23.25">
      <c r="B9" s="62"/>
      <c r="C9" s="335"/>
      <c r="D9" s="336"/>
      <c r="E9" s="334" t="s">
        <v>1040</v>
      </c>
      <c r="F9" s="337"/>
      <c r="G9" s="338" t="s">
        <v>5995</v>
      </c>
    </row>
    <row r="10" spans="1:9" ht="18.75">
      <c r="A10" s="58">
        <v>1</v>
      </c>
      <c r="B10" s="59"/>
      <c r="C10" s="339" t="s">
        <v>124</v>
      </c>
      <c r="D10" s="340" t="str">
        <f>VLOOKUP(D11,'Workstation DataBase'!$A:$B,2,0)</f>
        <v>Lenovo</v>
      </c>
      <c r="E10" s="340" t="str">
        <f>VLOOKUP(E11,'Workstation DataBase'!$A:$B,2,0)</f>
        <v>HP</v>
      </c>
      <c r="F10" s="340" t="str">
        <f>VLOOKUP(F11,'Workstation DataBase'!$A:$B,2,0)</f>
        <v>Dell</v>
      </c>
      <c r="G10" s="340" t="str">
        <f>VLOOKUP(G11,'Workstation DataBase'!$A:$B,2,0)</f>
        <v>Lenovo</v>
      </c>
      <c r="H10" s="61"/>
    </row>
    <row r="11" spans="1:9" ht="32.25" customHeight="1">
      <c r="A11" s="58">
        <v>2</v>
      </c>
      <c r="B11" s="59"/>
      <c r="C11" s="339" t="s">
        <v>424</v>
      </c>
      <c r="D11" s="91" t="s">
        <v>5889</v>
      </c>
      <c r="E11" s="91" t="s">
        <v>5937</v>
      </c>
      <c r="F11" s="91" t="s">
        <v>5978</v>
      </c>
      <c r="G11" s="91" t="s">
        <v>5908</v>
      </c>
      <c r="I11" s="53" t="s">
        <v>82</v>
      </c>
    </row>
    <row r="12" spans="1:9">
      <c r="A12" s="58">
        <v>3</v>
      </c>
      <c r="B12" s="59"/>
      <c r="C12" s="339" t="s">
        <v>150</v>
      </c>
      <c r="D12" s="92" t="str">
        <f>VLOOKUP($D$11,'Workstation DataBase'!$A:$GB,$A12,0)</f>
        <v>n/a</v>
      </c>
      <c r="E12" s="92" t="str">
        <f>VLOOKUP($E$11,'Workstation DataBase'!$A:$GB,$A12,0)</f>
        <v>ThinkStation P500</v>
      </c>
      <c r="F12" s="92" t="str">
        <f>VLOOKUP($F$11,'Workstation DataBase'!$A:$GB,$A12,0)</f>
        <v>ThinkStation P500</v>
      </c>
      <c r="G12" s="92" t="str">
        <f>VLOOKUP($G$11,'Workstation DataBase'!$A:$GB,$A12,0)</f>
        <v>n/a</v>
      </c>
    </row>
    <row r="13" spans="1:9">
      <c r="A13" s="58">
        <v>4</v>
      </c>
      <c r="B13" s="693" t="s">
        <v>154</v>
      </c>
      <c r="C13" s="339" t="s">
        <v>1</v>
      </c>
      <c r="D13" s="56" t="str">
        <f>VLOOKUP($D$11,'Workstation DataBase'!$A:$GB,$A13,0)</f>
        <v>Intel C612</v>
      </c>
      <c r="E13" s="56" t="str">
        <f>VLOOKUP($E$11,'Workstation DataBase'!$A:$GB,$A13,0)</f>
        <v>Intel C612</v>
      </c>
      <c r="F13" s="56" t="str">
        <f>VLOOKUP($F$11,'Workstation DataBase'!$A:$GB,$A13,0)</f>
        <v>Intel C612</v>
      </c>
      <c r="G13" s="56" t="str">
        <f>VLOOKUP($G$11,'Workstation DataBase'!$A:$GB,$A13,0)</f>
        <v>Intel C612</v>
      </c>
    </row>
    <row r="14" spans="1:9">
      <c r="A14" s="58">
        <v>5</v>
      </c>
      <c r="B14" s="694"/>
      <c r="C14" s="339" t="s">
        <v>2</v>
      </c>
      <c r="D14" s="56" t="str">
        <f>VLOOKUP($D$11,'Workstation DataBase'!$A:$GB,$A14,0)</f>
        <v>Tower</v>
      </c>
      <c r="E14" s="56" t="str">
        <f>VLOOKUP($E$11,'Workstation DataBase'!$A:$GB,$A14,0)</f>
        <v>Tower</v>
      </c>
      <c r="F14" s="56" t="str">
        <f>VLOOKUP($F$11,'Workstation DataBase'!$A:$GB,$A14,0)</f>
        <v>Tower</v>
      </c>
      <c r="G14" s="56" t="str">
        <f>VLOOKUP($G$11,'Workstation DataBase'!$A:$GB,$A14,0)</f>
        <v>Tower</v>
      </c>
    </row>
    <row r="15" spans="1:9" ht="51">
      <c r="A15" s="58">
        <v>6</v>
      </c>
      <c r="B15" s="694"/>
      <c r="C15" s="339" t="s">
        <v>915</v>
      </c>
      <c r="D15" s="56" t="str">
        <f>VLOOKUP($D$11,'Workstation DataBase'!$A:$GB,$A15,0)</f>
        <v>440mm H x 175mm W x 470mm D (chassis only)
446mm H x 175mm W x 485mm D (with rear handle &amp; feet)</v>
      </c>
      <c r="E15" s="56" t="str">
        <f>VLOOKUP($E$11,'Workstation DataBase'!$A:$GB,$A15,0)</f>
        <v>H: 17.0”  [431.8mm]
W: 6.65” [168.91mm]
D: 17.5”  [444.7mm] (measured to the rear of service panel)</v>
      </c>
      <c r="F15" s="56" t="str">
        <f>VLOOKUP($F$11,'Workstation DataBase'!$A:$GB,$A15,0)</f>
        <v>16.30 x 6.79 x 18.54"; 414 x 172.6 x 471mm</v>
      </c>
      <c r="G15" s="56" t="str">
        <f>VLOOKUP($G$11,'Workstation DataBase'!$A:$GB,$A15,0)</f>
        <v>440mm H x 200mm W x 620mm D (chassis only)
446mm H x 200mm W x 620mm D (with rear handle &amp; feet)</v>
      </c>
    </row>
    <row r="16" spans="1:9">
      <c r="A16" s="58">
        <v>7</v>
      </c>
      <c r="B16" s="694"/>
      <c r="C16" s="339" t="s">
        <v>127</v>
      </c>
      <c r="D16" s="56" t="str">
        <f>VLOOKUP($D$11,'Workstation DataBase'!$A:$GB,$A16,0)</f>
        <v>36L</v>
      </c>
      <c r="E16" s="56" t="str">
        <f>VLOOKUP($E$11,'Workstation DataBase'!$A:$GB,$A16,0)</f>
        <v>36L</v>
      </c>
      <c r="F16" s="56" t="str">
        <f>VLOOKUP($F$11,'Workstation DataBase'!$A:$GB,$A16,0)</f>
        <v>34L</v>
      </c>
      <c r="G16" s="56" t="str">
        <f>VLOOKUP($G$11,'Workstation DataBase'!$A:$GB,$A16,0)</f>
        <v>55L</v>
      </c>
    </row>
    <row r="17" spans="1:7">
      <c r="A17" s="58">
        <v>8</v>
      </c>
      <c r="B17" s="694"/>
      <c r="C17" s="339" t="s">
        <v>126</v>
      </c>
      <c r="D17" s="56" t="str">
        <f>VLOOKUP($D$11,'Workstation DataBase'!$A:$GB,$A17,0)</f>
        <v>28.66lbs</v>
      </c>
      <c r="E17" s="56" t="str">
        <f>VLOOKUP($E$11,'Workstation DataBase'!$A:$GB,$A17,0)</f>
        <v>17.5 kg (38.5 lbs.)</v>
      </c>
      <c r="F17" s="56" t="str">
        <f>VLOOKUP($F$11,'Workstation DataBase'!$A:$GB,$A17,0)</f>
        <v>Not Listed</v>
      </c>
      <c r="G17" s="56" t="str">
        <f>VLOOKUP($G$11,'Workstation DataBase'!$A:$GB,$A17,0)</f>
        <v>71.3lbs</v>
      </c>
    </row>
    <row r="18" spans="1:7" ht="38.25">
      <c r="A18" s="58">
        <v>9</v>
      </c>
      <c r="B18" s="694"/>
      <c r="C18" s="339" t="s">
        <v>431</v>
      </c>
      <c r="D18" s="56" t="str">
        <f>VLOOKUP($D$11,'Workstation DataBase'!$A:$GB,$A18,0)</f>
        <v>490 watt 90% efficient tool-less
650 watt 92% efficient tool-less
850 watt 92% efficient tool-less</v>
      </c>
      <c r="E18" s="56" t="str">
        <f>VLOOKUP($E$11,'Workstation DataBase'!$A:$GB,$A18,0)</f>
        <v>700W 90% Efficient
525W 85% Efficient</v>
      </c>
      <c r="F18" s="56" t="str">
        <f>VLOOKUP($F$11,'Workstation DataBase'!$A:$GB,$A18,0)</f>
        <v>685W or 425W (90% efficient)</v>
      </c>
      <c r="G18" s="56" t="str">
        <f>VLOOKUP($G$11,'Workstation DataBase'!$A:$GB,$A18,0)</f>
        <v xml:space="preserve">1300W 92% Efficient tooless </v>
      </c>
    </row>
    <row r="19" spans="1:7" ht="25.5">
      <c r="A19" s="58">
        <v>10</v>
      </c>
      <c r="B19" s="694"/>
      <c r="C19" s="339" t="s">
        <v>429</v>
      </c>
      <c r="D19" s="56" t="str">
        <f>VLOOKUP($D$11,'Workstation DataBase'!$A:$GB,$A19,0)</f>
        <v>1x Intel Haswell Xeon E5 - 16xx and 26xx Processors</v>
      </c>
      <c r="E19" s="56" t="str">
        <f>VLOOKUP($E$11,'Workstation DataBase'!$A:$GB,$A19,0)</f>
        <v>1x Intel Haswell Xeon E5 - 16xx and 26xx Processors</v>
      </c>
      <c r="F19" s="56" t="str">
        <f>VLOOKUP($F$11,'Workstation DataBase'!$A:$GB,$A19,0)</f>
        <v>1x Intel Haswell Xeon E5 - 16xx and 26xx Processors</v>
      </c>
      <c r="G19" s="56" t="str">
        <f>VLOOKUP($G$11,'Workstation DataBase'!$A:$GB,$A19,0)</f>
        <v>2x Intel Haswell Xeon E5 - 26xx Processors</v>
      </c>
    </row>
    <row r="20" spans="1:7">
      <c r="A20" s="58">
        <v>11</v>
      </c>
      <c r="B20" s="694"/>
      <c r="C20" s="339" t="s">
        <v>428</v>
      </c>
      <c r="D20" s="56">
        <f>VLOOKUP($D$11,'Workstation DataBase'!$A:$GB,$A20,0)</f>
        <v>8</v>
      </c>
      <c r="E20" s="56">
        <f>VLOOKUP($E$11,'Workstation DataBase'!$A:$GB,$A20,0)</f>
        <v>8</v>
      </c>
      <c r="F20" s="56">
        <f>VLOOKUP($F$11,'Workstation DataBase'!$A:$GB,$A20,0)</f>
        <v>8</v>
      </c>
      <c r="G20" s="56">
        <f>VLOOKUP($G$11,'Workstation DataBase'!$A:$GB,$A20,0)</f>
        <v>16</v>
      </c>
    </row>
    <row r="21" spans="1:7">
      <c r="A21" s="58">
        <v>12</v>
      </c>
      <c r="B21" s="694"/>
      <c r="C21" s="339" t="s">
        <v>427</v>
      </c>
      <c r="D21" s="56" t="str">
        <f>VLOOKUP($D$11,'Workstation DataBase'!$A:$GB,$A21,0)</f>
        <v>512GB</v>
      </c>
      <c r="E21" s="56">
        <f>VLOOKUP($E$11,'Workstation DataBase'!$A:$GB,$A21,0)</f>
        <v>128</v>
      </c>
      <c r="F21" s="56" t="str">
        <f>VLOOKUP($F$11,'Workstation DataBase'!$A:$GB,$A21,0)</f>
        <v>256GB</v>
      </c>
      <c r="G21" s="56" t="str">
        <f>VLOOKUP($G$11,'Workstation DataBase'!$A:$GB,$A21,0)</f>
        <v>1TB</v>
      </c>
    </row>
    <row r="22" spans="1:7" ht="51">
      <c r="A22" s="58">
        <v>13</v>
      </c>
      <c r="B22" s="694"/>
      <c r="C22" s="339" t="s">
        <v>426</v>
      </c>
      <c r="D22" s="56" t="str">
        <f>VLOOKUP($D$11,'Workstation DataBase'!$A:$GB,$A22,0)</f>
        <v xml:space="preserve">RDIMM (ECC)
4GB / 8GB / 16GB 2133-MHz DDR4
LRDIMM (ECC)
32GB / 64GB 2133-MHz DDR4  </v>
      </c>
      <c r="E22" s="56" t="str">
        <f>VLOOKUP($E$11,'Workstation DataBase'!$A:$GB,$A22,0)</f>
        <v>RDIMM (ECC)
4GB / 8GB / 16GB 2133-MHz DDR4</v>
      </c>
      <c r="F22" s="56" t="str">
        <f>VLOOKUP($F$11,'Workstation DataBase'!$A:$GB,$A22,0)</f>
        <v>RDIMM (ECC)
4GB / 8GB / 16GB 2133-MHz DDR4</v>
      </c>
      <c r="G22" s="56" t="str">
        <f>VLOOKUP($G$11,'Workstation DataBase'!$A:$GB,$A22,0)</f>
        <v xml:space="preserve">RDIMM (ECC)
4GB / 8GB / 16GB 2133-MHz DDR4
LRDIMM (ECC)
32GB / 64GB 2133-MHz DDR4  </v>
      </c>
    </row>
    <row r="23" spans="1:7" ht="140.25">
      <c r="A23" s="58">
        <v>14</v>
      </c>
      <c r="B23" s="694"/>
      <c r="C23" s="339" t="s">
        <v>871</v>
      </c>
      <c r="D23" s="56" t="str">
        <f>VLOOKUP($D$11,'Workstation DataBase'!$A:$GB,$A23,0)</f>
        <v>3.5" SATA (6Gb/s) 7200rpm
   500GB/1TB/2TB/3TB/4TB  
3.5" SATA Hybrid   
1TB/2TB
2.5" SSD (6Gb/s):   128GB/180GB/240GB/25GB/480GB/512GB/1TB
2.5" SAS (12Gb/s)
300GB/600GB/900GB/1.2TB
M.2 PCIe SSD
256GB/512GB</v>
      </c>
      <c r="E23" s="56" t="str">
        <f>VLOOKUP($E$11,'Workstation DataBase'!$A:$GB,$A23,0)</f>
        <v>3.5" SATA (6Gb/s) 7200rpm
   500GB/1TB/2TB/3TB/4TB  
3.5" SATA Hybrid   
1TB/2TB
2.5" SSD (6Gb/s):   128GB/180GB/240GB/25GB/480GB/512GB/1TB
2.5" SAS (12Gb/s)
300GB/600GB/900GB/1.2TB
M.2 PCIe SSD via AIC
256GB/512GB</v>
      </c>
      <c r="F23" s="56" t="str">
        <f>VLOOKUP($F$11,'Workstation DataBase'!$A:$GB,$A23,0)</f>
        <v>3.5" SATA (6Gb/s) 7200rpm Up to 4TB
SAS 10Krpm Up to 1.2
SAS 15K RPM up to 600GB
SATA (6Gb/s) SSD Up to 512GB
SAS SSD up to 400GB
PCIe SSD up to 1.4TB</v>
      </c>
      <c r="G23" s="56" t="str">
        <f>VLOOKUP($G$11,'Workstation DataBase'!$A:$GB,$A23,0)</f>
        <v>3.5" SATA (6Gb/s) 7200rpm
   500GB/1TB/2TB/3TB/4TB  
3.5" SATA Hybrid   
1TB/2TB
2.5" SSD (6Gb/s):   128GB/180GB/240GB/25GB/480GB/512GB/1TB
2.5" SAS (12Gb/s)
300GB/600GB/900GB/1.2TB
M.2 PCIe SSD
256GB/512GB</v>
      </c>
    </row>
    <row r="24" spans="1:7">
      <c r="A24" s="58">
        <v>15</v>
      </c>
      <c r="B24" s="694"/>
      <c r="C24" s="339" t="s">
        <v>1048</v>
      </c>
      <c r="D24" s="56" t="str">
        <f>VLOOKUP($D$11,'Workstation DataBase'!$A:$GB,$A24,0)</f>
        <v>Yes</v>
      </c>
      <c r="E24" s="56" t="str">
        <f>VLOOKUP($E$11,'Workstation DataBase'!$A:$GB,$A24,0)</f>
        <v>Yes</v>
      </c>
      <c r="F24" s="56" t="str">
        <f>VLOOKUP($F$11,'Workstation DataBase'!$A:$GB,$A24,0)</f>
        <v>Yes</v>
      </c>
      <c r="G24" s="56" t="str">
        <f>VLOOKUP($G$11,'Workstation DataBase'!$A:$GB,$A24,0)</f>
        <v>Yes</v>
      </c>
    </row>
    <row r="25" spans="1:7">
      <c r="A25" s="58">
        <v>16</v>
      </c>
      <c r="B25" s="694"/>
      <c r="C25" s="339" t="s">
        <v>1049</v>
      </c>
      <c r="D25" s="56" t="str">
        <f>VLOOKUP($D$11,'Workstation DataBase'!$A:$GB,$A25,0)</f>
        <v>RAID 0, 1 , 5, 10</v>
      </c>
      <c r="E25" s="56" t="str">
        <f>VLOOKUP($E$11,'Workstation DataBase'!$A:$GB,$A25,0)</f>
        <v>RAID 0, 1 , 5, 10</v>
      </c>
      <c r="F25" s="56" t="str">
        <f>VLOOKUP($F$11,'Workstation DataBase'!$A:$GB,$A25,0)</f>
        <v>RAID 0, 1 , 5, 10</v>
      </c>
      <c r="G25" s="56" t="str">
        <f>VLOOKUP($G$11,'Workstation DataBase'!$A:$GB,$A25,0)</f>
        <v>RAID 0, 1 , 5, 10</v>
      </c>
    </row>
    <row r="26" spans="1:7">
      <c r="A26" s="58">
        <v>17</v>
      </c>
      <c r="B26" s="694"/>
      <c r="C26" s="339" t="s">
        <v>1041</v>
      </c>
      <c r="D26" s="56" t="str">
        <f>VLOOKUP($D$11,'Workstation DataBase'!$A:$GB,$A26,0)</f>
        <v>Single Gigabit</v>
      </c>
      <c r="E26" s="56" t="str">
        <f>VLOOKUP($E$11,'Workstation DataBase'!$A:$GB,$A26,0)</f>
        <v>Single Gigabit</v>
      </c>
      <c r="F26" s="56" t="str">
        <f>VLOOKUP($F$11,'Workstation DataBase'!$A:$GB,$A26,0)</f>
        <v>Single Gigabit</v>
      </c>
      <c r="G26" s="56" t="str">
        <f>VLOOKUP($G$11,'Workstation DataBase'!$A:$GB,$A26,0)</f>
        <v>Dual Gigabit</v>
      </c>
    </row>
    <row r="27" spans="1:7">
      <c r="A27" s="58">
        <v>18</v>
      </c>
      <c r="B27" s="694"/>
      <c r="C27" s="339" t="s">
        <v>1068</v>
      </c>
      <c r="D27" s="56">
        <f>VLOOKUP($D$11,'Workstation DataBase'!$A:$GB,$A27,0)</f>
        <v>0</v>
      </c>
      <c r="E27" s="56">
        <f>VLOOKUP($E$11,'Workstation DataBase'!$A:$GB,$A27,0)</f>
        <v>0</v>
      </c>
      <c r="F27" s="56">
        <f>VLOOKUP($F$11,'Workstation DataBase'!$A:$GB,$A27,0)</f>
        <v>0</v>
      </c>
      <c r="G27" s="56">
        <f>VLOOKUP($G$11,'Workstation DataBase'!$A:$GB,$A27,0)</f>
        <v>0</v>
      </c>
    </row>
    <row r="28" spans="1:7">
      <c r="A28" s="58">
        <v>19</v>
      </c>
      <c r="B28" s="694"/>
      <c r="C28" s="339" t="s">
        <v>7</v>
      </c>
      <c r="D28" s="56" t="str">
        <f>VLOOKUP($D$11,'Workstation DataBase'!$A:$GB,$A28,0)</f>
        <v>Yes</v>
      </c>
      <c r="E28" s="56" t="str">
        <f>VLOOKUP($E$11,'Workstation DataBase'!$A:$GB,$A28,0)</f>
        <v>Yes</v>
      </c>
      <c r="F28" s="56" t="str">
        <f>VLOOKUP($F$11,'Workstation DataBase'!$A:$GB,$A28,0)</f>
        <v>Yes</v>
      </c>
      <c r="G28" s="56" t="str">
        <f>VLOOKUP($G$11,'Workstation DataBase'!$A:$GB,$A28,0)</f>
        <v>Yes</v>
      </c>
    </row>
    <row r="29" spans="1:7" ht="89.25">
      <c r="A29" s="58">
        <v>20</v>
      </c>
      <c r="B29" s="694"/>
      <c r="C29" s="339" t="s">
        <v>1042</v>
      </c>
      <c r="D29" s="56" t="str">
        <f>VLOOKUP($D$11,'Workstation DataBase'!$A:$GB,$A29,0)</f>
        <v>NVS
310 / 315 / 510
Quadro
K420/K620/K2000D/K2200/K4200/K5200/K6000/M6000</v>
      </c>
      <c r="E29" s="56" t="str">
        <f>VLOOKUP($E$11,'Workstation DataBase'!$A:$GB,$A29,0)</f>
        <v>NVS
310 / 315 / 510
Quadro
K420/K620/K2200/K4200/k5200/K6000
AMD
W2100/W5100/W7100</v>
      </c>
      <c r="F29" s="56" t="str">
        <f>VLOOKUP($F$11,'Workstation DataBase'!$A:$GB,$A29,0)</f>
        <v>Nvidia NVS:
310/315/510
Nvidia Quadro
K420/K620/K2200/K4200/K5200/K6000/M6000
AMD:
W2100/W4100/W5100/W7100</v>
      </c>
      <c r="G29" s="56" t="str">
        <f>VLOOKUP($G$11,'Workstation DataBase'!$A:$GB,$A29,0)</f>
        <v>NVS
310 / 315 / 510
Quadro
K420/K620/K2000D/K2200/K4200/K5200/K6000/M6000</v>
      </c>
    </row>
    <row r="30" spans="1:7">
      <c r="A30" s="58">
        <v>21</v>
      </c>
      <c r="B30" s="697" t="s">
        <v>89</v>
      </c>
      <c r="C30" s="339" t="s">
        <v>917</v>
      </c>
      <c r="D30" s="56" t="str">
        <f>VLOOKUP($D$11,'Workstation DataBase'!$A:$GB,$A30,0)</f>
        <v>2 FLEX Bay</v>
      </c>
      <c r="E30" s="56" t="str">
        <f>VLOOKUP($E$11,'Workstation DataBase'!$A:$GB,$A30,0)</f>
        <v>1 Slim External</v>
      </c>
      <c r="F30" s="56" t="str">
        <f>VLOOKUP($F$11,'Workstation DataBase'!$A:$GB,$A30,0)</f>
        <v>1 integrated + 1x 5.25"</v>
      </c>
      <c r="G30" s="56" t="str">
        <f>VLOOKUP($G$11,'Workstation DataBase'!$A:$GB,$A30,0)</f>
        <v>3 FLEX Bay</v>
      </c>
    </row>
    <row r="31" spans="1:7" ht="25.5">
      <c r="A31" s="58">
        <v>22</v>
      </c>
      <c r="B31" s="696"/>
      <c r="C31" s="339" t="s">
        <v>9</v>
      </c>
      <c r="D31" s="56" t="str">
        <f>VLOOKUP($D$11,'Workstation DataBase'!$A:$GB,$A31,0)</f>
        <v>4 Internal (8 Drives with Blind Connect)  + 2 FLEX BAYs + 1 FLEX Connector for 1xM.2</v>
      </c>
      <c r="E31" s="56" t="str">
        <f>VLOOKUP($E$11,'Workstation DataBase'!$A:$GB,$A31,0)</f>
        <v>2 Internal +2 External 5.25" via conversion</v>
      </c>
      <c r="F31" s="56" t="str">
        <f>VLOOKUP($F$11,'Workstation DataBase'!$A:$GB,$A31,0)</f>
        <v>3x 3.5" or 4x 2.5"</v>
      </c>
      <c r="G31" s="56" t="str">
        <f>VLOOKUP($G$11,'Workstation DataBase'!$A:$GB,$A31,0)</f>
        <v>4 Internal (8 Drives with Blind Connect)  + 3 FLEX BAYs + 2 FLEX Connector for 4xM.2</v>
      </c>
    </row>
    <row r="32" spans="1:7" ht="25.5">
      <c r="A32" s="58">
        <v>23</v>
      </c>
      <c r="B32" s="696"/>
      <c r="C32" s="339" t="s">
        <v>90</v>
      </c>
      <c r="D32" s="56" t="str">
        <f>VLOOKUP($D$11,'Workstation DataBase'!$A:$GB,$A32,0)</f>
        <v>Standard 9 in 1
Optional 29 in 1</v>
      </c>
      <c r="E32" s="56" t="str">
        <f>VLOOKUP($E$11,'Workstation DataBase'!$A:$GB,$A32,0)</f>
        <v>15 in 1 (Optional)</v>
      </c>
      <c r="F32" s="56" t="str">
        <f>VLOOKUP($F$11,'Workstation DataBase'!$A:$GB,$A32,0)</f>
        <v>19 in 1 (Optional)</v>
      </c>
      <c r="G32" s="56" t="str">
        <f>VLOOKUP($G$11,'Workstation DataBase'!$A:$GB,$A32,0)</f>
        <v>Standard 9 in 1
Optional 29 in 1</v>
      </c>
    </row>
    <row r="33" spans="1:7">
      <c r="A33" s="58">
        <v>24</v>
      </c>
      <c r="B33" s="693" t="s">
        <v>12</v>
      </c>
      <c r="C33" s="339" t="s">
        <v>910</v>
      </c>
      <c r="D33" s="56">
        <f>VLOOKUP($D$11,'Workstation DataBase'!$A:$GB,$A33,0)</f>
        <v>1</v>
      </c>
      <c r="E33" s="56">
        <f>VLOOKUP($E$11,'Workstation DataBase'!$A:$GB,$A33,0)</f>
        <v>1</v>
      </c>
      <c r="F33" s="56">
        <f>VLOOKUP($F$11,'Workstation DataBase'!$A:$GB,$A33,0)</f>
        <v>1</v>
      </c>
      <c r="G33" s="56">
        <f>VLOOKUP($G$11,'Workstation DataBase'!$A:$GB,$A33,0)</f>
        <v>0</v>
      </c>
    </row>
    <row r="34" spans="1:7">
      <c r="A34" s="58">
        <v>25</v>
      </c>
      <c r="B34" s="694"/>
      <c r="C34" s="339" t="s">
        <v>864</v>
      </c>
      <c r="D34" s="56">
        <f>VLOOKUP($D$11,'Workstation DataBase'!$A:$GB,$A34,0)</f>
        <v>0</v>
      </c>
      <c r="E34" s="56" t="str">
        <f>VLOOKUP($E$11,'Workstation DataBase'!$A:$GB,$A34,0)</f>
        <v>1 (Open Ended)</v>
      </c>
      <c r="F34" s="56">
        <f>VLOOKUP($F$11,'Workstation DataBase'!$A:$GB,$A34,0)</f>
        <v>1</v>
      </c>
      <c r="G34" s="56">
        <f>VLOOKUP($G$11,'Workstation DataBase'!$A:$GB,$A34,0)</f>
        <v>0</v>
      </c>
    </row>
    <row r="35" spans="1:7">
      <c r="A35" s="58">
        <v>26</v>
      </c>
      <c r="B35" s="694"/>
      <c r="C35" s="339" t="s">
        <v>1043</v>
      </c>
      <c r="D35" s="56" t="str">
        <f>VLOOKUP($D$11,'Workstation DataBase'!$A:$GB,$A35,0)</f>
        <v>2 (1 x16 Mechanical)</v>
      </c>
      <c r="E35" s="56" t="str">
        <f>VLOOKUP($E$11,'Workstation DataBase'!$A:$GB,$A35,0)</f>
        <v>1 (open Ended)</v>
      </c>
      <c r="F35" s="56">
        <f>VLOOKUP($F$11,'Workstation DataBase'!$A:$GB,$A35,0)</f>
        <v>1</v>
      </c>
      <c r="G35" s="56" t="str">
        <f>VLOOKUP($G$11,'Workstation DataBase'!$A:$GB,$A35,0)</f>
        <v>2 (Open Ended)</v>
      </c>
    </row>
    <row r="36" spans="1:7">
      <c r="A36" s="58">
        <v>27</v>
      </c>
      <c r="B36" s="694"/>
      <c r="C36" s="339" t="s">
        <v>1044</v>
      </c>
      <c r="D36" s="56" t="str">
        <f>VLOOKUP($D$11,'Workstation DataBase'!$A:$GB,$A36,0)</f>
        <v>2 (1 x16 Mechanical</v>
      </c>
      <c r="E36" s="56" t="str">
        <f>VLOOKUP($E$11,'Workstation DataBase'!$A:$GB,$A36,0)</f>
        <v>1 (Open Ended)</v>
      </c>
      <c r="F36" s="56">
        <f>VLOOKUP($F$11,'Workstation DataBase'!$A:$GB,$A36,0)</f>
        <v>1</v>
      </c>
      <c r="G36" s="56">
        <f>VLOOKUP($G$11,'Workstation DataBase'!$A:$GB,$A36,0)</f>
        <v>0</v>
      </c>
    </row>
    <row r="37" spans="1:7">
      <c r="A37" s="58">
        <v>28</v>
      </c>
      <c r="B37" s="695"/>
      <c r="C37" s="339" t="s">
        <v>912</v>
      </c>
      <c r="D37" s="56">
        <f>VLOOKUP($D$11,'Workstation DataBase'!$A:$GB,$A37,0)</f>
        <v>2</v>
      </c>
      <c r="E37" s="56">
        <f>VLOOKUP($E$11,'Workstation DataBase'!$A:$GB,$A37,0)</f>
        <v>2</v>
      </c>
      <c r="F37" s="56">
        <f>VLOOKUP($F$11,'Workstation DataBase'!$A:$GB,$A37,0)</f>
        <v>1</v>
      </c>
      <c r="G37" s="56">
        <f>VLOOKUP($G$11,'Workstation DataBase'!$A:$GB,$A37,0)</f>
        <v>4</v>
      </c>
    </row>
    <row r="38" spans="1:7">
      <c r="A38" s="58">
        <v>29</v>
      </c>
      <c r="B38" s="696" t="s">
        <v>87</v>
      </c>
      <c r="C38" s="339" t="s">
        <v>13</v>
      </c>
      <c r="D38" s="56">
        <f>VLOOKUP($D$11,'Workstation DataBase'!$A:$GB,$A38,0)</f>
        <v>1</v>
      </c>
      <c r="E38" s="56" t="str">
        <f>VLOOKUP($E$11,'Workstation DataBase'!$A:$GB,$A38,0)</f>
        <v>Optional</v>
      </c>
      <c r="F38" s="56">
        <f>VLOOKUP($F$11,'Workstation DataBase'!$A:$GB,$A38,0)</f>
        <v>1</v>
      </c>
      <c r="G38" s="56">
        <f>VLOOKUP($G$11,'Workstation DataBase'!$A:$GB,$A38,0)</f>
        <v>1</v>
      </c>
    </row>
    <row r="39" spans="1:7">
      <c r="A39" s="58">
        <v>30</v>
      </c>
      <c r="B39" s="696"/>
      <c r="C39" s="339" t="s">
        <v>913</v>
      </c>
      <c r="D39" s="56" t="str">
        <f>VLOOKUP($D$11,'Workstation DataBase'!$A:$GB,$A39,0)</f>
        <v>No</v>
      </c>
      <c r="E39" s="56" t="str">
        <f>VLOOKUP($E$11,'Workstation DataBase'!$A:$GB,$A39,0)</f>
        <v>No</v>
      </c>
      <c r="F39" s="56">
        <f>VLOOKUP($F$11,'Workstation DataBase'!$A:$GB,$A39,0)</f>
        <v>0</v>
      </c>
      <c r="G39" s="56">
        <f>VLOOKUP($G$11,'Workstation DataBase'!$A:$GB,$A39,0)</f>
        <v>0</v>
      </c>
    </row>
    <row r="40" spans="1:7">
      <c r="A40" s="58">
        <v>31</v>
      </c>
      <c r="B40" s="696"/>
      <c r="C40" s="339" t="s">
        <v>14</v>
      </c>
      <c r="D40" s="56" t="str">
        <f>VLOOKUP($D$11,'Workstation DataBase'!$A:$GB,$A40,0)</f>
        <v>Optional</v>
      </c>
      <c r="E40" s="56">
        <f>VLOOKUP($E$11,'Workstation DataBase'!$A:$GB,$A40,0)</f>
        <v>2</v>
      </c>
      <c r="F40" s="56">
        <f>VLOOKUP($F$11,'Workstation DataBase'!$A:$GB,$A40,0)</f>
        <v>2</v>
      </c>
      <c r="G40" s="56">
        <f>VLOOKUP($G$11,'Workstation DataBase'!$A:$GB,$A40,0)</f>
        <v>0</v>
      </c>
    </row>
    <row r="41" spans="1:7">
      <c r="A41" s="58">
        <v>32</v>
      </c>
      <c r="B41" s="696"/>
      <c r="C41" s="339" t="s">
        <v>914</v>
      </c>
      <c r="D41" s="56" t="str">
        <f>VLOOKUP($D$11,'Workstation DataBase'!$A:$GB,$A41,0)</f>
        <v>Mic and Headphone</v>
      </c>
      <c r="E41" s="56" t="str">
        <f>VLOOKUP($E$11,'Workstation DataBase'!$A:$GB,$A41,0)</f>
        <v>Mic and Headphone</v>
      </c>
      <c r="F41" s="56" t="str">
        <f>VLOOKUP($F$11,'Workstation DataBase'!$A:$GB,$A41,0)</f>
        <v>Mic and Headphone</v>
      </c>
      <c r="G41" s="56" t="str">
        <f>VLOOKUP($G$11,'Workstation DataBase'!$A:$GB,$A41,0)</f>
        <v>Mic and Headphone</v>
      </c>
    </row>
    <row r="42" spans="1:7">
      <c r="A42" s="58">
        <v>33</v>
      </c>
      <c r="B42" s="696"/>
      <c r="C42" s="339" t="s">
        <v>1045</v>
      </c>
      <c r="D42" s="56">
        <f>VLOOKUP($D$11,'Workstation DataBase'!$A:$GB,$A42,0)</f>
        <v>0</v>
      </c>
      <c r="E42" s="56" t="str">
        <f>VLOOKUP($E$11,'Workstation DataBase'!$A:$GB,$A42,0)</f>
        <v>None</v>
      </c>
      <c r="F42" s="56" t="str">
        <f>VLOOKUP($F$11,'Workstation DataBase'!$A:$GB,$A42,0)</f>
        <v>None</v>
      </c>
      <c r="G42" s="56">
        <f>VLOOKUP($G$11,'Workstation DataBase'!$A:$GB,$A42,0)</f>
        <v>0</v>
      </c>
    </row>
    <row r="43" spans="1:7" ht="51">
      <c r="A43" s="58">
        <v>34</v>
      </c>
      <c r="B43" s="696"/>
      <c r="C43" s="339" t="s">
        <v>430</v>
      </c>
      <c r="D43" s="56" t="str">
        <f>VLOOKUP($D$11,'Workstation DataBase'!$A:$GB,$A43,0)</f>
        <v xml:space="preserve">4 Rear USB 2.0
4 Front USB 3.0
4 Rear USB 3.0
</v>
      </c>
      <c r="E43" s="56" t="str">
        <f>VLOOKUP($E$11,'Workstation DataBase'!$A:$GB,$A43,0)</f>
        <v>4 Rear USB 3.0
2 Rear USB 2.0
4 Front USB 3.0
2 Internal USB 2.0</v>
      </c>
      <c r="F43" s="56" t="str">
        <f>VLOOKUP($F$11,'Workstation DataBase'!$A:$GB,$A43,0)</f>
        <v>3 Front USB 2.0
3 Rear USB 2.0
1 Front USB 3.0
3 Rear USB 3.0</v>
      </c>
      <c r="G43" s="56" t="str">
        <f>VLOOKUP($G$11,'Workstation DataBase'!$A:$GB,$A43,0)</f>
        <v xml:space="preserve">4 Rear USB 2.0
4 Front USB 3.0
4 Rear USB 3.0
</v>
      </c>
    </row>
    <row r="44" spans="1:7">
      <c r="A44" s="58">
        <v>35</v>
      </c>
      <c r="B44" s="696"/>
      <c r="C44" s="339" t="s">
        <v>1046</v>
      </c>
      <c r="D44" s="56" t="str">
        <f>VLOOKUP($D$11,'Workstation DataBase'!$A:$GB,$A44,0)</f>
        <v>Optional</v>
      </c>
      <c r="E44" s="56" t="str">
        <f>VLOOKUP($E$11,'Workstation DataBase'!$A:$GB,$A44,0)</f>
        <v>Optional</v>
      </c>
      <c r="F44" s="56" t="str">
        <f>VLOOKUP($F$11,'Workstation DataBase'!$A:$GB,$A44,0)</f>
        <v>Optional</v>
      </c>
      <c r="G44" s="56" t="str">
        <f>VLOOKUP($G$11,'Workstation DataBase'!$A:$GB,$A44,0)</f>
        <v>Optional</v>
      </c>
    </row>
    <row r="45" spans="1:7">
      <c r="A45" s="58">
        <v>36</v>
      </c>
      <c r="B45" s="696"/>
      <c r="C45" s="339" t="s">
        <v>15</v>
      </c>
      <c r="D45" s="56" t="str">
        <f>VLOOKUP($D$11,'Workstation DataBase'!$A:$GB,$A45,0)</f>
        <v>Optional</v>
      </c>
      <c r="E45" s="56" t="str">
        <f>VLOOKUP($E$11,'Workstation DataBase'!$A:$GB,$A45,0)</f>
        <v>none</v>
      </c>
      <c r="F45" s="56" t="str">
        <f>VLOOKUP($F$11,'Workstation DataBase'!$A:$GB,$A45,0)</f>
        <v>None</v>
      </c>
      <c r="G45" s="56" t="str">
        <f>VLOOKUP($G$11,'Workstation DataBase'!$A:$GB,$A45,0)</f>
        <v>Optional</v>
      </c>
    </row>
    <row r="46" spans="1:7">
      <c r="A46" s="58">
        <v>37</v>
      </c>
      <c r="B46" s="696"/>
      <c r="C46" s="339" t="s">
        <v>16</v>
      </c>
      <c r="D46" s="56" t="str">
        <f>VLOOKUP($D$11,'Workstation DataBase'!$A:$GB,$A46,0)</f>
        <v>No</v>
      </c>
      <c r="E46" s="56" t="str">
        <f>VLOOKUP($E$11,'Workstation DataBase'!$A:$GB,$A46,0)</f>
        <v>None</v>
      </c>
      <c r="F46" s="56">
        <f>VLOOKUP($F$11,'Workstation DataBase'!$A:$GB,$A46,0)</f>
        <v>0</v>
      </c>
      <c r="G46" s="56" t="str">
        <f>VLOOKUP($G$11,'Workstation DataBase'!$A:$GB,$A46,0)</f>
        <v>No</v>
      </c>
    </row>
    <row r="47" spans="1:7">
      <c r="A47" s="58">
        <v>38</v>
      </c>
      <c r="B47" s="696"/>
      <c r="C47" s="339" t="s">
        <v>1052</v>
      </c>
      <c r="D47" s="56" t="str">
        <f>VLOOKUP($D$11,'Workstation DataBase'!$A:$GB,$A47,0)</f>
        <v>No</v>
      </c>
      <c r="E47" s="56" t="str">
        <f>VLOOKUP($E$11,'Workstation DataBase'!$A:$GB,$A47,0)</f>
        <v>None</v>
      </c>
      <c r="F47" s="56">
        <f>VLOOKUP($F$11,'Workstation DataBase'!$A:$GB,$A47,0)</f>
        <v>0</v>
      </c>
      <c r="G47" s="56" t="str">
        <f>VLOOKUP($G$11,'Workstation DataBase'!$A:$GB,$A47,0)</f>
        <v>No</v>
      </c>
    </row>
    <row r="48" spans="1:7">
      <c r="A48" s="58">
        <v>39</v>
      </c>
      <c r="B48" s="696"/>
      <c r="C48" s="339" t="s">
        <v>18</v>
      </c>
      <c r="D48" s="56" t="str">
        <f>VLOOKUP($D$11,'Workstation DataBase'!$A:$GB,$A48,0)</f>
        <v>No</v>
      </c>
      <c r="E48" s="56" t="str">
        <f>VLOOKUP($E$11,'Workstation DataBase'!$A:$GB,$A48,0)</f>
        <v>None</v>
      </c>
      <c r="F48" s="56">
        <f>VLOOKUP($F$11,'Workstation DataBase'!$A:$GB,$A48,0)</f>
        <v>0</v>
      </c>
      <c r="G48" s="56" t="str">
        <f>VLOOKUP($G$11,'Workstation DataBase'!$A:$GB,$A48,0)</f>
        <v>No</v>
      </c>
    </row>
    <row r="49" spans="1:7">
      <c r="A49" s="58">
        <v>40</v>
      </c>
      <c r="B49" s="696"/>
      <c r="C49" s="339" t="s">
        <v>95</v>
      </c>
      <c r="D49" s="56" t="str">
        <f>VLOOKUP($D$11,'Workstation DataBase'!$A:$GB,$A49,0)</f>
        <v>No</v>
      </c>
      <c r="E49" s="56" t="str">
        <f>VLOOKUP($E$11,'Workstation DataBase'!$A:$GB,$A49,0)</f>
        <v>None</v>
      </c>
      <c r="F49" s="56">
        <f>VLOOKUP($F$11,'Workstation DataBase'!$A:$GB,$A49,0)</f>
        <v>0</v>
      </c>
      <c r="G49" s="56" t="str">
        <f>VLOOKUP($G$11,'Workstation DataBase'!$A:$GB,$A49,0)</f>
        <v>No</v>
      </c>
    </row>
    <row r="50" spans="1:7">
      <c r="A50" s="58">
        <v>41</v>
      </c>
      <c r="B50" s="696" t="s">
        <v>91</v>
      </c>
      <c r="C50" s="339" t="s">
        <v>92</v>
      </c>
      <c r="D50" s="56" t="str">
        <f>VLOOKUP($D$11,'Workstation DataBase'!$A:$GB,$A50,0)</f>
        <v>No</v>
      </c>
      <c r="E50" s="56" t="str">
        <f>VLOOKUP($E$11,'Workstation DataBase'!$A:$GB,$A50,0)</f>
        <v>No</v>
      </c>
      <c r="F50" s="56" t="str">
        <f>VLOOKUP($F$11,'Workstation DataBase'!$A:$GB,$A50,0)</f>
        <v>Yes</v>
      </c>
      <c r="G50" s="56" t="str">
        <f>VLOOKUP($G$11,'Workstation DataBase'!$A:$GB,$A50,0)</f>
        <v>No</v>
      </c>
    </row>
    <row r="51" spans="1:7">
      <c r="A51" s="58">
        <v>42</v>
      </c>
      <c r="B51" s="696"/>
      <c r="C51" s="339" t="s">
        <v>1047</v>
      </c>
      <c r="D51" s="56" t="str">
        <f>VLOOKUP($D$11,'Workstation DataBase'!$A:$GB,$A51,0)</f>
        <v>Yes (optional)</v>
      </c>
      <c r="E51" s="56" t="str">
        <f>VLOOKUP($E$11,'Workstation DataBase'!$A:$GB,$A51,0)</f>
        <v>Yes</v>
      </c>
      <c r="F51" s="56" t="str">
        <f>VLOOKUP($F$11,'Workstation DataBase'!$A:$GB,$A51,0)</f>
        <v>Yes</v>
      </c>
      <c r="G51" s="56" t="str">
        <f>VLOOKUP($G$11,'Workstation DataBase'!$A:$GB,$A51,0)</f>
        <v>Yes (optional)</v>
      </c>
    </row>
    <row r="52" spans="1:7">
      <c r="A52" s="58">
        <v>43</v>
      </c>
      <c r="B52" s="696"/>
      <c r="C52" s="339" t="s">
        <v>93</v>
      </c>
      <c r="D52" s="56" t="str">
        <f>VLOOKUP($D$11,'Workstation DataBase'!$A:$GB,$A52,0)</f>
        <v>Yes</v>
      </c>
      <c r="E52" s="56" t="str">
        <f>VLOOKUP($E$11,'Workstation DataBase'!$A:$GB,$A52,0)</f>
        <v>Not Mentioned</v>
      </c>
      <c r="F52" s="56" t="str">
        <f>VLOOKUP($F$11,'Workstation DataBase'!$A:$GB,$A52,0)</f>
        <v>Not Mentioned</v>
      </c>
      <c r="G52" s="56" t="str">
        <f>VLOOKUP($G$11,'Workstation DataBase'!$A:$GB,$A52,0)</f>
        <v>Yes</v>
      </c>
    </row>
    <row r="53" spans="1:7">
      <c r="A53" s="58">
        <v>44</v>
      </c>
      <c r="B53" s="696"/>
      <c r="C53" s="339" t="s">
        <v>94</v>
      </c>
      <c r="D53" s="56" t="str">
        <f>VLOOKUP($D$11,'Workstation DataBase'!$A:$GB,$A53,0)</f>
        <v>Yes</v>
      </c>
      <c r="E53" s="56" t="str">
        <f>VLOOKUP($E$11,'Workstation DataBase'!$A:$GB,$A53,0)</f>
        <v>Not Mentioned</v>
      </c>
      <c r="F53" s="56" t="str">
        <f>VLOOKUP($F$11,'Workstation DataBase'!$A:$GB,$A53,0)</f>
        <v>Not Mentioned</v>
      </c>
      <c r="G53" s="56" t="str">
        <f>VLOOKUP($G$11,'Workstation DataBase'!$A:$GB,$A53,0)</f>
        <v>Yes</v>
      </c>
    </row>
    <row r="54" spans="1:7">
      <c r="A54" s="58">
        <v>45</v>
      </c>
      <c r="B54" s="696"/>
      <c r="C54" s="339" t="s">
        <v>96</v>
      </c>
      <c r="D54" s="56" t="str">
        <f>VLOOKUP($D$11,'Workstation DataBase'!$A:$GB,$A54,0)</f>
        <v>Standard</v>
      </c>
      <c r="E54" s="56" t="str">
        <f>VLOOKUP($E$11,'Workstation DataBase'!$A:$GB,$A54,0)</f>
        <v>Optional</v>
      </c>
      <c r="F54" s="56" t="str">
        <f>VLOOKUP($F$11,'Workstation DataBase'!$A:$GB,$A54,0)</f>
        <v>Optional</v>
      </c>
      <c r="G54" s="56" t="str">
        <f>VLOOKUP($G$11,'Workstation DataBase'!$A:$GB,$A54,0)</f>
        <v>Standard</v>
      </c>
    </row>
    <row r="55" spans="1:7" s="55" customFormat="1">
      <c r="A55" s="58">
        <v>46</v>
      </c>
      <c r="B55" s="696"/>
      <c r="C55" s="339" t="s">
        <v>6</v>
      </c>
      <c r="D55" s="56" t="str">
        <f>VLOOKUP($D$11,'Workstation DataBase'!$A:$GB,$A55,0)</f>
        <v>TPM v 1.2</v>
      </c>
      <c r="E55" s="56" t="str">
        <f>VLOOKUP($E$11,'Workstation DataBase'!$A:$GB,$A55,0)</f>
        <v>TPM V1.2</v>
      </c>
      <c r="F55" s="56" t="str">
        <f>VLOOKUP($F$11,'Workstation DataBase'!$A:$GB,$A55,0)</f>
        <v>TPM V1.2</v>
      </c>
      <c r="G55" s="56" t="str">
        <f>VLOOKUP($G$11,'Workstation DataBase'!$A:$GB,$A55,0)</f>
        <v>TPM v 1.2</v>
      </c>
    </row>
    <row r="56" spans="1:7" s="55" customFormat="1">
      <c r="A56" s="58">
        <v>47</v>
      </c>
      <c r="B56" s="696"/>
      <c r="C56" s="339" t="s">
        <v>98</v>
      </c>
      <c r="D56" s="56" t="str">
        <f>VLOOKUP($D$11,'Workstation DataBase'!$A:$GB,$A56,0)</f>
        <v>No</v>
      </c>
      <c r="E56" s="56" t="str">
        <f>VLOOKUP($E$11,'Workstation DataBase'!$A:$GB,$A56,0)</f>
        <v>No</v>
      </c>
      <c r="F56" s="56" t="str">
        <f>VLOOKUP($F$11,'Workstation DataBase'!$A:$GB,$A56,0)</f>
        <v>Yes</v>
      </c>
      <c r="G56" s="56" t="str">
        <f>VLOOKUP($G$11,'Workstation DataBase'!$A:$GB,$A56,0)</f>
        <v>No</v>
      </c>
    </row>
    <row r="57" spans="1:7">
      <c r="A57" s="58">
        <v>48</v>
      </c>
      <c r="B57" s="698" t="s">
        <v>103</v>
      </c>
      <c r="C57" s="339" t="s">
        <v>97</v>
      </c>
      <c r="D57" s="56" t="str">
        <f>VLOOKUP($D$11,'Workstation DataBase'!$A:$GB,$A57,0)</f>
        <v>Yes (some CPUs)</v>
      </c>
      <c r="E57" s="56" t="str">
        <f>VLOOKUP($E$11,'Workstation DataBase'!$A:$GB,$A57,0)</f>
        <v>Some CPUs</v>
      </c>
      <c r="F57" s="56" t="str">
        <f>VLOOKUP($F$11,'Workstation DataBase'!$A:$GB,$A57,0)</f>
        <v>Some CPUs</v>
      </c>
      <c r="G57" s="56" t="str">
        <f>VLOOKUP($G$11,'Workstation DataBase'!$A:$GB,$A57,0)</f>
        <v>Yes (some CPUs)</v>
      </c>
    </row>
    <row r="58" spans="1:7" ht="83.25" customHeight="1">
      <c r="A58" s="58">
        <v>49</v>
      </c>
      <c r="B58" s="699"/>
      <c r="C58" s="339" t="s">
        <v>99</v>
      </c>
      <c r="D58" s="56" t="str">
        <f>VLOOKUP($D$11,'Workstation DataBase'!$A:$GB,$A58,0)</f>
        <v>Full TVT Support</v>
      </c>
      <c r="E58" s="56" t="str">
        <f>VLOOKUP($E$11,'Workstation DataBase'!$A:$GB,$A58,0)</f>
        <v>None Mentioned</v>
      </c>
      <c r="F58" s="56" t="str">
        <f>VLOOKUP($F$11,'Workstation DataBase'!$A:$GB,$A58,0)</f>
        <v>None Mentioned</v>
      </c>
      <c r="G58" s="56" t="str">
        <f>VLOOKUP($G$11,'Workstation DataBase'!$A:$GB,$A58,0)</f>
        <v>Full TVT Support</v>
      </c>
    </row>
    <row r="59" spans="1:7">
      <c r="A59" s="58">
        <v>50</v>
      </c>
      <c r="B59" s="699"/>
      <c r="C59" s="339" t="s">
        <v>100</v>
      </c>
      <c r="D59" s="56" t="str">
        <f>VLOOKUP($D$11,'Workstation DataBase'!$A:$GB,$A59,0)</f>
        <v>Yes</v>
      </c>
      <c r="E59" s="56" t="str">
        <f>VLOOKUP($E$11,'Workstation DataBase'!$A:$GB,$A59,0)</f>
        <v>No</v>
      </c>
      <c r="F59" s="56" t="str">
        <f>VLOOKUP($F$11,'Workstation DataBase'!$A:$GB,$A59,0)</f>
        <v>No</v>
      </c>
      <c r="G59" s="56" t="str">
        <f>VLOOKUP($G$11,'Workstation DataBase'!$A:$GB,$A59,0)</f>
        <v>Yes</v>
      </c>
    </row>
    <row r="60" spans="1:7">
      <c r="A60" s="58">
        <v>51</v>
      </c>
      <c r="B60" s="699"/>
      <c r="C60" s="339" t="s">
        <v>101</v>
      </c>
      <c r="D60" s="56" t="str">
        <f>VLOOKUP($D$11,'Workstation DataBase'!$A:$GB,$A60,0)</f>
        <v>UEFI</v>
      </c>
      <c r="E60" s="56" t="str">
        <f>VLOOKUP($E$11,'Workstation DataBase'!$A:$GB,$A60,0)</f>
        <v>UEFI</v>
      </c>
      <c r="F60" s="56" t="str">
        <f>VLOOKUP($F$11,'Workstation DataBase'!$A:$GB,$A60,0)</f>
        <v>UEFI</v>
      </c>
      <c r="G60" s="56" t="str">
        <f>VLOOKUP($G$11,'Workstation DataBase'!$A:$GB,$A60,0)</f>
        <v>UEFI</v>
      </c>
    </row>
    <row r="61" spans="1:7" ht="409.5">
      <c r="A61" s="58">
        <v>52</v>
      </c>
      <c r="B61" s="700"/>
      <c r="C61" s="339" t="s">
        <v>102</v>
      </c>
      <c r="D61" s="56" t="str">
        <f>VLOOKUP($D$11,'Workstation DataBase'!$A:$GB,$A61,0)</f>
        <v>Windows 7® Professional 64-bit
Windows 7® Professional 32-bit
Windows 8.1® Professional 64-bit
Windows 8.1® 64-bit
Windows 8.1® 64-bit China
Red Hat Enterprise Linux 6.4</v>
      </c>
      <c r="E61" s="56" t="str">
        <f>VLOOKUP($E$11,'Workstation DataBase'!$A:$GB,$A61,0)</f>
        <v xml:space="preserve">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v>
      </c>
      <c r="F61" s="56" t="str">
        <f>VLOOKUP($F$11,'Workstation DataBase'!$A:$GB,$A61,0)</f>
        <v>Windows 7® Professional 64-bit
Windows 7® Professional 32-bit
Windows 7 Ultimate 32 and 64bit
Windows 8.1® Professional 64-bit
Windows 8.1® 64-bit
RH Linux v6.4
Uvunru 12.04 Linux (China Only)
Red Hat Enterprise Linux 6.4</v>
      </c>
      <c r="G61" s="56" t="str">
        <f>VLOOKUP($G$11,'Workstation DataBase'!$A:$GB,$A61,0)</f>
        <v>Windows 7® Professional 64-bit
Windows 7® Professional 32-bit
Windows 8.1® Professional 64-bit
Windows 8.1® 64-bit
Windows 8.1® 64-bit China
Red Hat Enterprise Linux 6.4</v>
      </c>
    </row>
    <row r="62" spans="1:7">
      <c r="A62" s="58">
        <v>53</v>
      </c>
      <c r="B62" s="696" t="s">
        <v>125</v>
      </c>
      <c r="C62" s="339" t="s">
        <v>104</v>
      </c>
      <c r="D62" s="56">
        <f>VLOOKUP($D$11,'Workstation DataBase'!$A:$GB,$A62,0)</f>
        <v>0</v>
      </c>
      <c r="E62" s="56" t="str">
        <f>VLOOKUP($E$11,'Workstation DataBase'!$A:$GB,$A62,0)</f>
        <v>Not Listed</v>
      </c>
      <c r="F62" s="56" t="str">
        <f>VLOOKUP($F$11,'Workstation DataBase'!$A:$GB,$A62,0)</f>
        <v>Not Listed</v>
      </c>
      <c r="G62" s="56">
        <f>VLOOKUP($G$11,'Workstation DataBase'!$A:$GB,$A62,0)</f>
        <v>0</v>
      </c>
    </row>
    <row r="63" spans="1:7">
      <c r="A63" s="58">
        <v>54</v>
      </c>
      <c r="B63" s="696"/>
      <c r="C63" s="339" t="s">
        <v>1050</v>
      </c>
      <c r="D63" s="56">
        <f>VLOOKUP($D$11,'Workstation DataBase'!$A:$GB,$A63,0)</f>
        <v>0</v>
      </c>
      <c r="E63" s="56" t="str">
        <f>VLOOKUP($E$11,'Workstation DataBase'!$A:$GB,$A63,0)</f>
        <v>Not Listed</v>
      </c>
      <c r="F63" s="56" t="str">
        <f>VLOOKUP($F$11,'Workstation DataBase'!$A:$GB,$A63,0)</f>
        <v>Not Listed</v>
      </c>
      <c r="G63" s="56">
        <f>VLOOKUP($G$11,'Workstation DataBase'!$A:$GB,$A63,0)</f>
        <v>0</v>
      </c>
    </row>
    <row r="64" spans="1:7" ht="89.25" customHeight="1">
      <c r="A64" s="58">
        <v>55</v>
      </c>
      <c r="B64" s="696"/>
      <c r="C64" s="339" t="s">
        <v>105</v>
      </c>
      <c r="D64" s="56" t="str">
        <f>VLOOKUP($D$11,'Workstation DataBase'!$A:$GB,$A64,0)</f>
        <v>Energy Star 5
EPEAT Gold
Greenguard
RoHS
Climate Savers 80Plus Platinum(92% Efficient PSU)</v>
      </c>
      <c r="E64" s="56" t="str">
        <f>VLOOKUP($E$11,'Workstation DataBase'!$A:$GB,$A64,0)</f>
        <v>Not Listed</v>
      </c>
      <c r="F64" s="56" t="str">
        <f>VLOOKUP($F$11,'Workstation DataBase'!$A:$GB,$A64,0)</f>
        <v>Not Listed</v>
      </c>
      <c r="G64" s="56" t="str">
        <f>VLOOKUP($G$11,'Workstation DataBase'!$A:$GB,$A64,0)</f>
        <v>Energy Star 5
EPEAT Gold
Greenguard
RoHS
Climate Savers 80Plus Platinum(92% Efficient PSU)</v>
      </c>
    </row>
    <row r="65" spans="1:7" ht="54" customHeight="1">
      <c r="A65" s="58">
        <v>56</v>
      </c>
      <c r="B65" s="138" t="s">
        <v>144</v>
      </c>
      <c r="C65" s="339" t="s">
        <v>144</v>
      </c>
      <c r="D65" s="56">
        <f>VLOOKUP($D$11,'Workstation DataBase'!$A:$GB,$A65,0)</f>
        <v>0</v>
      </c>
      <c r="E65" s="56">
        <f>VLOOKUP($E$11,'Workstation DataBase'!$A:$GB,$A65,0)</f>
        <v>0</v>
      </c>
      <c r="F65" s="56">
        <f>VLOOKUP($F$11,'Workstation DataBase'!$A:$GB,$A65,0)</f>
        <v>0</v>
      </c>
      <c r="G65" s="56">
        <f>VLOOKUP($G$11,'Workstation DataBase'!$A:$GB,$A65,0)</f>
        <v>0</v>
      </c>
    </row>
    <row r="66" spans="1:7" ht="107.25" customHeight="1">
      <c r="A66" s="58">
        <v>57</v>
      </c>
      <c r="B66" s="693" t="s">
        <v>123</v>
      </c>
      <c r="C66" s="339" t="s">
        <v>151</v>
      </c>
      <c r="D66" s="56">
        <f>VLOOKUP($D$11,'Workstation DataBase'!$A:$GB,$A66,0)</f>
        <v>0</v>
      </c>
      <c r="E66" s="56">
        <f>VLOOKUP($E$11,'Workstation DataBase'!$A:$GB,$A66,0)</f>
        <v>0</v>
      </c>
      <c r="F66" s="56">
        <f>VLOOKUP($F$11,'Workstation DataBase'!$A:$GB,$A66,0)</f>
        <v>0</v>
      </c>
      <c r="G66" s="56">
        <f>VLOOKUP($G$11,'Workstation DataBase'!$A:$GB,$A66,0)</f>
        <v>0</v>
      </c>
    </row>
    <row r="67" spans="1:7" s="55" customFormat="1" ht="161.25" customHeight="1">
      <c r="A67" s="58">
        <v>58</v>
      </c>
      <c r="B67" s="695"/>
      <c r="C67" s="339" t="s">
        <v>152</v>
      </c>
      <c r="D67" s="56">
        <f>VLOOKUP($D$11,'Workstation DataBase'!$A:$GB,$A67,0)</f>
        <v>0</v>
      </c>
      <c r="E67" s="56">
        <f>VLOOKUP($E$11,'Workstation DataBase'!$A:$GB,$A67,0)</f>
        <v>0</v>
      </c>
      <c r="F67" s="56">
        <f>VLOOKUP($F$11,'Workstation DataBase'!$A:$GB,$A67,0)</f>
        <v>0</v>
      </c>
      <c r="G67" s="56">
        <f>VLOOKUP($G$11,'Workstation DataBase'!$A:$GB,$A67,0)</f>
        <v>0</v>
      </c>
    </row>
    <row r="68" spans="1:7" s="55" customFormat="1" ht="15">
      <c r="A68" s="58">
        <v>59</v>
      </c>
      <c r="B68" s="53"/>
      <c r="C68" s="339" t="s">
        <v>424</v>
      </c>
      <c r="D68" s="139" t="str">
        <f>D11</f>
        <v>ThinkStation P500</v>
      </c>
      <c r="E68" s="139" t="str">
        <f>E11</f>
        <v>HP Z440</v>
      </c>
      <c r="F68" s="139" t="str">
        <f>F11</f>
        <v>Dell Precision T5810</v>
      </c>
      <c r="G68" s="139" t="str">
        <f>G11</f>
        <v>ThinkStation P900</v>
      </c>
    </row>
    <row r="69" spans="1:7" s="55" customFormat="1">
      <c r="B69" s="53"/>
      <c r="C69" s="87"/>
      <c r="D69" s="88" t="str">
        <f>IF('Workstation DataBase'!A124="","",'Workstation DataBase'!A124)</f>
        <v/>
      </c>
      <c r="E69" s="88"/>
      <c r="F69" s="88"/>
      <c r="G69" s="88"/>
    </row>
    <row r="70" spans="1:7" s="55" customFormat="1">
      <c r="B70" s="53"/>
      <c r="C70" s="87"/>
      <c r="D70" s="88" t="str">
        <f>IF('Workstation DataBase'!A125="","",'Workstation DataBase'!A125)</f>
        <v/>
      </c>
      <c r="E70" s="88"/>
      <c r="F70" s="88"/>
      <c r="G70" s="88"/>
    </row>
    <row r="71" spans="1:7" s="55" customFormat="1">
      <c r="B71" s="53"/>
      <c r="C71" s="87"/>
      <c r="D71" s="88" t="str">
        <f>IF('Workstation DataBase'!A126="","",'Workstation DataBase'!A126)</f>
        <v/>
      </c>
      <c r="E71" s="88"/>
      <c r="F71" s="88"/>
      <c r="G71" s="88"/>
    </row>
    <row r="72" spans="1:7" s="55" customFormat="1">
      <c r="B72" s="53"/>
      <c r="C72" s="87"/>
      <c r="D72" s="88" t="str">
        <f>IF('Workstation DataBase'!A127="","",'Workstation DataBase'!A127)</f>
        <v/>
      </c>
      <c r="E72" s="88"/>
      <c r="F72" s="88"/>
      <c r="G72" s="88"/>
    </row>
    <row r="73" spans="1:7" s="55" customFormat="1">
      <c r="B73" s="53"/>
      <c r="C73" s="87"/>
      <c r="D73" s="88" t="str">
        <f>IF('Workstation DataBase'!A128="","",'Workstation DataBase'!A128)</f>
        <v/>
      </c>
      <c r="E73" s="88"/>
      <c r="F73" s="88"/>
      <c r="G73" s="88"/>
    </row>
    <row r="74" spans="1:7" s="55" customFormat="1">
      <c r="B74" s="53"/>
      <c r="C74" s="87"/>
      <c r="D74" s="88" t="str">
        <f>IF('Workstation DataBase'!A129="","",'Workstation DataBase'!A129)</f>
        <v/>
      </c>
      <c r="E74" s="88"/>
      <c r="F74" s="88"/>
      <c r="G74" s="88"/>
    </row>
    <row r="75" spans="1:7" s="55" customFormat="1">
      <c r="B75" s="53"/>
      <c r="C75" s="87"/>
      <c r="D75" s="88" t="str">
        <f>IF('Workstation DataBase'!A130="","",'Workstation DataBase'!A130)</f>
        <v/>
      </c>
      <c r="E75" s="88"/>
      <c r="F75" s="88"/>
      <c r="G75" s="88"/>
    </row>
    <row r="76" spans="1:7" s="55" customFormat="1">
      <c r="B76" s="53"/>
      <c r="C76" s="87"/>
      <c r="D76" s="88" t="str">
        <f>IF('Workstation DataBase'!A131="","",'Workstation DataBase'!A131)</f>
        <v/>
      </c>
      <c r="E76" s="88"/>
      <c r="F76" s="88"/>
      <c r="G76" s="88"/>
    </row>
    <row r="77" spans="1:7" s="55" customFormat="1">
      <c r="B77" s="53"/>
      <c r="C77" s="87"/>
      <c r="D77" s="88" t="str">
        <f>IF('Workstation DataBase'!A132="","",'Workstation DataBase'!A132)</f>
        <v/>
      </c>
      <c r="E77" s="88"/>
      <c r="F77" s="88"/>
      <c r="G77" s="88"/>
    </row>
    <row r="78" spans="1:7" s="55" customFormat="1">
      <c r="B78" s="53"/>
      <c r="C78" s="87"/>
      <c r="D78" s="88" t="str">
        <f>IF('Workstation DataBase'!A133="","",'Workstation DataBase'!A133)</f>
        <v/>
      </c>
      <c r="E78" s="88"/>
      <c r="F78" s="88"/>
      <c r="G78" s="88"/>
    </row>
    <row r="79" spans="1:7" s="55" customFormat="1">
      <c r="B79" s="53"/>
      <c r="C79" s="87"/>
      <c r="D79" s="88" t="str">
        <f>IF('Workstation DataBase'!A134="","",'Workstation DataBase'!A134)</f>
        <v/>
      </c>
      <c r="E79" s="88"/>
      <c r="F79" s="88"/>
      <c r="G79" s="88"/>
    </row>
    <row r="80" spans="1:7" s="55" customFormat="1">
      <c r="B80" s="53"/>
      <c r="C80" s="87"/>
      <c r="D80" s="88" t="str">
        <f>IF('Workstation DataBase'!A135="","",'Workstation DataBase'!A135)</f>
        <v/>
      </c>
      <c r="E80" s="88"/>
      <c r="F80" s="88"/>
      <c r="G80" s="88"/>
    </row>
    <row r="81" spans="2:7" s="55" customFormat="1">
      <c r="B81" s="53"/>
      <c r="C81" s="87"/>
      <c r="D81" s="88" t="str">
        <f>IF('Workstation DataBase'!A136="","",'Workstation DataBase'!A136)</f>
        <v/>
      </c>
      <c r="E81" s="88"/>
      <c r="F81" s="88"/>
      <c r="G81" s="88"/>
    </row>
    <row r="82" spans="2:7" s="55" customFormat="1">
      <c r="B82" s="53"/>
      <c r="C82" s="87"/>
      <c r="D82" s="88" t="str">
        <f>IF('Workstation DataBase'!A137="","",'Workstation DataBase'!A137)</f>
        <v/>
      </c>
      <c r="E82" s="88"/>
      <c r="F82" s="88"/>
      <c r="G82" s="88"/>
    </row>
    <row r="83" spans="2:7" s="55" customFormat="1">
      <c r="B83" s="53"/>
      <c r="C83" s="87"/>
      <c r="D83" s="88" t="str">
        <f>IF('Workstation DataBase'!A138="","",'Workstation DataBase'!A138)</f>
        <v/>
      </c>
      <c r="E83" s="88"/>
      <c r="F83" s="88"/>
      <c r="G83" s="88"/>
    </row>
    <row r="84" spans="2:7" s="55" customFormat="1">
      <c r="B84" s="53"/>
      <c r="C84" s="87"/>
      <c r="D84" s="88" t="str">
        <f>IF('Workstation DataBase'!A139="","",'Workstation DataBase'!A139)</f>
        <v/>
      </c>
      <c r="E84" s="88"/>
      <c r="F84" s="88"/>
      <c r="G84" s="88"/>
    </row>
    <row r="85" spans="2:7" s="55" customFormat="1">
      <c r="B85" s="53"/>
      <c r="C85" s="87"/>
      <c r="D85" s="88" t="str">
        <f>IF('Workstation DataBase'!A140="","",'Workstation DataBase'!A140)</f>
        <v/>
      </c>
      <c r="E85" s="88"/>
      <c r="F85" s="88"/>
      <c r="G85" s="88"/>
    </row>
    <row r="86" spans="2:7" s="55" customFormat="1">
      <c r="B86" s="53"/>
      <c r="C86" s="87"/>
      <c r="D86" s="88" t="str">
        <f>IF('Workstation DataBase'!A141="","",'Workstation DataBase'!A141)</f>
        <v/>
      </c>
      <c r="E86" s="88"/>
      <c r="F86" s="88"/>
      <c r="G86" s="88"/>
    </row>
    <row r="87" spans="2:7" s="55" customFormat="1">
      <c r="B87" s="53"/>
      <c r="C87" s="87"/>
      <c r="D87" s="88" t="str">
        <f>IF('Workstation DataBase'!A142="","",'Workstation DataBase'!A142)</f>
        <v/>
      </c>
      <c r="E87" s="88"/>
      <c r="F87" s="88"/>
      <c r="G87" s="88"/>
    </row>
    <row r="88" spans="2:7" s="55" customFormat="1">
      <c r="B88" s="53"/>
      <c r="C88" s="87"/>
      <c r="D88" s="88" t="str">
        <f>IF('Workstation DataBase'!A143="","",'Workstation DataBase'!A143)</f>
        <v/>
      </c>
      <c r="E88" s="88"/>
      <c r="F88" s="88"/>
      <c r="G88" s="88"/>
    </row>
    <row r="89" spans="2:7" s="55" customFormat="1">
      <c r="B89" s="53"/>
      <c r="C89" s="87"/>
      <c r="D89" s="88" t="str">
        <f>IF('Workstation DataBase'!A144="","",'Workstation DataBase'!A144)</f>
        <v/>
      </c>
      <c r="E89" s="88"/>
      <c r="F89" s="88"/>
      <c r="G89" s="88"/>
    </row>
    <row r="90" spans="2:7" s="55" customFormat="1">
      <c r="B90" s="53"/>
      <c r="C90" s="87"/>
      <c r="D90" s="88" t="str">
        <f>IF('Workstation DataBase'!A145="","",'Workstation DataBase'!A145)</f>
        <v/>
      </c>
      <c r="E90" s="88"/>
      <c r="F90" s="88"/>
      <c r="G90" s="88"/>
    </row>
    <row r="91" spans="2:7" s="55" customFormat="1">
      <c r="B91" s="53"/>
      <c r="C91" s="87"/>
      <c r="D91" s="88" t="str">
        <f>IF('Workstation DataBase'!A146="","",'Workstation DataBase'!A146)</f>
        <v/>
      </c>
      <c r="E91" s="88"/>
      <c r="F91" s="88"/>
      <c r="G91" s="88"/>
    </row>
    <row r="92" spans="2:7" s="55" customFormat="1">
      <c r="B92" s="53"/>
      <c r="C92" s="87"/>
      <c r="D92" s="88" t="str">
        <f>IF('Workstation DataBase'!A147="","",'Workstation DataBase'!A147)</f>
        <v/>
      </c>
      <c r="E92" s="88"/>
      <c r="F92" s="88"/>
      <c r="G92" s="88"/>
    </row>
    <row r="93" spans="2:7" s="55" customFormat="1">
      <c r="B93" s="53"/>
      <c r="C93" s="87"/>
      <c r="D93" s="88" t="str">
        <f>IF('Workstation DataBase'!A148="","",'Workstation DataBase'!A148)</f>
        <v/>
      </c>
      <c r="E93" s="88"/>
      <c r="F93" s="88"/>
      <c r="G93" s="88"/>
    </row>
    <row r="94" spans="2:7" s="55" customFormat="1">
      <c r="B94" s="53"/>
      <c r="C94" s="87"/>
      <c r="D94" s="88" t="str">
        <f>IF('Workstation DataBase'!A149="","",'Workstation DataBase'!A149)</f>
        <v/>
      </c>
      <c r="E94" s="88"/>
      <c r="F94" s="88"/>
      <c r="G94" s="88"/>
    </row>
    <row r="95" spans="2:7" s="55" customFormat="1">
      <c r="B95" s="53"/>
      <c r="C95" s="87"/>
      <c r="D95" s="88" t="str">
        <f>IF('Workstation DataBase'!A150="","",'Workstation DataBase'!A150)</f>
        <v/>
      </c>
      <c r="E95" s="88"/>
      <c r="F95" s="88"/>
      <c r="G95" s="88"/>
    </row>
    <row r="96" spans="2:7" s="55" customFormat="1">
      <c r="B96" s="53"/>
      <c r="C96" s="87"/>
      <c r="D96" s="88" t="str">
        <f>IF('Workstation DataBase'!A151="","",'Workstation DataBase'!A151)</f>
        <v/>
      </c>
      <c r="E96" s="88"/>
      <c r="F96" s="88"/>
      <c r="G96" s="88"/>
    </row>
    <row r="97" spans="2:7" s="55" customFormat="1">
      <c r="B97" s="53"/>
      <c r="C97" s="87"/>
      <c r="D97" s="88" t="str">
        <f>IF('Workstation DataBase'!A152="","",'Workstation DataBase'!A152)</f>
        <v>Test1</v>
      </c>
      <c r="E97" s="88"/>
      <c r="F97" s="88"/>
      <c r="G97" s="88"/>
    </row>
    <row r="98" spans="2:7" s="55" customFormat="1">
      <c r="B98" s="53"/>
      <c r="C98" s="87"/>
      <c r="D98" s="88" t="str">
        <f>IF('Workstation DataBase'!A153="","",'Workstation DataBase'!A153)</f>
        <v/>
      </c>
      <c r="E98" s="88"/>
      <c r="F98" s="88"/>
      <c r="G98" s="88"/>
    </row>
    <row r="99" spans="2:7" s="55" customFormat="1">
      <c r="B99" s="53"/>
      <c r="C99" s="87"/>
      <c r="D99" s="88" t="str">
        <f>IF('Workstation DataBase'!A154="","",'Workstation DataBase'!A154)</f>
        <v/>
      </c>
      <c r="E99" s="88"/>
      <c r="F99" s="88"/>
      <c r="G99" s="88"/>
    </row>
    <row r="100" spans="2:7" s="55" customFormat="1">
      <c r="B100" s="53"/>
      <c r="C100" s="87"/>
      <c r="D100" s="88" t="str">
        <f>IF('Workstation DataBase'!A155="","",'Workstation DataBase'!A155)</f>
        <v/>
      </c>
      <c r="E100" s="88"/>
      <c r="F100" s="88"/>
      <c r="G100" s="88"/>
    </row>
    <row r="101" spans="2:7" s="55" customFormat="1">
      <c r="B101" s="53"/>
      <c r="C101" s="87"/>
      <c r="D101" s="88" t="str">
        <f>IF('Workstation DataBase'!A156="","",'Workstation DataBase'!A156)</f>
        <v/>
      </c>
      <c r="E101" s="88"/>
      <c r="F101" s="88"/>
      <c r="G101" s="88"/>
    </row>
    <row r="102" spans="2:7" s="55" customFormat="1">
      <c r="B102" s="53"/>
      <c r="C102" s="87"/>
      <c r="D102" s="88" t="str">
        <f>IF('Workstation DataBase'!A157="","",'Workstation DataBase'!A157)</f>
        <v/>
      </c>
      <c r="E102" s="88"/>
      <c r="F102" s="88"/>
      <c r="G102" s="88"/>
    </row>
    <row r="103" spans="2:7" s="55" customFormat="1">
      <c r="B103" s="53"/>
      <c r="C103" s="87"/>
      <c r="D103" s="88" t="str">
        <f>IF('Workstation DataBase'!A158="","",'Workstation DataBase'!A158)</f>
        <v/>
      </c>
      <c r="E103" s="88"/>
      <c r="F103" s="88"/>
      <c r="G103" s="88"/>
    </row>
    <row r="104" spans="2:7" s="55" customFormat="1">
      <c r="B104" s="53"/>
      <c r="C104" s="87"/>
      <c r="D104" s="88" t="str">
        <f>IF('Workstation DataBase'!A159="","",'Workstation DataBase'!A159)</f>
        <v/>
      </c>
      <c r="E104" s="88"/>
      <c r="F104" s="88"/>
      <c r="G104" s="88"/>
    </row>
    <row r="105" spans="2:7" s="55" customFormat="1">
      <c r="B105" s="53"/>
      <c r="C105" s="87"/>
      <c r="D105" s="88" t="str">
        <f>IF('Workstation DataBase'!A160="","",'Workstation DataBase'!A160)</f>
        <v/>
      </c>
      <c r="E105" s="88"/>
      <c r="F105" s="88"/>
      <c r="G105" s="88"/>
    </row>
    <row r="106" spans="2:7" s="55" customFormat="1">
      <c r="B106" s="53"/>
      <c r="C106" s="87"/>
      <c r="D106" s="88" t="str">
        <f>IF('Workstation DataBase'!A161="","",'Workstation DataBase'!A161)</f>
        <v/>
      </c>
      <c r="E106" s="88"/>
      <c r="F106" s="88"/>
      <c r="G106" s="88"/>
    </row>
    <row r="107" spans="2:7" s="55" customFormat="1">
      <c r="B107" s="53"/>
      <c r="C107" s="87"/>
      <c r="D107" s="88" t="str">
        <f>IF('Workstation DataBase'!A162="","",'Workstation DataBase'!A162)</f>
        <v/>
      </c>
      <c r="E107" s="88"/>
      <c r="F107" s="88"/>
      <c r="G107" s="88"/>
    </row>
    <row r="108" spans="2:7" s="55" customFormat="1">
      <c r="B108" s="53"/>
      <c r="C108" s="87"/>
      <c r="D108" s="88" t="str">
        <f>IF('Workstation DataBase'!A163="","",'Workstation DataBase'!A163)</f>
        <v/>
      </c>
      <c r="E108" s="88"/>
      <c r="F108" s="88"/>
      <c r="G108" s="88"/>
    </row>
    <row r="109" spans="2:7" s="55" customFormat="1">
      <c r="B109" s="53"/>
      <c r="C109" s="87"/>
      <c r="D109" s="88" t="str">
        <f>IF('Workstation DataBase'!A164="","",'Workstation DataBase'!A164)</f>
        <v/>
      </c>
      <c r="E109" s="88"/>
      <c r="F109" s="88"/>
      <c r="G109" s="88"/>
    </row>
    <row r="110" spans="2:7" s="55" customFormat="1">
      <c r="B110" s="53"/>
      <c r="C110" s="87"/>
      <c r="D110" s="88" t="str">
        <f>IF('Workstation DataBase'!A165="","",'Workstation DataBase'!A165)</f>
        <v/>
      </c>
      <c r="E110" s="88"/>
      <c r="F110" s="88"/>
      <c r="G110" s="88"/>
    </row>
    <row r="111" spans="2:7" s="55" customFormat="1">
      <c r="B111" s="53"/>
      <c r="C111" s="87"/>
      <c r="D111" s="88" t="str">
        <f>IF('Workstation DataBase'!A166="","",'Workstation DataBase'!A166)</f>
        <v/>
      </c>
      <c r="E111" s="88"/>
      <c r="F111" s="88"/>
      <c r="G111" s="88"/>
    </row>
    <row r="112" spans="2:7" s="55" customFormat="1">
      <c r="B112" s="53"/>
      <c r="C112" s="87"/>
      <c r="D112" s="88" t="str">
        <f>IF('Workstation DataBase'!A167="","",'Workstation DataBase'!A167)</f>
        <v/>
      </c>
      <c r="E112" s="88"/>
      <c r="F112" s="88"/>
      <c r="G112" s="88"/>
    </row>
    <row r="113" spans="2:7" s="55" customFormat="1">
      <c r="B113" s="53"/>
      <c r="C113" s="87"/>
      <c r="D113" s="88" t="str">
        <f>IF('Workstation DataBase'!A168="","",'Workstation DataBase'!A168)</f>
        <v/>
      </c>
      <c r="E113" s="88"/>
      <c r="F113" s="88"/>
      <c r="G113" s="88"/>
    </row>
    <row r="114" spans="2:7" s="55" customFormat="1">
      <c r="B114" s="53"/>
      <c r="C114" s="87"/>
      <c r="D114" s="88" t="str">
        <f>IF('Workstation DataBase'!A169="","",'Workstation DataBase'!A169)</f>
        <v/>
      </c>
      <c r="E114" s="88"/>
      <c r="F114" s="88"/>
      <c r="G114" s="88"/>
    </row>
    <row r="115" spans="2:7" s="55" customFormat="1">
      <c r="B115" s="53"/>
      <c r="C115" s="87"/>
      <c r="D115" s="88" t="str">
        <f>IF('Workstation DataBase'!A170="","",'Workstation DataBase'!A170)</f>
        <v/>
      </c>
      <c r="E115" s="88"/>
      <c r="F115" s="88"/>
      <c r="G115" s="88"/>
    </row>
    <row r="116" spans="2:7" s="55" customFormat="1">
      <c r="B116" s="53"/>
      <c r="C116" s="87"/>
      <c r="D116" s="88" t="str">
        <f>IF('Workstation DataBase'!A171="","",'Workstation DataBase'!A171)</f>
        <v/>
      </c>
      <c r="E116" s="88"/>
      <c r="F116" s="88"/>
      <c r="G116" s="88"/>
    </row>
    <row r="117" spans="2:7" s="55" customFormat="1">
      <c r="B117" s="53"/>
      <c r="C117" s="87"/>
      <c r="D117" s="88" t="str">
        <f>IF('Workstation DataBase'!A172="","",'Workstation DataBase'!A172)</f>
        <v/>
      </c>
      <c r="E117" s="88"/>
      <c r="F117" s="88"/>
      <c r="G117" s="88"/>
    </row>
    <row r="118" spans="2:7" s="55" customFormat="1">
      <c r="B118" s="53"/>
      <c r="C118" s="87"/>
      <c r="D118" s="88" t="str">
        <f>IF('Workstation DataBase'!A173="","",'Workstation DataBase'!A173)</f>
        <v/>
      </c>
      <c r="E118" s="88"/>
      <c r="F118" s="88"/>
      <c r="G118" s="88"/>
    </row>
    <row r="119" spans="2:7" s="55" customFormat="1">
      <c r="B119" s="53"/>
      <c r="C119" s="87"/>
      <c r="D119" s="88" t="str">
        <f>IF('Workstation DataBase'!A174="","",'Workstation DataBase'!A174)</f>
        <v/>
      </c>
      <c r="E119" s="88"/>
      <c r="F119" s="88"/>
      <c r="G119" s="88"/>
    </row>
    <row r="120" spans="2:7" s="55" customFormat="1">
      <c r="B120" s="53"/>
      <c r="C120" s="87"/>
      <c r="D120" s="88" t="str">
        <f>IF('Workstation DataBase'!A175="","",'Workstation DataBase'!A175)</f>
        <v/>
      </c>
      <c r="E120" s="88"/>
      <c r="F120" s="88"/>
      <c r="G120" s="88"/>
    </row>
    <row r="121" spans="2:7" s="55" customFormat="1">
      <c r="B121" s="53"/>
      <c r="C121" s="87"/>
      <c r="D121" s="88" t="str">
        <f>IF('Workstation DataBase'!A176="","",'Workstation DataBase'!A176)</f>
        <v/>
      </c>
      <c r="E121" s="88"/>
      <c r="F121" s="88"/>
      <c r="G121" s="88"/>
    </row>
    <row r="122" spans="2:7" s="55" customFormat="1">
      <c r="B122" s="53"/>
      <c r="C122" s="87"/>
      <c r="D122" s="88" t="str">
        <f>IF('Workstation DataBase'!A177="","",'Workstation DataBase'!A177)</f>
        <v/>
      </c>
      <c r="E122" s="88"/>
      <c r="F122" s="88"/>
      <c r="G122" s="88"/>
    </row>
    <row r="123" spans="2:7" s="55" customFormat="1">
      <c r="B123" s="53"/>
      <c r="C123" s="87"/>
      <c r="D123" s="88" t="str">
        <f>IF('Workstation DataBase'!A178="","",'Workstation DataBase'!A178)</f>
        <v/>
      </c>
      <c r="E123" s="88"/>
      <c r="F123" s="88"/>
      <c r="G123" s="88"/>
    </row>
    <row r="124" spans="2:7" s="55" customFormat="1">
      <c r="B124" s="53"/>
      <c r="C124" s="87"/>
      <c r="D124" s="88" t="str">
        <f>IF('Workstation DataBase'!A179="","",'Workstation DataBase'!A179)</f>
        <v/>
      </c>
      <c r="E124" s="88"/>
      <c r="F124" s="88"/>
      <c r="G124" s="88"/>
    </row>
    <row r="125" spans="2:7" s="55" customFormat="1">
      <c r="B125" s="53"/>
      <c r="C125" s="87"/>
      <c r="D125" s="88" t="str">
        <f>IF('Workstation DataBase'!A180="","",'Workstation DataBase'!A180)</f>
        <v/>
      </c>
      <c r="E125" s="88"/>
      <c r="F125" s="88"/>
      <c r="G125" s="88"/>
    </row>
    <row r="126" spans="2:7" s="55" customFormat="1">
      <c r="B126" s="53"/>
      <c r="C126" s="87"/>
      <c r="D126" s="88" t="str">
        <f>IF('Workstation DataBase'!A181="","",'Workstation DataBase'!A181)</f>
        <v/>
      </c>
      <c r="E126" s="88"/>
      <c r="F126" s="88"/>
      <c r="G126" s="88"/>
    </row>
    <row r="127" spans="2:7" s="55" customFormat="1">
      <c r="B127" s="53"/>
      <c r="C127" s="87"/>
      <c r="D127" s="88" t="str">
        <f>IF('Workstation DataBase'!A182="","",'Workstation DataBase'!A182)</f>
        <v/>
      </c>
      <c r="E127" s="88"/>
      <c r="F127" s="88"/>
      <c r="G127" s="88"/>
    </row>
    <row r="128" spans="2:7" s="55" customFormat="1">
      <c r="B128" s="53"/>
      <c r="C128" s="87"/>
      <c r="D128" s="88" t="str">
        <f>IF('Workstation DataBase'!A183="","",'Workstation DataBase'!A183)</f>
        <v/>
      </c>
      <c r="E128" s="88"/>
      <c r="F128" s="88"/>
      <c r="G128" s="88"/>
    </row>
    <row r="129" spans="2:7" s="55" customFormat="1">
      <c r="B129" s="53"/>
      <c r="C129" s="87"/>
      <c r="D129" s="88" t="str">
        <f>IF('Workstation DataBase'!A184="","",'Workstation DataBase'!A184)</f>
        <v/>
      </c>
      <c r="E129" s="88"/>
      <c r="F129" s="88"/>
      <c r="G129" s="88"/>
    </row>
    <row r="130" spans="2:7" s="55" customFormat="1">
      <c r="B130" s="53"/>
      <c r="C130" s="87"/>
      <c r="D130" s="88" t="str">
        <f>IF('Workstation DataBase'!A185="","",'Workstation DataBase'!A185)</f>
        <v/>
      </c>
      <c r="E130" s="88"/>
      <c r="F130" s="88"/>
      <c r="G130" s="88"/>
    </row>
    <row r="131" spans="2:7" s="55" customFormat="1">
      <c r="B131" s="53"/>
      <c r="C131" s="87"/>
      <c r="D131" s="88" t="str">
        <f>IF('Workstation DataBase'!A186="","",'Workstation DataBase'!A186)</f>
        <v/>
      </c>
      <c r="E131" s="88"/>
      <c r="F131" s="88"/>
      <c r="G131" s="88"/>
    </row>
    <row r="132" spans="2:7" s="55" customFormat="1">
      <c r="B132" s="53"/>
      <c r="C132" s="87"/>
      <c r="D132" s="88" t="str">
        <f>IF('Workstation DataBase'!A187="","",'Workstation DataBase'!A187)</f>
        <v/>
      </c>
      <c r="E132" s="88"/>
      <c r="F132" s="88"/>
      <c r="G132" s="88"/>
    </row>
    <row r="133" spans="2:7" s="55" customFormat="1">
      <c r="B133" s="53"/>
      <c r="C133" s="87"/>
      <c r="D133" s="88" t="str">
        <f>IF('Workstation DataBase'!A188="","",'Workstation DataBase'!A188)</f>
        <v/>
      </c>
      <c r="E133" s="88"/>
      <c r="F133" s="88"/>
      <c r="G133" s="88"/>
    </row>
    <row r="134" spans="2:7" s="55" customFormat="1">
      <c r="B134" s="53"/>
      <c r="C134" s="87"/>
      <c r="D134" s="88" t="str">
        <f>IF('Workstation DataBase'!A189="","",'Workstation DataBase'!A189)</f>
        <v/>
      </c>
      <c r="E134" s="88"/>
      <c r="F134" s="88"/>
      <c r="G134" s="88"/>
    </row>
    <row r="135" spans="2:7" s="55" customFormat="1">
      <c r="B135" s="53"/>
      <c r="C135" s="87"/>
      <c r="D135" s="88" t="str">
        <f>IF('Workstation DataBase'!A190="","",'Workstation DataBase'!A190)</f>
        <v/>
      </c>
      <c r="E135" s="88"/>
      <c r="F135" s="88"/>
      <c r="G135" s="88"/>
    </row>
    <row r="136" spans="2:7" s="55" customFormat="1">
      <c r="B136" s="53"/>
      <c r="C136" s="87"/>
      <c r="D136" s="88" t="str">
        <f>IF('Workstation DataBase'!A191="","",'Workstation DataBase'!A191)</f>
        <v/>
      </c>
      <c r="E136" s="88"/>
      <c r="F136" s="88"/>
      <c r="G136" s="88"/>
    </row>
    <row r="137" spans="2:7" s="55" customFormat="1">
      <c r="B137" s="53"/>
      <c r="C137" s="87"/>
      <c r="D137" s="88" t="str">
        <f>IF('Workstation DataBase'!A192="","",'Workstation DataBase'!A192)</f>
        <v/>
      </c>
      <c r="E137" s="88"/>
      <c r="F137" s="88"/>
      <c r="G137" s="88"/>
    </row>
    <row r="138" spans="2:7" s="55" customFormat="1">
      <c r="B138" s="53"/>
      <c r="C138" s="87"/>
      <c r="D138" s="88" t="str">
        <f>IF('Workstation DataBase'!A193="","",'Workstation DataBase'!A193)</f>
        <v/>
      </c>
      <c r="E138" s="88"/>
      <c r="F138" s="88"/>
      <c r="G138" s="88"/>
    </row>
    <row r="139" spans="2:7" s="55" customFormat="1">
      <c r="B139" s="53"/>
      <c r="C139" s="87"/>
      <c r="D139" s="88" t="str">
        <f>IF('Workstation DataBase'!A194="","",'Workstation DataBase'!A194)</f>
        <v/>
      </c>
      <c r="E139" s="88"/>
      <c r="F139" s="88"/>
      <c r="G139" s="88"/>
    </row>
    <row r="140" spans="2:7" s="55" customFormat="1">
      <c r="B140" s="53"/>
      <c r="C140" s="87"/>
      <c r="D140" s="88" t="str">
        <f>IF('Workstation DataBase'!A195="","",'Workstation DataBase'!A195)</f>
        <v/>
      </c>
      <c r="E140" s="88"/>
      <c r="F140" s="88"/>
      <c r="G140" s="88"/>
    </row>
    <row r="141" spans="2:7" s="55" customFormat="1">
      <c r="B141" s="53"/>
      <c r="C141" s="87"/>
      <c r="D141" s="88" t="str">
        <f>IF('Workstation DataBase'!A196="","",'Workstation DataBase'!A196)</f>
        <v/>
      </c>
      <c r="E141" s="88"/>
      <c r="F141" s="88"/>
      <c r="G141" s="88"/>
    </row>
    <row r="142" spans="2:7" s="55" customFormat="1">
      <c r="B142" s="53"/>
      <c r="C142" s="87"/>
      <c r="D142" s="88" t="str">
        <f>IF('Workstation DataBase'!A197="","",'Workstation DataBase'!A197)</f>
        <v/>
      </c>
      <c r="E142" s="88"/>
      <c r="F142" s="88"/>
      <c r="G142" s="88"/>
    </row>
    <row r="143" spans="2:7" s="55" customFormat="1">
      <c r="B143" s="53"/>
      <c r="C143" s="87"/>
      <c r="D143" s="88" t="str">
        <f>IF('Workstation DataBase'!A198="","",'Workstation DataBase'!A198)</f>
        <v/>
      </c>
      <c r="E143" s="88"/>
      <c r="F143" s="88"/>
      <c r="G143" s="88"/>
    </row>
    <row r="144" spans="2:7" s="55" customFormat="1">
      <c r="B144" s="53"/>
      <c r="C144" s="87"/>
      <c r="D144" s="88" t="str">
        <f>IF('Workstation DataBase'!A199="","",'Workstation DataBase'!A199)</f>
        <v/>
      </c>
      <c r="E144" s="88"/>
      <c r="F144" s="88"/>
      <c r="G144" s="88"/>
    </row>
    <row r="145" spans="2:7" s="55" customFormat="1">
      <c r="B145" s="53"/>
      <c r="C145" s="87"/>
      <c r="D145" s="88" t="str">
        <f>IF('Workstation DataBase'!A200="","",'Workstation DataBase'!A200)</f>
        <v/>
      </c>
      <c r="E145" s="88"/>
      <c r="F145" s="88"/>
      <c r="G145" s="88"/>
    </row>
    <row r="146" spans="2:7" s="55" customFormat="1">
      <c r="B146" s="53"/>
      <c r="C146" s="87"/>
      <c r="D146" s="88" t="str">
        <f>IF('Workstation DataBase'!A201="","",'Workstation DataBase'!A201)</f>
        <v/>
      </c>
      <c r="E146" s="88"/>
      <c r="F146" s="88"/>
      <c r="G146" s="88"/>
    </row>
    <row r="147" spans="2:7" s="55" customFormat="1">
      <c r="B147" s="53"/>
      <c r="C147" s="87"/>
      <c r="D147" s="88" t="str">
        <f>IF('Workstation DataBase'!A202="","",'Workstation DataBase'!A202)</f>
        <v/>
      </c>
      <c r="E147" s="88"/>
      <c r="F147" s="88"/>
      <c r="G147" s="88"/>
    </row>
    <row r="148" spans="2:7" s="55" customFormat="1">
      <c r="B148" s="53"/>
      <c r="C148" s="87"/>
      <c r="D148" s="88" t="str">
        <f>IF('Workstation DataBase'!A203="","",'Workstation DataBase'!A203)</f>
        <v/>
      </c>
      <c r="E148" s="88"/>
      <c r="F148" s="88"/>
      <c r="G148" s="88"/>
    </row>
    <row r="149" spans="2:7" s="55" customFormat="1">
      <c r="B149" s="53"/>
      <c r="C149" s="87"/>
      <c r="D149" s="88" t="str">
        <f>IF('Workstation DataBase'!A204="","",'Workstation DataBase'!A204)</f>
        <v/>
      </c>
      <c r="E149" s="88"/>
      <c r="F149" s="88"/>
      <c r="G149" s="88"/>
    </row>
    <row r="150" spans="2:7" s="55" customFormat="1">
      <c r="B150" s="53"/>
      <c r="C150" s="87"/>
      <c r="D150" s="88" t="str">
        <f>IF('Workstation DataBase'!A205="","",'Workstation DataBase'!A205)</f>
        <v/>
      </c>
      <c r="E150" s="88"/>
      <c r="F150" s="88"/>
      <c r="G150" s="88"/>
    </row>
    <row r="151" spans="2:7" s="55" customFormat="1">
      <c r="B151" s="53"/>
      <c r="C151" s="87"/>
      <c r="D151" s="88" t="str">
        <f>IF('Workstation DataBase'!A206="","",'Workstation DataBase'!A206)</f>
        <v/>
      </c>
      <c r="E151" s="88"/>
      <c r="F151" s="88"/>
      <c r="G151" s="88"/>
    </row>
    <row r="152" spans="2:7" s="55" customFormat="1">
      <c r="B152" s="53"/>
      <c r="C152" s="87"/>
      <c r="D152" s="88" t="str">
        <f>IF('Workstation DataBase'!A207="","",'Workstation DataBase'!A207)</f>
        <v/>
      </c>
      <c r="E152" s="88"/>
      <c r="F152" s="88"/>
      <c r="G152" s="88"/>
    </row>
    <row r="153" spans="2:7" s="55" customFormat="1">
      <c r="B153" s="53"/>
      <c r="C153" s="87"/>
      <c r="D153" s="88" t="str">
        <f>IF('Workstation DataBase'!A208="","",'Workstation DataBase'!A208)</f>
        <v/>
      </c>
      <c r="E153" s="88"/>
      <c r="F153" s="88"/>
      <c r="G153" s="88"/>
    </row>
    <row r="154" spans="2:7" s="55" customFormat="1">
      <c r="B154" s="53"/>
      <c r="C154" s="87"/>
      <c r="D154" s="88" t="str">
        <f>IF('Workstation DataBase'!A209="","",'Workstation DataBase'!A209)</f>
        <v/>
      </c>
      <c r="E154" s="88"/>
      <c r="F154" s="88"/>
      <c r="G154" s="88"/>
    </row>
    <row r="155" spans="2:7" s="55" customFormat="1">
      <c r="B155" s="53"/>
      <c r="C155" s="87"/>
      <c r="D155" s="88" t="str">
        <f>IF('Workstation DataBase'!A210="","",'Workstation DataBase'!A210)</f>
        <v/>
      </c>
      <c r="E155" s="88"/>
      <c r="F155" s="88"/>
      <c r="G155" s="88"/>
    </row>
    <row r="156" spans="2:7" s="55" customFormat="1">
      <c r="B156" s="53"/>
      <c r="C156" s="87"/>
      <c r="D156" s="88" t="str">
        <f>IF('Workstation DataBase'!A211="","",'Workstation DataBase'!A211)</f>
        <v/>
      </c>
      <c r="E156" s="88"/>
      <c r="F156" s="88"/>
      <c r="G156" s="88"/>
    </row>
    <row r="157" spans="2:7" s="55" customFormat="1">
      <c r="B157" s="53"/>
      <c r="C157" s="87"/>
      <c r="D157" s="88" t="str">
        <f>IF('Workstation DataBase'!A212="","",'Workstation DataBase'!A212)</f>
        <v/>
      </c>
      <c r="E157" s="88"/>
      <c r="F157" s="88"/>
      <c r="G157" s="88"/>
    </row>
    <row r="158" spans="2:7" s="55" customFormat="1">
      <c r="B158" s="53"/>
      <c r="C158" s="87"/>
      <c r="D158" s="88" t="str">
        <f>IF('Workstation DataBase'!A213="","",'Workstation DataBase'!A213)</f>
        <v/>
      </c>
      <c r="E158" s="88"/>
      <c r="F158" s="88"/>
      <c r="G158" s="88"/>
    </row>
    <row r="159" spans="2:7" s="55" customFormat="1">
      <c r="B159" s="53"/>
      <c r="C159" s="87"/>
      <c r="D159" s="88" t="str">
        <f>IF('Workstation DataBase'!A214="","",'Workstation DataBase'!A214)</f>
        <v/>
      </c>
      <c r="E159" s="88"/>
      <c r="F159" s="88"/>
      <c r="G159" s="88"/>
    </row>
    <row r="160" spans="2:7" s="55" customFormat="1">
      <c r="B160" s="53"/>
      <c r="C160" s="87"/>
      <c r="D160" s="88" t="str">
        <f>IF('Workstation DataBase'!A215="","",'Workstation DataBase'!A215)</f>
        <v/>
      </c>
      <c r="E160" s="88"/>
      <c r="F160" s="88"/>
      <c r="G160" s="88"/>
    </row>
    <row r="161" spans="2:7" s="55" customFormat="1">
      <c r="B161" s="53"/>
      <c r="C161" s="87"/>
      <c r="D161" s="88" t="str">
        <f>IF('Workstation DataBase'!A216="","",'Workstation DataBase'!A216)</f>
        <v/>
      </c>
      <c r="E161" s="88"/>
      <c r="F161" s="88"/>
      <c r="G161" s="88"/>
    </row>
    <row r="162" spans="2:7" s="55" customFormat="1">
      <c r="B162" s="53"/>
      <c r="C162" s="87"/>
      <c r="D162" s="88" t="str">
        <f>IF('Workstation DataBase'!A217="","",'Workstation DataBase'!A217)</f>
        <v/>
      </c>
      <c r="E162" s="88"/>
      <c r="F162" s="88"/>
      <c r="G162" s="88"/>
    </row>
    <row r="163" spans="2:7" s="55" customFormat="1">
      <c r="B163" s="53"/>
      <c r="C163" s="87"/>
      <c r="D163" s="88" t="str">
        <f>IF('Workstation DataBase'!A218="","",'Workstation DataBase'!A218)</f>
        <v/>
      </c>
      <c r="E163" s="88"/>
      <c r="F163" s="88"/>
      <c r="G163" s="88"/>
    </row>
    <row r="164" spans="2:7" s="55" customFormat="1">
      <c r="B164" s="53"/>
      <c r="C164" s="87"/>
      <c r="D164" s="88" t="str">
        <f>IF('Workstation DataBase'!A219="","",'Workstation DataBase'!A219)</f>
        <v/>
      </c>
      <c r="E164" s="88"/>
      <c r="F164" s="88"/>
      <c r="G164" s="88"/>
    </row>
    <row r="165" spans="2:7" s="55" customFormat="1">
      <c r="B165" s="53"/>
      <c r="C165" s="87"/>
      <c r="D165" s="88" t="str">
        <f>IF('Workstation DataBase'!A220="","",'Workstation DataBase'!A220)</f>
        <v/>
      </c>
      <c r="E165" s="88"/>
      <c r="F165" s="88"/>
      <c r="G165" s="88"/>
    </row>
    <row r="166" spans="2:7" s="55" customFormat="1">
      <c r="B166" s="53"/>
      <c r="C166" s="87"/>
      <c r="D166" s="88" t="str">
        <f>IF('Workstation DataBase'!A221="","",'Workstation DataBase'!A221)</f>
        <v/>
      </c>
      <c r="E166" s="88"/>
      <c r="F166" s="88"/>
      <c r="G166" s="88"/>
    </row>
    <row r="167" spans="2:7" s="55" customFormat="1">
      <c r="B167" s="53"/>
      <c r="C167" s="87"/>
      <c r="D167" s="88" t="str">
        <f>IF('Workstation DataBase'!A222="","",'Workstation DataBase'!A222)</f>
        <v/>
      </c>
      <c r="E167" s="88"/>
      <c r="F167" s="88"/>
      <c r="G167" s="88"/>
    </row>
    <row r="168" spans="2:7" s="55" customFormat="1">
      <c r="B168" s="53"/>
      <c r="C168" s="87"/>
      <c r="D168" s="88" t="str">
        <f>IF('Workstation DataBase'!A223="","",'Workstation DataBase'!A223)</f>
        <v/>
      </c>
      <c r="E168" s="88"/>
      <c r="F168" s="88"/>
      <c r="G168" s="88"/>
    </row>
    <row r="169" spans="2:7" s="55" customFormat="1">
      <c r="B169" s="53"/>
      <c r="C169" s="87"/>
      <c r="D169" s="88" t="str">
        <f>IF('Workstation DataBase'!A224="","",'Workstation DataBase'!A224)</f>
        <v/>
      </c>
      <c r="E169" s="88"/>
      <c r="F169" s="88"/>
      <c r="G169" s="88"/>
    </row>
    <row r="170" spans="2:7" s="55" customFormat="1">
      <c r="B170" s="53"/>
      <c r="C170" s="87"/>
      <c r="D170" s="88" t="str">
        <f>IF('Workstation DataBase'!A225="","",'Workstation DataBase'!A225)</f>
        <v/>
      </c>
      <c r="E170" s="88"/>
      <c r="F170" s="88"/>
      <c r="G170" s="88"/>
    </row>
    <row r="171" spans="2:7" s="55" customFormat="1">
      <c r="B171" s="53"/>
      <c r="C171" s="87"/>
      <c r="D171" s="88" t="str">
        <f>IF('Workstation DataBase'!A226="","",'Workstation DataBase'!A226)</f>
        <v/>
      </c>
      <c r="E171" s="88"/>
      <c r="F171" s="88"/>
      <c r="G171" s="88"/>
    </row>
    <row r="172" spans="2:7" s="55" customFormat="1">
      <c r="B172" s="53"/>
      <c r="C172" s="87"/>
      <c r="D172" s="88" t="str">
        <f>IF('Workstation DataBase'!A227="","",'Workstation DataBase'!A227)</f>
        <v/>
      </c>
      <c r="E172" s="88"/>
      <c r="F172" s="88"/>
      <c r="G172" s="88"/>
    </row>
    <row r="173" spans="2:7" s="55" customFormat="1">
      <c r="B173" s="53"/>
      <c r="C173" s="87"/>
      <c r="D173" s="88" t="str">
        <f>IF('Workstation DataBase'!A228="","",'Workstation DataBase'!A228)</f>
        <v/>
      </c>
      <c r="E173" s="88"/>
      <c r="F173" s="88"/>
      <c r="G173" s="88"/>
    </row>
    <row r="174" spans="2:7" s="55" customFormat="1">
      <c r="B174" s="53"/>
      <c r="C174" s="87"/>
      <c r="D174" s="88" t="str">
        <f>IF('Workstation DataBase'!A229="","",'Workstation DataBase'!A229)</f>
        <v/>
      </c>
      <c r="E174" s="88"/>
      <c r="F174" s="88"/>
      <c r="G174" s="88"/>
    </row>
    <row r="175" spans="2:7" s="55" customFormat="1">
      <c r="B175" s="53"/>
      <c r="C175" s="87"/>
      <c r="D175" s="88" t="str">
        <f>IF('Workstation DataBase'!A230="","",'Workstation DataBase'!A230)</f>
        <v/>
      </c>
      <c r="E175" s="88"/>
      <c r="F175" s="88"/>
      <c r="G175" s="88"/>
    </row>
    <row r="176" spans="2:7" s="55" customFormat="1">
      <c r="B176" s="53"/>
      <c r="C176" s="87"/>
      <c r="D176" s="88" t="str">
        <f>IF('Workstation DataBase'!A231="","",'Workstation DataBase'!A231)</f>
        <v/>
      </c>
      <c r="E176" s="88"/>
      <c r="F176" s="88"/>
      <c r="G176" s="88"/>
    </row>
    <row r="177" spans="2:7" s="55" customFormat="1">
      <c r="B177" s="53"/>
      <c r="C177" s="87"/>
      <c r="D177" s="88" t="str">
        <f>IF('Workstation DataBase'!A232="","",'Workstation DataBase'!A232)</f>
        <v/>
      </c>
      <c r="E177" s="88"/>
      <c r="F177" s="88"/>
      <c r="G177" s="88"/>
    </row>
    <row r="178" spans="2:7" s="55" customFormat="1">
      <c r="B178" s="53"/>
      <c r="C178" s="87"/>
      <c r="D178" s="88" t="str">
        <f>IF('Workstation DataBase'!A233="","",'Workstation DataBase'!A233)</f>
        <v/>
      </c>
      <c r="E178" s="88"/>
      <c r="F178" s="88"/>
      <c r="G178" s="88"/>
    </row>
    <row r="179" spans="2:7" s="55" customFormat="1">
      <c r="B179" s="53"/>
      <c r="C179" s="87"/>
      <c r="D179" s="88" t="str">
        <f>IF('Workstation DataBase'!A234="","",'Workstation DataBase'!A234)</f>
        <v/>
      </c>
      <c r="E179" s="88"/>
      <c r="F179" s="88"/>
      <c r="G179" s="88"/>
    </row>
    <row r="180" spans="2:7" s="55" customFormat="1">
      <c r="B180" s="53"/>
      <c r="C180" s="87"/>
      <c r="D180" s="88" t="str">
        <f>IF('Workstation DataBase'!A235="","",'Workstation DataBase'!A235)</f>
        <v/>
      </c>
      <c r="E180" s="88"/>
      <c r="F180" s="88"/>
      <c r="G180" s="88"/>
    </row>
    <row r="181" spans="2:7" s="55" customFormat="1">
      <c r="B181" s="53"/>
      <c r="C181" s="87"/>
      <c r="D181" s="88" t="str">
        <f>IF('Workstation DataBase'!A236="","",'Workstation DataBase'!A236)</f>
        <v/>
      </c>
      <c r="E181" s="88"/>
      <c r="F181" s="88"/>
      <c r="G181" s="88"/>
    </row>
    <row r="182" spans="2:7" s="55" customFormat="1">
      <c r="B182" s="53"/>
      <c r="C182" s="87"/>
      <c r="D182" s="88" t="str">
        <f>IF('Workstation DataBase'!A237="","",'Workstation DataBase'!A237)</f>
        <v/>
      </c>
      <c r="E182" s="88"/>
      <c r="F182" s="88"/>
      <c r="G182" s="88"/>
    </row>
    <row r="183" spans="2:7" s="55" customFormat="1">
      <c r="B183" s="53"/>
      <c r="C183" s="87"/>
      <c r="D183" s="88" t="str">
        <f>IF('Workstation DataBase'!A238="","",'Workstation DataBase'!A238)</f>
        <v/>
      </c>
      <c r="E183" s="88"/>
      <c r="F183" s="88"/>
      <c r="G183" s="88"/>
    </row>
    <row r="184" spans="2:7" s="55" customFormat="1">
      <c r="B184" s="53"/>
      <c r="C184" s="87"/>
      <c r="D184" s="88" t="str">
        <f>IF('Workstation DataBase'!A239="","",'Workstation DataBase'!A239)</f>
        <v/>
      </c>
      <c r="E184" s="88"/>
      <c r="F184" s="88"/>
      <c r="G184" s="88"/>
    </row>
    <row r="185" spans="2:7" s="55" customFormat="1">
      <c r="B185" s="53"/>
      <c r="C185" s="87"/>
      <c r="D185" s="88" t="str">
        <f>IF('Workstation DataBase'!A240="","",'Workstation DataBase'!A240)</f>
        <v/>
      </c>
      <c r="E185" s="88"/>
      <c r="F185" s="88"/>
      <c r="G185" s="88"/>
    </row>
    <row r="186" spans="2:7" s="55" customFormat="1">
      <c r="B186" s="53"/>
      <c r="C186" s="87"/>
      <c r="D186" s="88" t="str">
        <f>IF('Workstation DataBase'!A241="","",'Workstation DataBase'!A241)</f>
        <v/>
      </c>
      <c r="E186" s="88"/>
      <c r="F186" s="88"/>
      <c r="G186" s="88"/>
    </row>
    <row r="187" spans="2:7" s="55" customFormat="1">
      <c r="B187" s="53"/>
      <c r="C187" s="87"/>
      <c r="D187" s="88" t="str">
        <f>IF('Workstation DataBase'!A242="","",'Workstation DataBase'!A242)</f>
        <v/>
      </c>
      <c r="E187" s="88"/>
      <c r="F187" s="88"/>
      <c r="G187" s="88"/>
    </row>
    <row r="188" spans="2:7" s="55" customFormat="1">
      <c r="B188" s="53"/>
      <c r="C188" s="87"/>
      <c r="D188" s="88" t="str">
        <f>IF('Workstation DataBase'!A243="","",'Workstation DataBase'!A243)</f>
        <v/>
      </c>
      <c r="E188" s="88"/>
      <c r="F188" s="88"/>
      <c r="G188" s="88"/>
    </row>
    <row r="189" spans="2:7" s="55" customFormat="1">
      <c r="B189" s="53"/>
      <c r="C189" s="87"/>
      <c r="D189" s="88" t="str">
        <f>IF('Workstation DataBase'!A244="","",'Workstation DataBase'!A244)</f>
        <v/>
      </c>
      <c r="E189" s="88"/>
      <c r="F189" s="88"/>
      <c r="G189" s="88"/>
    </row>
    <row r="190" spans="2:7" s="55" customFormat="1">
      <c r="B190" s="53"/>
      <c r="C190" s="87"/>
      <c r="D190" s="88" t="str">
        <f>IF('Workstation DataBase'!A245="","",'Workstation DataBase'!A245)</f>
        <v/>
      </c>
      <c r="E190" s="88"/>
      <c r="F190" s="88"/>
      <c r="G190" s="88"/>
    </row>
    <row r="191" spans="2:7" s="55" customFormat="1">
      <c r="B191" s="53"/>
      <c r="C191" s="87"/>
      <c r="D191" s="88" t="str">
        <f>IF('Workstation DataBase'!A246="","",'Workstation DataBase'!A246)</f>
        <v/>
      </c>
      <c r="E191" s="88"/>
      <c r="F191" s="88"/>
      <c r="G191" s="88"/>
    </row>
    <row r="192" spans="2:7" s="55" customFormat="1">
      <c r="B192" s="53"/>
      <c r="C192" s="87"/>
      <c r="D192" s="88" t="str">
        <f>IF('Workstation DataBase'!A247="","",'Workstation DataBase'!A247)</f>
        <v/>
      </c>
      <c r="E192" s="88"/>
      <c r="F192" s="88"/>
      <c r="G192" s="88"/>
    </row>
    <row r="193" spans="2:7" s="55" customFormat="1">
      <c r="B193" s="53"/>
      <c r="C193" s="87"/>
      <c r="D193" s="88" t="str">
        <f>IF('Workstation DataBase'!A248="","",'Workstation DataBase'!A248)</f>
        <v/>
      </c>
      <c r="E193" s="88"/>
      <c r="F193" s="88"/>
      <c r="G193" s="88"/>
    </row>
    <row r="194" spans="2:7" s="55" customFormat="1">
      <c r="B194" s="53"/>
      <c r="C194" s="87"/>
      <c r="D194" s="88" t="str">
        <f>IF('Workstation DataBase'!A249="","",'Workstation DataBase'!A249)</f>
        <v/>
      </c>
      <c r="E194" s="88"/>
      <c r="F194" s="88"/>
      <c r="G194" s="88"/>
    </row>
    <row r="195" spans="2:7" s="55" customFormat="1">
      <c r="B195" s="53"/>
      <c r="C195" s="87"/>
      <c r="D195" s="88" t="str">
        <f>IF('Workstation DataBase'!A250="","",'Workstation DataBase'!A250)</f>
        <v/>
      </c>
      <c r="E195" s="88"/>
      <c r="F195" s="88"/>
      <c r="G195" s="88"/>
    </row>
    <row r="196" spans="2:7" s="55" customFormat="1">
      <c r="B196" s="53"/>
      <c r="C196" s="87"/>
      <c r="D196" s="88" t="str">
        <f>IF('Workstation DataBase'!A251="","",'Workstation DataBase'!A251)</f>
        <v/>
      </c>
      <c r="E196" s="88"/>
      <c r="F196" s="88"/>
      <c r="G196" s="88"/>
    </row>
    <row r="197" spans="2:7" s="55" customFormat="1">
      <c r="B197" s="53"/>
      <c r="C197" s="87"/>
      <c r="D197" s="88" t="str">
        <f>IF('Workstation DataBase'!A252="","",'Workstation DataBase'!A252)</f>
        <v/>
      </c>
      <c r="E197" s="88"/>
      <c r="F197" s="88"/>
      <c r="G197" s="88"/>
    </row>
    <row r="198" spans="2:7" s="55" customFormat="1">
      <c r="B198" s="53"/>
      <c r="C198" s="87"/>
      <c r="D198" s="88" t="str">
        <f>IF('Workstation DataBase'!A253="","",'Workstation DataBase'!A253)</f>
        <v/>
      </c>
      <c r="E198" s="88"/>
      <c r="F198" s="88"/>
      <c r="G198" s="88"/>
    </row>
    <row r="199" spans="2:7" s="55" customFormat="1">
      <c r="B199" s="53"/>
      <c r="C199" s="87"/>
      <c r="D199" s="88" t="str">
        <f>IF('Workstation DataBase'!A254="","",'Workstation DataBase'!A254)</f>
        <v/>
      </c>
      <c r="E199" s="88"/>
      <c r="F199" s="88"/>
      <c r="G199" s="88"/>
    </row>
    <row r="200" spans="2:7" s="55" customFormat="1">
      <c r="B200" s="53"/>
      <c r="C200" s="87"/>
      <c r="D200" s="88" t="str">
        <f>IF('Workstation DataBase'!A255="","",'Workstation DataBase'!A255)</f>
        <v/>
      </c>
      <c r="E200" s="88"/>
      <c r="F200" s="88"/>
      <c r="G200" s="88"/>
    </row>
    <row r="201" spans="2:7" s="55" customFormat="1">
      <c r="B201" s="53"/>
      <c r="C201" s="87"/>
      <c r="D201" s="88" t="str">
        <f>IF('Workstation DataBase'!A256="","",'Workstation DataBase'!A256)</f>
        <v/>
      </c>
      <c r="E201" s="88"/>
      <c r="F201" s="88"/>
      <c r="G201" s="88"/>
    </row>
    <row r="202" spans="2:7" s="55" customFormat="1">
      <c r="B202" s="53"/>
      <c r="C202" s="87"/>
      <c r="D202" s="88" t="str">
        <f>IF('Workstation DataBase'!A257="","",'Workstation DataBase'!A257)</f>
        <v/>
      </c>
      <c r="E202" s="88"/>
      <c r="F202" s="88"/>
      <c r="G202" s="88"/>
    </row>
    <row r="203" spans="2:7" s="55" customFormat="1">
      <c r="B203" s="53"/>
      <c r="C203" s="87"/>
      <c r="D203" s="88" t="str">
        <f>IF('Workstation DataBase'!A258="","",'Workstation DataBase'!A258)</f>
        <v/>
      </c>
      <c r="E203" s="88"/>
      <c r="F203" s="88"/>
      <c r="G203" s="88"/>
    </row>
    <row r="204" spans="2:7" s="55" customFormat="1">
      <c r="B204" s="53"/>
      <c r="C204" s="87"/>
      <c r="D204" s="88" t="str">
        <f>IF('Workstation DataBase'!A259="","",'Workstation DataBase'!A259)</f>
        <v/>
      </c>
      <c r="E204" s="88"/>
      <c r="F204" s="88"/>
      <c r="G204" s="88"/>
    </row>
    <row r="205" spans="2:7" s="55" customFormat="1">
      <c r="B205" s="53"/>
      <c r="C205" s="87"/>
      <c r="D205" s="88" t="str">
        <f>IF('Workstation DataBase'!A260="","",'Workstation DataBase'!A260)</f>
        <v/>
      </c>
      <c r="E205" s="88"/>
      <c r="F205" s="88"/>
      <c r="G205" s="88"/>
    </row>
    <row r="206" spans="2:7" s="55" customFormat="1">
      <c r="B206" s="53"/>
      <c r="C206" s="87"/>
      <c r="D206" s="88" t="str">
        <f>IF('Workstation DataBase'!A261="","",'Workstation DataBase'!A261)</f>
        <v/>
      </c>
      <c r="E206" s="88"/>
      <c r="F206" s="88"/>
      <c r="G206" s="88"/>
    </row>
    <row r="207" spans="2:7" s="55" customFormat="1">
      <c r="B207" s="53"/>
      <c r="C207" s="87"/>
      <c r="D207" s="88" t="str">
        <f>IF('Workstation DataBase'!A262="","",'Workstation DataBase'!A262)</f>
        <v/>
      </c>
      <c r="E207" s="88"/>
      <c r="F207" s="88"/>
      <c r="G207" s="88"/>
    </row>
    <row r="208" spans="2:7" s="55" customFormat="1">
      <c r="B208" s="53"/>
      <c r="C208" s="87"/>
      <c r="D208" s="88" t="str">
        <f>IF('Workstation DataBase'!A263="","",'Workstation DataBase'!A263)</f>
        <v/>
      </c>
      <c r="E208" s="88"/>
      <c r="F208" s="88"/>
      <c r="G208" s="88"/>
    </row>
    <row r="209" spans="2:7" s="55" customFormat="1">
      <c r="B209" s="53"/>
      <c r="C209" s="87"/>
      <c r="D209" s="88" t="str">
        <f>IF('Workstation DataBase'!A264="","",'Workstation DataBase'!A264)</f>
        <v/>
      </c>
      <c r="E209" s="88"/>
      <c r="F209" s="88"/>
      <c r="G209" s="88"/>
    </row>
    <row r="210" spans="2:7" s="55" customFormat="1">
      <c r="B210" s="53"/>
      <c r="C210" s="87"/>
      <c r="D210" s="88" t="str">
        <f>IF('Workstation DataBase'!A265="","",'Workstation DataBase'!A265)</f>
        <v/>
      </c>
      <c r="E210" s="88"/>
      <c r="F210" s="88"/>
      <c r="G210" s="88"/>
    </row>
    <row r="211" spans="2:7" s="55" customFormat="1">
      <c r="B211" s="53"/>
      <c r="C211" s="87"/>
      <c r="D211" s="88" t="str">
        <f>IF('Workstation DataBase'!A266="","",'Workstation DataBase'!A266)</f>
        <v/>
      </c>
      <c r="E211" s="88"/>
      <c r="F211" s="88"/>
      <c r="G211" s="88"/>
    </row>
    <row r="212" spans="2:7" s="55" customFormat="1">
      <c r="B212" s="53"/>
      <c r="C212" s="87"/>
      <c r="D212" s="88" t="str">
        <f>IF('Workstation DataBase'!A267="","",'Workstation DataBase'!A267)</f>
        <v/>
      </c>
      <c r="E212" s="88"/>
      <c r="F212" s="88"/>
      <c r="G212" s="88"/>
    </row>
    <row r="213" spans="2:7" s="55" customFormat="1">
      <c r="B213" s="53"/>
      <c r="C213" s="87"/>
      <c r="D213" s="88" t="str">
        <f>IF('Workstation DataBase'!A268="","",'Workstation DataBase'!A268)</f>
        <v/>
      </c>
      <c r="E213" s="88"/>
      <c r="F213" s="88"/>
      <c r="G213" s="88"/>
    </row>
    <row r="214" spans="2:7" s="55" customFormat="1">
      <c r="B214" s="53"/>
      <c r="C214" s="87"/>
      <c r="D214" s="88" t="str">
        <f>IF('Workstation DataBase'!A269="","",'Workstation DataBase'!A269)</f>
        <v/>
      </c>
      <c r="E214" s="88"/>
      <c r="F214" s="88"/>
      <c r="G214" s="88"/>
    </row>
    <row r="215" spans="2:7" s="55" customFormat="1">
      <c r="B215" s="53"/>
      <c r="C215" s="87"/>
      <c r="D215" s="88" t="str">
        <f>IF('Workstation DataBase'!A270="","",'Workstation DataBase'!A270)</f>
        <v/>
      </c>
      <c r="E215" s="88"/>
      <c r="F215" s="88"/>
      <c r="G215" s="88"/>
    </row>
    <row r="216" spans="2:7" s="55" customFormat="1">
      <c r="B216" s="53"/>
      <c r="C216" s="87"/>
      <c r="D216" s="88" t="str">
        <f>IF('Workstation DataBase'!A271="","",'Workstation DataBase'!A271)</f>
        <v/>
      </c>
      <c r="E216" s="88"/>
      <c r="F216" s="88"/>
      <c r="G216" s="88"/>
    </row>
    <row r="217" spans="2:7" s="55" customFormat="1">
      <c r="B217" s="53"/>
      <c r="C217" s="87"/>
      <c r="D217" s="88" t="str">
        <f>IF('Workstation DataBase'!A272="","",'Workstation DataBase'!A272)</f>
        <v/>
      </c>
      <c r="E217" s="88"/>
      <c r="F217" s="88"/>
      <c r="G217" s="88"/>
    </row>
    <row r="218" spans="2:7" s="55" customFormat="1">
      <c r="B218" s="53"/>
      <c r="C218" s="87"/>
      <c r="D218" s="88" t="str">
        <f>IF('Workstation DataBase'!A273="","",'Workstation DataBase'!A273)</f>
        <v/>
      </c>
      <c r="E218" s="88"/>
      <c r="F218" s="88"/>
      <c r="G218" s="88"/>
    </row>
    <row r="219" spans="2:7" s="55" customFormat="1">
      <c r="B219" s="53"/>
      <c r="C219" s="87"/>
      <c r="D219" s="88" t="str">
        <f>IF('Workstation DataBase'!A274="","",'Workstation DataBase'!A274)</f>
        <v/>
      </c>
      <c r="E219" s="88"/>
      <c r="F219" s="88"/>
      <c r="G219" s="88"/>
    </row>
    <row r="220" spans="2:7" s="55" customFormat="1">
      <c r="B220" s="53"/>
      <c r="C220" s="87"/>
      <c r="D220" s="88" t="str">
        <f>IF('Workstation DataBase'!A275="","",'Workstation DataBase'!A275)</f>
        <v/>
      </c>
      <c r="E220" s="88"/>
      <c r="F220" s="88"/>
      <c r="G220" s="88"/>
    </row>
    <row r="221" spans="2:7" s="55" customFormat="1">
      <c r="B221" s="53"/>
      <c r="C221" s="87"/>
      <c r="D221" s="88" t="str">
        <f>IF('Workstation DataBase'!A276="","",'Workstation DataBase'!A276)</f>
        <v/>
      </c>
      <c r="E221" s="88"/>
      <c r="F221" s="88"/>
      <c r="G221" s="88"/>
    </row>
    <row r="222" spans="2:7" s="55" customFormat="1">
      <c r="B222" s="53"/>
      <c r="C222" s="87"/>
      <c r="D222" s="88" t="str">
        <f>IF('Workstation DataBase'!A277="","",'Workstation DataBase'!A277)</f>
        <v/>
      </c>
      <c r="E222" s="88"/>
      <c r="F222" s="88"/>
      <c r="G222" s="88"/>
    </row>
    <row r="223" spans="2:7" s="55" customFormat="1">
      <c r="B223" s="53"/>
      <c r="C223" s="87"/>
      <c r="D223" s="88" t="str">
        <f>IF('Workstation DataBase'!A278="","",'Workstation DataBase'!A278)</f>
        <v/>
      </c>
      <c r="E223" s="88"/>
      <c r="F223" s="88"/>
      <c r="G223" s="88"/>
    </row>
    <row r="224" spans="2:7" s="55" customFormat="1">
      <c r="B224" s="53"/>
      <c r="C224" s="87"/>
      <c r="D224" s="88" t="str">
        <f>IF('Workstation DataBase'!A279="","",'Workstation DataBase'!A279)</f>
        <v/>
      </c>
      <c r="E224" s="88"/>
      <c r="F224" s="88"/>
      <c r="G224" s="88"/>
    </row>
    <row r="225" spans="2:7" s="55" customFormat="1">
      <c r="B225" s="53"/>
      <c r="C225" s="87"/>
      <c r="D225" s="88" t="str">
        <f>IF('Workstation DataBase'!A280="","",'Workstation DataBase'!A280)</f>
        <v/>
      </c>
      <c r="E225" s="88"/>
      <c r="F225" s="88"/>
      <c r="G225" s="88"/>
    </row>
    <row r="226" spans="2:7" s="55" customFormat="1">
      <c r="B226" s="53"/>
      <c r="C226" s="87"/>
      <c r="D226" s="88" t="str">
        <f>IF('Workstation DataBase'!A281="","",'Workstation DataBase'!A281)</f>
        <v/>
      </c>
      <c r="E226" s="88"/>
      <c r="F226" s="88"/>
      <c r="G226" s="88"/>
    </row>
    <row r="227" spans="2:7" s="55" customFormat="1">
      <c r="B227" s="53"/>
      <c r="C227" s="87"/>
      <c r="D227" s="88" t="str">
        <f>IF('Workstation DataBase'!A282="","",'Workstation DataBase'!A282)</f>
        <v/>
      </c>
      <c r="E227" s="88"/>
      <c r="F227" s="88"/>
      <c r="G227" s="88"/>
    </row>
    <row r="228" spans="2:7" s="55" customFormat="1">
      <c r="B228" s="53"/>
      <c r="C228" s="87"/>
      <c r="D228" s="88" t="str">
        <f>IF('Workstation DataBase'!A283="","",'Workstation DataBase'!A283)</f>
        <v/>
      </c>
      <c r="E228" s="88"/>
      <c r="F228" s="88"/>
      <c r="G228" s="88"/>
    </row>
    <row r="229" spans="2:7" s="55" customFormat="1">
      <c r="B229" s="53"/>
      <c r="C229" s="87"/>
      <c r="D229" s="88" t="str">
        <f>IF('Workstation DataBase'!A284="","",'Workstation DataBase'!A284)</f>
        <v/>
      </c>
      <c r="E229" s="88"/>
      <c r="F229" s="88"/>
      <c r="G229" s="88"/>
    </row>
    <row r="230" spans="2:7" s="55" customFormat="1">
      <c r="B230" s="53"/>
      <c r="C230" s="87"/>
      <c r="D230" s="88" t="str">
        <f>IF('Workstation DataBase'!A285="","",'Workstation DataBase'!A285)</f>
        <v/>
      </c>
      <c r="E230" s="88"/>
      <c r="F230" s="88"/>
      <c r="G230" s="88"/>
    </row>
    <row r="231" spans="2:7" s="55" customFormat="1">
      <c r="B231" s="53"/>
      <c r="C231" s="87"/>
      <c r="D231" s="88" t="str">
        <f>IF('Workstation DataBase'!A286="","",'Workstation DataBase'!A286)</f>
        <v/>
      </c>
      <c r="E231" s="88"/>
      <c r="F231" s="88"/>
      <c r="G231" s="88"/>
    </row>
    <row r="232" spans="2:7" s="55" customFormat="1">
      <c r="B232" s="53"/>
      <c r="C232" s="87"/>
      <c r="D232" s="88" t="str">
        <f>IF('Workstation DataBase'!A287="","",'Workstation DataBase'!A287)</f>
        <v/>
      </c>
      <c r="E232" s="88"/>
      <c r="F232" s="88"/>
      <c r="G232" s="88"/>
    </row>
    <row r="233" spans="2:7" s="55" customFormat="1">
      <c r="B233" s="53"/>
      <c r="C233" s="87"/>
      <c r="D233" s="88" t="str">
        <f>IF('Workstation DataBase'!A288="","",'Workstation DataBase'!A288)</f>
        <v/>
      </c>
      <c r="E233" s="88"/>
      <c r="F233" s="88"/>
      <c r="G233" s="88"/>
    </row>
    <row r="234" spans="2:7" s="55" customFormat="1">
      <c r="B234" s="53"/>
      <c r="C234" s="87"/>
      <c r="D234" s="88" t="str">
        <f>IF('Workstation DataBase'!A289="","",'Workstation DataBase'!A289)</f>
        <v/>
      </c>
      <c r="E234" s="88"/>
      <c r="F234" s="88"/>
      <c r="G234" s="88"/>
    </row>
    <row r="235" spans="2:7" s="55" customFormat="1">
      <c r="B235" s="53"/>
      <c r="C235" s="87"/>
      <c r="D235" s="88" t="str">
        <f>IF('Workstation DataBase'!A290="","",'Workstation DataBase'!A290)</f>
        <v/>
      </c>
      <c r="E235" s="88"/>
      <c r="F235" s="88"/>
      <c r="G235" s="88"/>
    </row>
    <row r="236" spans="2:7" s="55" customFormat="1">
      <c r="B236" s="53"/>
      <c r="C236" s="87"/>
      <c r="D236" s="88" t="str">
        <f>IF('Workstation DataBase'!A291="","",'Workstation DataBase'!A291)</f>
        <v/>
      </c>
      <c r="E236" s="88"/>
      <c r="F236" s="88"/>
      <c r="G236" s="88"/>
    </row>
    <row r="237" spans="2:7" s="55" customFormat="1">
      <c r="B237" s="53"/>
      <c r="C237" s="87"/>
      <c r="D237" s="88" t="str">
        <f>IF('Workstation DataBase'!A292="","",'Workstation DataBase'!A292)</f>
        <v/>
      </c>
      <c r="E237" s="88"/>
      <c r="F237" s="88"/>
      <c r="G237" s="88"/>
    </row>
    <row r="238" spans="2:7" s="55" customFormat="1">
      <c r="B238" s="53"/>
      <c r="C238" s="87"/>
      <c r="D238" s="88" t="str">
        <f>IF('Workstation DataBase'!A293="","",'Workstation DataBase'!A293)</f>
        <v/>
      </c>
      <c r="E238" s="88"/>
      <c r="F238" s="88"/>
      <c r="G238" s="88"/>
    </row>
    <row r="239" spans="2:7" s="55" customFormat="1">
      <c r="B239" s="53"/>
      <c r="C239" s="87"/>
      <c r="D239" s="88" t="str">
        <f>IF('Workstation DataBase'!A294="","",'Workstation DataBase'!A294)</f>
        <v/>
      </c>
      <c r="E239" s="88"/>
      <c r="F239" s="88"/>
      <c r="G239" s="88"/>
    </row>
    <row r="240" spans="2:7" s="55" customFormat="1">
      <c r="B240" s="53"/>
      <c r="C240" s="87"/>
      <c r="D240" s="88" t="str">
        <f>IF('Workstation DataBase'!A295="","",'Workstation DataBase'!A295)</f>
        <v/>
      </c>
      <c r="E240" s="88"/>
      <c r="F240" s="88"/>
      <c r="G240" s="88"/>
    </row>
    <row r="241" spans="2:7" s="55" customFormat="1">
      <c r="B241" s="53"/>
      <c r="C241" s="87"/>
      <c r="D241" s="88" t="str">
        <f>IF('Workstation DataBase'!A296="","",'Workstation DataBase'!A296)</f>
        <v/>
      </c>
      <c r="E241" s="88"/>
      <c r="F241" s="88"/>
      <c r="G241" s="88"/>
    </row>
    <row r="242" spans="2:7" s="55" customFormat="1">
      <c r="B242" s="53"/>
      <c r="C242" s="87"/>
      <c r="D242" s="88" t="str">
        <f>IF('Workstation DataBase'!A297="","",'Workstation DataBase'!A297)</f>
        <v/>
      </c>
      <c r="E242" s="88"/>
      <c r="F242" s="88"/>
      <c r="G242" s="88"/>
    </row>
    <row r="243" spans="2:7" s="55" customFormat="1">
      <c r="B243" s="53"/>
      <c r="C243" s="87"/>
      <c r="D243" s="88" t="str">
        <f>IF('Workstation DataBase'!A298="","",'Workstation DataBase'!A298)</f>
        <v/>
      </c>
      <c r="E243" s="88"/>
      <c r="F243" s="88"/>
      <c r="G243" s="88"/>
    </row>
    <row r="244" spans="2:7" s="55" customFormat="1">
      <c r="B244" s="53"/>
      <c r="C244" s="87"/>
      <c r="D244" s="88" t="str">
        <f>IF('Workstation DataBase'!A299="","",'Workstation DataBase'!A299)</f>
        <v/>
      </c>
      <c r="E244" s="88"/>
      <c r="F244" s="88"/>
      <c r="G244" s="88"/>
    </row>
    <row r="245" spans="2:7" s="55" customFormat="1">
      <c r="B245" s="53"/>
      <c r="C245" s="87"/>
      <c r="D245" s="88" t="str">
        <f>IF('Workstation DataBase'!A300="","",'Workstation DataBase'!A300)</f>
        <v/>
      </c>
      <c r="E245" s="88"/>
      <c r="F245" s="88"/>
      <c r="G245" s="88"/>
    </row>
    <row r="246" spans="2:7" s="55" customFormat="1">
      <c r="B246" s="53"/>
      <c r="C246" s="87"/>
      <c r="D246" s="88" t="str">
        <f>IF('Workstation DataBase'!A301="","",'Workstation DataBase'!A301)</f>
        <v/>
      </c>
      <c r="E246" s="88"/>
      <c r="F246" s="88"/>
      <c r="G246" s="88"/>
    </row>
    <row r="247" spans="2:7" s="55" customFormat="1">
      <c r="B247" s="53"/>
      <c r="C247" s="87"/>
      <c r="D247" s="88" t="str">
        <f>IF('Workstation DataBase'!A302="","",'Workstation DataBase'!A302)</f>
        <v/>
      </c>
      <c r="E247" s="88"/>
      <c r="F247" s="88"/>
      <c r="G247" s="88"/>
    </row>
    <row r="248" spans="2:7" s="55" customFormat="1">
      <c r="B248" s="53"/>
      <c r="C248" s="87"/>
      <c r="D248" s="88" t="str">
        <f>IF('Workstation DataBase'!A303="","",'Workstation DataBase'!A303)</f>
        <v/>
      </c>
      <c r="E248" s="88"/>
      <c r="F248" s="88"/>
      <c r="G248" s="88"/>
    </row>
    <row r="249" spans="2:7" s="55" customFormat="1">
      <c r="B249" s="53"/>
      <c r="C249" s="87"/>
      <c r="D249" s="88" t="str">
        <f>IF('Workstation DataBase'!A304="","",'Workstation DataBase'!A304)</f>
        <v/>
      </c>
      <c r="E249" s="88"/>
      <c r="F249" s="88"/>
      <c r="G249" s="88"/>
    </row>
    <row r="250" spans="2:7" s="55" customFormat="1">
      <c r="B250" s="53"/>
      <c r="C250" s="87"/>
      <c r="D250" s="88" t="str">
        <f>IF('Workstation DataBase'!A305="","",'Workstation DataBase'!A305)</f>
        <v/>
      </c>
      <c r="E250" s="88"/>
      <c r="F250" s="88"/>
      <c r="G250" s="88"/>
    </row>
    <row r="251" spans="2:7" s="55" customFormat="1">
      <c r="B251" s="53"/>
      <c r="C251" s="87"/>
      <c r="D251" s="88" t="str">
        <f>IF('Workstation DataBase'!A306="","",'Workstation DataBase'!A306)</f>
        <v/>
      </c>
      <c r="E251" s="88"/>
      <c r="F251" s="88"/>
      <c r="G251" s="88"/>
    </row>
    <row r="252" spans="2:7" s="55" customFormat="1">
      <c r="B252" s="53"/>
      <c r="C252" s="87"/>
      <c r="D252" s="88" t="str">
        <f>IF('Workstation DataBase'!A307="","",'Workstation DataBase'!A307)</f>
        <v/>
      </c>
      <c r="E252" s="88"/>
      <c r="F252" s="88"/>
      <c r="G252" s="88"/>
    </row>
    <row r="253" spans="2:7" s="55" customFormat="1">
      <c r="B253" s="53"/>
      <c r="C253" s="87"/>
      <c r="D253" s="88" t="str">
        <f>IF('Workstation DataBase'!A308="","",'Workstation DataBase'!A308)</f>
        <v/>
      </c>
      <c r="E253" s="88"/>
      <c r="F253" s="88"/>
      <c r="G253" s="88"/>
    </row>
    <row r="254" spans="2:7" s="55" customFormat="1">
      <c r="B254" s="53"/>
      <c r="C254" s="87"/>
      <c r="D254" s="88" t="str">
        <f>IF('Workstation DataBase'!A309="","",'Workstation DataBase'!A309)</f>
        <v/>
      </c>
      <c r="E254" s="88"/>
      <c r="F254" s="88"/>
      <c r="G254" s="88"/>
    </row>
    <row r="255" spans="2:7" s="55" customFormat="1">
      <c r="B255" s="53"/>
      <c r="C255" s="87"/>
      <c r="D255" s="88" t="str">
        <f>IF('Workstation DataBase'!A310="","",'Workstation DataBase'!A310)</f>
        <v/>
      </c>
      <c r="E255" s="88"/>
      <c r="F255" s="88"/>
      <c r="G255" s="88"/>
    </row>
    <row r="256" spans="2:7" s="55" customFormat="1">
      <c r="B256" s="53"/>
      <c r="C256" s="87"/>
      <c r="D256" s="88" t="str">
        <f>IF('Workstation DataBase'!A311="","",'Workstation DataBase'!A311)</f>
        <v/>
      </c>
      <c r="E256" s="88"/>
      <c r="F256" s="88"/>
      <c r="G256" s="88"/>
    </row>
    <row r="257" spans="2:7" s="55" customFormat="1">
      <c r="B257" s="53"/>
      <c r="C257" s="87"/>
      <c r="D257" s="88" t="str">
        <f>IF('Workstation DataBase'!A312="","",'Workstation DataBase'!A312)</f>
        <v/>
      </c>
      <c r="E257" s="88"/>
      <c r="F257" s="88"/>
      <c r="G257" s="88"/>
    </row>
    <row r="258" spans="2:7" s="55" customFormat="1">
      <c r="B258" s="53"/>
      <c r="C258" s="87"/>
      <c r="D258" s="88" t="str">
        <f>IF('Workstation DataBase'!A313="","",'Workstation DataBase'!A313)</f>
        <v/>
      </c>
      <c r="E258" s="88"/>
      <c r="F258" s="88"/>
      <c r="G258" s="88"/>
    </row>
    <row r="259" spans="2:7" s="55" customFormat="1">
      <c r="B259" s="53"/>
      <c r="C259" s="87"/>
      <c r="D259" s="88" t="str">
        <f>IF('Workstation DataBase'!A314="","",'Workstation DataBase'!A314)</f>
        <v/>
      </c>
      <c r="E259" s="88"/>
      <c r="F259" s="88"/>
      <c r="G259" s="88"/>
    </row>
    <row r="260" spans="2:7" s="55" customFormat="1">
      <c r="B260" s="53"/>
      <c r="C260" s="87"/>
      <c r="D260" s="88" t="str">
        <f>IF('Workstation DataBase'!A315="","",'Workstation DataBase'!A315)</f>
        <v/>
      </c>
      <c r="E260" s="88"/>
      <c r="F260" s="88"/>
      <c r="G260" s="88"/>
    </row>
    <row r="261" spans="2:7" s="55" customFormat="1">
      <c r="B261" s="53"/>
      <c r="C261" s="87"/>
      <c r="D261" s="88" t="str">
        <f>IF('Workstation DataBase'!A316="","",'Workstation DataBase'!A316)</f>
        <v/>
      </c>
      <c r="E261" s="88"/>
      <c r="F261" s="88"/>
      <c r="G261" s="88"/>
    </row>
    <row r="262" spans="2:7" s="55" customFormat="1">
      <c r="B262" s="53"/>
      <c r="C262" s="87"/>
      <c r="D262" s="88" t="str">
        <f>IF('Workstation DataBase'!A317="","",'Workstation DataBase'!A317)</f>
        <v/>
      </c>
      <c r="E262" s="88"/>
      <c r="F262" s="88"/>
      <c r="G262" s="88"/>
    </row>
    <row r="263" spans="2:7" s="55" customFormat="1">
      <c r="B263" s="53"/>
      <c r="C263" s="87"/>
      <c r="D263" s="88" t="str">
        <f>IF('Workstation DataBase'!A318="","",'Workstation DataBase'!A318)</f>
        <v/>
      </c>
      <c r="E263" s="88"/>
      <c r="F263" s="88"/>
      <c r="G263" s="88"/>
    </row>
    <row r="264" spans="2:7" s="55" customFormat="1">
      <c r="B264" s="53"/>
      <c r="C264" s="87"/>
      <c r="D264" s="88" t="str">
        <f>IF('Workstation DataBase'!A319="","",'Workstation DataBase'!A319)</f>
        <v/>
      </c>
      <c r="E264" s="88"/>
      <c r="F264" s="88"/>
      <c r="G264" s="88"/>
    </row>
    <row r="265" spans="2:7" s="55" customFormat="1">
      <c r="B265" s="53"/>
      <c r="C265" s="87"/>
      <c r="D265" s="88" t="str">
        <f>IF('Workstation DataBase'!A320="","",'Workstation DataBase'!A320)</f>
        <v/>
      </c>
      <c r="E265" s="88"/>
      <c r="F265" s="88"/>
      <c r="G265" s="88"/>
    </row>
    <row r="266" spans="2:7" s="55" customFormat="1">
      <c r="B266" s="53"/>
      <c r="C266" s="87"/>
      <c r="D266" s="88" t="str">
        <f>IF('Workstation DataBase'!A321="","",'Workstation DataBase'!A321)</f>
        <v/>
      </c>
      <c r="E266" s="88"/>
      <c r="F266" s="88"/>
      <c r="G266" s="88"/>
    </row>
    <row r="267" spans="2:7" s="55" customFormat="1">
      <c r="B267" s="53"/>
      <c r="C267" s="87"/>
      <c r="D267" s="88" t="str">
        <f>IF('Workstation DataBase'!A322="","",'Workstation DataBase'!A322)</f>
        <v/>
      </c>
      <c r="E267" s="88"/>
      <c r="F267" s="88"/>
      <c r="G267" s="88"/>
    </row>
    <row r="268" spans="2:7" s="55" customFormat="1">
      <c r="B268" s="53"/>
      <c r="C268" s="87"/>
      <c r="D268" s="88" t="str">
        <f>IF('Workstation DataBase'!A323="","",'Workstation DataBase'!A323)</f>
        <v/>
      </c>
      <c r="E268" s="88"/>
      <c r="F268" s="88"/>
      <c r="G268" s="88"/>
    </row>
    <row r="269" spans="2:7" s="55" customFormat="1">
      <c r="B269" s="53"/>
      <c r="C269" s="87"/>
      <c r="D269" s="88" t="str">
        <f>IF('Workstation DataBase'!A324="","",'Workstation DataBase'!A324)</f>
        <v/>
      </c>
      <c r="E269" s="88"/>
      <c r="F269" s="88"/>
      <c r="G269" s="88"/>
    </row>
    <row r="270" spans="2:7" s="55" customFormat="1">
      <c r="B270" s="53"/>
      <c r="C270" s="87"/>
      <c r="D270" s="88" t="str">
        <f>IF('Workstation DataBase'!A325="","",'Workstation DataBase'!A325)</f>
        <v/>
      </c>
      <c r="E270" s="88"/>
      <c r="F270" s="88"/>
      <c r="G270" s="88"/>
    </row>
    <row r="271" spans="2:7" s="55" customFormat="1">
      <c r="B271" s="53"/>
      <c r="C271" s="87"/>
      <c r="D271" s="88" t="str">
        <f>IF('Workstation DataBase'!A326="","",'Workstation DataBase'!A326)</f>
        <v/>
      </c>
      <c r="E271" s="88"/>
      <c r="F271" s="88"/>
      <c r="G271" s="88"/>
    </row>
    <row r="272" spans="2:7" s="55" customFormat="1">
      <c r="B272" s="53"/>
      <c r="C272" s="87"/>
      <c r="D272" s="88" t="str">
        <f>IF('Workstation DataBase'!A327="","",'Workstation DataBase'!A327)</f>
        <v/>
      </c>
      <c r="E272" s="88"/>
      <c r="F272" s="88"/>
      <c r="G272" s="88"/>
    </row>
    <row r="273" spans="2:7" s="55" customFormat="1">
      <c r="B273" s="53"/>
      <c r="C273" s="87"/>
      <c r="D273" s="88" t="str">
        <f>IF('Workstation DataBase'!A328="","",'Workstation DataBase'!A328)</f>
        <v/>
      </c>
      <c r="E273" s="88"/>
      <c r="F273" s="88"/>
      <c r="G273" s="88"/>
    </row>
    <row r="274" spans="2:7" s="55" customFormat="1">
      <c r="B274" s="53"/>
      <c r="C274" s="87"/>
      <c r="D274" s="88" t="str">
        <f>IF('Workstation DataBase'!A329="","",'Workstation DataBase'!A329)</f>
        <v/>
      </c>
      <c r="E274" s="88"/>
      <c r="F274" s="88"/>
      <c r="G274" s="88"/>
    </row>
    <row r="275" spans="2:7" s="55" customFormat="1">
      <c r="B275" s="53"/>
      <c r="C275" s="87"/>
      <c r="D275" s="88" t="str">
        <f>IF('Workstation DataBase'!A330="","",'Workstation DataBase'!A330)</f>
        <v/>
      </c>
      <c r="E275" s="88"/>
      <c r="F275" s="88"/>
      <c r="G275" s="88"/>
    </row>
    <row r="276" spans="2:7" s="55" customFormat="1">
      <c r="B276" s="53"/>
      <c r="C276" s="87"/>
      <c r="D276" s="88" t="str">
        <f>IF('Workstation DataBase'!A331="","",'Workstation DataBase'!A331)</f>
        <v/>
      </c>
      <c r="E276" s="88"/>
      <c r="F276" s="88"/>
      <c r="G276" s="88"/>
    </row>
    <row r="277" spans="2:7" s="55" customFormat="1">
      <c r="B277" s="53"/>
      <c r="C277" s="87"/>
      <c r="D277" s="88" t="str">
        <f>IF('Workstation DataBase'!A332="","",'Workstation DataBase'!A332)</f>
        <v/>
      </c>
      <c r="E277" s="88"/>
      <c r="F277" s="88"/>
      <c r="G277" s="88"/>
    </row>
    <row r="278" spans="2:7" s="55" customFormat="1">
      <c r="B278" s="53"/>
      <c r="C278" s="87"/>
      <c r="D278" s="88" t="str">
        <f>IF('Workstation DataBase'!A333="","",'Workstation DataBase'!A333)</f>
        <v/>
      </c>
      <c r="E278" s="88"/>
      <c r="F278" s="88"/>
      <c r="G278" s="88"/>
    </row>
    <row r="279" spans="2:7" s="55" customFormat="1">
      <c r="B279" s="53"/>
      <c r="C279" s="87"/>
      <c r="D279" s="88" t="str">
        <f>IF('Workstation DataBase'!A334="","",'Workstation DataBase'!A334)</f>
        <v/>
      </c>
      <c r="E279" s="88"/>
      <c r="F279" s="88"/>
      <c r="G279" s="88"/>
    </row>
    <row r="280" spans="2:7" s="55" customFormat="1">
      <c r="B280" s="53"/>
      <c r="C280" s="87"/>
      <c r="D280" s="88" t="str">
        <f>IF('Workstation DataBase'!A335="","",'Workstation DataBase'!A335)</f>
        <v/>
      </c>
      <c r="E280" s="88"/>
      <c r="F280" s="88"/>
      <c r="G280" s="88"/>
    </row>
    <row r="281" spans="2:7" s="55" customFormat="1">
      <c r="B281" s="53"/>
      <c r="C281" s="87"/>
      <c r="D281" s="88" t="str">
        <f>IF('Workstation DataBase'!A336="","",'Workstation DataBase'!A336)</f>
        <v/>
      </c>
      <c r="E281" s="88"/>
      <c r="F281" s="88"/>
      <c r="G281" s="88"/>
    </row>
    <row r="282" spans="2:7" s="55" customFormat="1">
      <c r="B282" s="53"/>
      <c r="C282" s="87"/>
      <c r="D282" s="88" t="str">
        <f>IF('Workstation DataBase'!A337="","",'Workstation DataBase'!A337)</f>
        <v/>
      </c>
      <c r="E282" s="88"/>
      <c r="F282" s="88"/>
      <c r="G282" s="88"/>
    </row>
    <row r="283" spans="2:7" s="55" customFormat="1">
      <c r="B283" s="53"/>
      <c r="C283" s="87"/>
      <c r="D283" s="88" t="str">
        <f>IF('Workstation DataBase'!A338="","",'Workstation DataBase'!A338)</f>
        <v/>
      </c>
      <c r="E283" s="88"/>
      <c r="F283" s="88"/>
      <c r="G283" s="88"/>
    </row>
    <row r="284" spans="2:7" s="55" customFormat="1">
      <c r="B284" s="53"/>
      <c r="C284" s="87"/>
      <c r="D284" s="88" t="str">
        <f>IF('Workstation DataBase'!A339="","",'Workstation DataBase'!A339)</f>
        <v/>
      </c>
      <c r="E284" s="88"/>
      <c r="F284" s="88"/>
      <c r="G284" s="88"/>
    </row>
    <row r="285" spans="2:7" s="55" customFormat="1">
      <c r="B285" s="53"/>
      <c r="C285" s="87"/>
      <c r="D285" s="88" t="str">
        <f>IF('Workstation DataBase'!A340="","",'Workstation DataBase'!A340)</f>
        <v/>
      </c>
      <c r="E285" s="88"/>
      <c r="F285" s="88"/>
      <c r="G285" s="88"/>
    </row>
    <row r="286" spans="2:7" s="55" customFormat="1">
      <c r="B286" s="53"/>
      <c r="C286" s="87"/>
      <c r="D286" s="88" t="str">
        <f>IF('Workstation DataBase'!A341="","",'Workstation DataBase'!A341)</f>
        <v/>
      </c>
      <c r="E286" s="88"/>
      <c r="F286" s="88"/>
      <c r="G286" s="88"/>
    </row>
    <row r="287" spans="2:7" s="55" customFormat="1">
      <c r="B287" s="53"/>
      <c r="C287" s="87"/>
      <c r="D287" s="88" t="str">
        <f>IF('Workstation DataBase'!A342="","",'Workstation DataBase'!A342)</f>
        <v/>
      </c>
      <c r="E287" s="88"/>
      <c r="F287" s="88"/>
      <c r="G287" s="88"/>
    </row>
    <row r="288" spans="2:7" s="55" customFormat="1">
      <c r="B288" s="53"/>
      <c r="C288" s="87"/>
      <c r="D288" s="88" t="str">
        <f>IF('Workstation DataBase'!A343="","",'Workstation DataBase'!A343)</f>
        <v/>
      </c>
      <c r="E288" s="88"/>
      <c r="F288" s="88"/>
      <c r="G288" s="88"/>
    </row>
    <row r="289" spans="2:7" s="55" customFormat="1">
      <c r="B289" s="53"/>
      <c r="C289" s="87"/>
      <c r="D289" s="88" t="str">
        <f>IF('Workstation DataBase'!A344="","",'Workstation DataBase'!A344)</f>
        <v/>
      </c>
      <c r="E289" s="88"/>
      <c r="F289" s="88"/>
      <c r="G289" s="88"/>
    </row>
    <row r="290" spans="2:7" s="55" customFormat="1">
      <c r="B290" s="53"/>
      <c r="C290" s="87"/>
      <c r="D290" s="88" t="str">
        <f>IF('Workstation DataBase'!A345="","",'Workstation DataBase'!A345)</f>
        <v/>
      </c>
      <c r="E290" s="88"/>
      <c r="F290" s="88"/>
      <c r="G290" s="88"/>
    </row>
    <row r="291" spans="2:7" s="55" customFormat="1">
      <c r="B291" s="53"/>
      <c r="C291" s="87"/>
      <c r="D291" s="88" t="str">
        <f>IF('Workstation DataBase'!A346="","",'Workstation DataBase'!A346)</f>
        <v/>
      </c>
      <c r="E291" s="88"/>
      <c r="F291" s="88"/>
      <c r="G291" s="88"/>
    </row>
    <row r="292" spans="2:7" s="55" customFormat="1">
      <c r="B292" s="53"/>
      <c r="C292" s="87"/>
      <c r="D292" s="88" t="str">
        <f>IF('Workstation DataBase'!A347="","",'Workstation DataBase'!A347)</f>
        <v/>
      </c>
      <c r="E292" s="88"/>
      <c r="F292" s="88"/>
      <c r="G292" s="88"/>
    </row>
    <row r="293" spans="2:7" s="55" customFormat="1">
      <c r="B293" s="53"/>
      <c r="C293" s="87"/>
      <c r="D293" s="88" t="str">
        <f>IF('Workstation DataBase'!A348="","",'Workstation DataBase'!A348)</f>
        <v/>
      </c>
      <c r="E293" s="88"/>
      <c r="F293" s="88"/>
      <c r="G293" s="88"/>
    </row>
    <row r="294" spans="2:7" s="55" customFormat="1">
      <c r="B294" s="53"/>
      <c r="C294" s="87"/>
      <c r="D294" s="88" t="str">
        <f>IF('Workstation DataBase'!A349="","",'Workstation DataBase'!A349)</f>
        <v/>
      </c>
      <c r="E294" s="88"/>
      <c r="F294" s="88"/>
      <c r="G294" s="88"/>
    </row>
    <row r="295" spans="2:7" s="55" customFormat="1">
      <c r="B295" s="53"/>
      <c r="C295" s="87"/>
      <c r="D295" s="88" t="str">
        <f>IF('Workstation DataBase'!A350="","",'Workstation DataBase'!A350)</f>
        <v/>
      </c>
      <c r="E295" s="88"/>
      <c r="F295" s="88"/>
      <c r="G295" s="88"/>
    </row>
    <row r="296" spans="2:7" s="55" customFormat="1">
      <c r="B296" s="53"/>
      <c r="C296" s="87"/>
      <c r="D296" s="88" t="str">
        <f>IF('Workstation DataBase'!A351="","",'Workstation DataBase'!A351)</f>
        <v/>
      </c>
      <c r="E296" s="88"/>
      <c r="F296" s="88"/>
      <c r="G296" s="88"/>
    </row>
    <row r="297" spans="2:7" s="55" customFormat="1">
      <c r="B297" s="53"/>
      <c r="C297" s="87"/>
      <c r="D297" s="88" t="str">
        <f>IF('Workstation DataBase'!A352="","",'Workstation DataBase'!A352)</f>
        <v/>
      </c>
      <c r="E297" s="88"/>
      <c r="F297" s="88"/>
      <c r="G297" s="88"/>
    </row>
    <row r="298" spans="2:7" s="55" customFormat="1">
      <c r="B298" s="53"/>
      <c r="C298" s="87"/>
      <c r="D298" s="88" t="str">
        <f>IF('Workstation DataBase'!A353="","",'Workstation DataBase'!A353)</f>
        <v/>
      </c>
      <c r="E298" s="88"/>
      <c r="F298" s="88"/>
      <c r="G298" s="88"/>
    </row>
    <row r="299" spans="2:7" s="55" customFormat="1">
      <c r="B299" s="53"/>
      <c r="C299" s="87"/>
      <c r="D299" s="88" t="str">
        <f>IF('Workstation DataBase'!A354="","",'Workstation DataBase'!A354)</f>
        <v/>
      </c>
      <c r="E299" s="88"/>
      <c r="F299" s="88"/>
      <c r="G299" s="88"/>
    </row>
    <row r="300" spans="2:7" s="55" customFormat="1">
      <c r="B300" s="53"/>
      <c r="C300" s="87"/>
      <c r="D300" s="88" t="str">
        <f>IF('Workstation DataBase'!A355="","",'Workstation DataBase'!A355)</f>
        <v/>
      </c>
      <c r="E300" s="88"/>
      <c r="F300" s="88"/>
      <c r="G300" s="88"/>
    </row>
    <row r="301" spans="2:7" s="55" customFormat="1">
      <c r="B301" s="53"/>
      <c r="C301" s="87"/>
      <c r="D301" s="88" t="str">
        <f>IF('Workstation DataBase'!A356="","",'Workstation DataBase'!A356)</f>
        <v/>
      </c>
      <c r="E301" s="88"/>
      <c r="F301" s="88"/>
      <c r="G301" s="88"/>
    </row>
    <row r="302" spans="2:7" s="55" customFormat="1">
      <c r="B302" s="53"/>
      <c r="C302" s="87"/>
      <c r="D302" s="88" t="str">
        <f>IF('Workstation DataBase'!A357="","",'Workstation DataBase'!A357)</f>
        <v/>
      </c>
      <c r="E302" s="88"/>
      <c r="F302" s="88"/>
      <c r="G302" s="88"/>
    </row>
    <row r="303" spans="2:7" s="55" customFormat="1">
      <c r="B303" s="53"/>
      <c r="C303" s="87"/>
      <c r="D303" s="88" t="str">
        <f>IF('Workstation DataBase'!A358="","",'Workstation DataBase'!A358)</f>
        <v/>
      </c>
      <c r="E303" s="88"/>
      <c r="F303" s="88"/>
      <c r="G303" s="88"/>
    </row>
    <row r="304" spans="2:7" s="55" customFormat="1">
      <c r="B304" s="53"/>
      <c r="C304" s="87"/>
      <c r="D304" s="88" t="str">
        <f>IF('Workstation DataBase'!A359="","",'Workstation DataBase'!A359)</f>
        <v/>
      </c>
      <c r="E304" s="88"/>
      <c r="F304" s="88"/>
      <c r="G304" s="88"/>
    </row>
    <row r="305" spans="2:7" s="55" customFormat="1">
      <c r="B305" s="53"/>
      <c r="C305" s="87"/>
      <c r="D305" s="88" t="str">
        <f>IF('Workstation DataBase'!A360="","",'Workstation DataBase'!A360)</f>
        <v/>
      </c>
      <c r="E305" s="88"/>
      <c r="F305" s="88"/>
      <c r="G305" s="88"/>
    </row>
    <row r="306" spans="2:7" s="55" customFormat="1">
      <c r="B306" s="53"/>
      <c r="C306" s="87"/>
      <c r="D306" s="88" t="str">
        <f>IF('Workstation DataBase'!A361="","",'Workstation DataBase'!A361)</f>
        <v/>
      </c>
      <c r="E306" s="88"/>
      <c r="F306" s="88"/>
      <c r="G306" s="88"/>
    </row>
    <row r="307" spans="2:7" s="55" customFormat="1">
      <c r="B307" s="53"/>
      <c r="C307" s="87"/>
      <c r="D307" s="88" t="str">
        <f>IF('Workstation DataBase'!A362="","",'Workstation DataBase'!A362)</f>
        <v/>
      </c>
      <c r="E307" s="88"/>
      <c r="F307" s="88"/>
      <c r="G307" s="88"/>
    </row>
    <row r="308" spans="2:7" s="55" customFormat="1">
      <c r="B308" s="53"/>
      <c r="C308" s="87"/>
      <c r="D308" s="88" t="str">
        <f>IF('Workstation DataBase'!A363="","",'Workstation DataBase'!A363)</f>
        <v/>
      </c>
      <c r="E308" s="88"/>
      <c r="F308" s="88"/>
      <c r="G308" s="88"/>
    </row>
    <row r="309" spans="2:7" s="55" customFormat="1">
      <c r="B309" s="53"/>
      <c r="C309" s="87"/>
      <c r="D309" s="88" t="str">
        <f>IF('Workstation DataBase'!A364="","",'Workstation DataBase'!A364)</f>
        <v/>
      </c>
      <c r="E309" s="88"/>
      <c r="F309" s="88"/>
      <c r="G309" s="88"/>
    </row>
    <row r="310" spans="2:7" s="55" customFormat="1">
      <c r="B310" s="53"/>
      <c r="C310" s="87"/>
      <c r="D310" s="88" t="str">
        <f>IF('Workstation DataBase'!A365="","",'Workstation DataBase'!A365)</f>
        <v/>
      </c>
      <c r="E310" s="88"/>
      <c r="F310" s="88"/>
      <c r="G310" s="88"/>
    </row>
    <row r="311" spans="2:7" s="55" customFormat="1">
      <c r="B311" s="53"/>
      <c r="C311" s="87"/>
      <c r="D311" s="88" t="str">
        <f>IF('Workstation DataBase'!A366="","",'Workstation DataBase'!A366)</f>
        <v/>
      </c>
      <c r="E311" s="88"/>
      <c r="F311" s="88"/>
      <c r="G311" s="88"/>
    </row>
    <row r="312" spans="2:7" s="55" customFormat="1">
      <c r="B312" s="53"/>
      <c r="C312" s="87"/>
      <c r="D312" s="88" t="str">
        <f>IF('Workstation DataBase'!A367="","",'Workstation DataBase'!A367)</f>
        <v/>
      </c>
      <c r="E312" s="88"/>
      <c r="F312" s="88"/>
      <c r="G312" s="88"/>
    </row>
    <row r="313" spans="2:7" s="55" customFormat="1">
      <c r="B313" s="53"/>
      <c r="C313" s="87"/>
      <c r="D313" s="88" t="str">
        <f>IF('Workstation DataBase'!A368="","",'Workstation DataBase'!A368)</f>
        <v/>
      </c>
      <c r="E313" s="88"/>
      <c r="F313" s="88"/>
      <c r="G313" s="88"/>
    </row>
    <row r="314" spans="2:7" s="55" customFormat="1">
      <c r="B314" s="53"/>
      <c r="C314" s="87"/>
      <c r="D314" s="88" t="str">
        <f>IF('Workstation DataBase'!A369="","",'Workstation DataBase'!A369)</f>
        <v/>
      </c>
      <c r="E314" s="88"/>
      <c r="F314" s="88"/>
      <c r="G314" s="88"/>
    </row>
    <row r="315" spans="2:7" s="55" customFormat="1">
      <c r="B315" s="53"/>
      <c r="C315" s="87"/>
      <c r="D315" s="88" t="str">
        <f>IF('Workstation DataBase'!A370="","",'Workstation DataBase'!A370)</f>
        <v/>
      </c>
      <c r="E315" s="88"/>
      <c r="F315" s="88"/>
      <c r="G315" s="88"/>
    </row>
    <row r="316" spans="2:7" s="55" customFormat="1">
      <c r="B316" s="53"/>
      <c r="C316" s="87"/>
      <c r="D316" s="88" t="str">
        <f>IF('Workstation DataBase'!A371="","",'Workstation DataBase'!A371)</f>
        <v/>
      </c>
      <c r="E316" s="88"/>
      <c r="F316" s="88"/>
      <c r="G316" s="88"/>
    </row>
    <row r="317" spans="2:7" s="55" customFormat="1">
      <c r="B317" s="53"/>
      <c r="C317" s="87"/>
      <c r="D317" s="88" t="str">
        <f>IF('Workstation DataBase'!A372="","",'Workstation DataBase'!A372)</f>
        <v/>
      </c>
      <c r="E317" s="88"/>
      <c r="F317" s="88"/>
      <c r="G317" s="88"/>
    </row>
    <row r="318" spans="2:7" s="55" customFormat="1">
      <c r="B318" s="53"/>
      <c r="C318" s="87"/>
      <c r="D318" s="88" t="str">
        <f>IF('Workstation DataBase'!A373="","",'Workstation DataBase'!A373)</f>
        <v/>
      </c>
      <c r="E318" s="88"/>
      <c r="F318" s="88"/>
      <c r="G318" s="88"/>
    </row>
    <row r="319" spans="2:7" s="55" customFormat="1">
      <c r="B319" s="53"/>
      <c r="C319" s="87"/>
      <c r="D319" s="88" t="str">
        <f>IF('Workstation DataBase'!A374="","",'Workstation DataBase'!A374)</f>
        <v/>
      </c>
      <c r="E319" s="88"/>
      <c r="F319" s="88"/>
      <c r="G319" s="88"/>
    </row>
    <row r="320" spans="2:7" s="55" customFormat="1">
      <c r="B320" s="53"/>
      <c r="C320" s="87"/>
      <c r="D320" s="88" t="str">
        <f>IF('Workstation DataBase'!A375="","",'Workstation DataBase'!A375)</f>
        <v/>
      </c>
      <c r="E320" s="88"/>
      <c r="F320" s="88"/>
      <c r="G320" s="88"/>
    </row>
    <row r="321" spans="2:7" s="55" customFormat="1">
      <c r="B321" s="53"/>
      <c r="C321" s="87"/>
      <c r="D321" s="88" t="str">
        <f>IF('Workstation DataBase'!A376="","",'Workstation DataBase'!A376)</f>
        <v/>
      </c>
      <c r="E321" s="88"/>
      <c r="F321" s="88"/>
      <c r="G321" s="88"/>
    </row>
    <row r="322" spans="2:7" s="55" customFormat="1">
      <c r="B322" s="53"/>
      <c r="C322" s="87"/>
      <c r="D322" s="88" t="str">
        <f>IF('Workstation DataBase'!A377="","",'Workstation DataBase'!A377)</f>
        <v/>
      </c>
      <c r="E322" s="88"/>
      <c r="F322" s="88"/>
      <c r="G322" s="88"/>
    </row>
    <row r="323" spans="2:7" s="55" customFormat="1">
      <c r="B323" s="53"/>
      <c r="C323" s="87"/>
      <c r="D323" s="88" t="str">
        <f>IF('Workstation DataBase'!A378="","",'Workstation DataBase'!A378)</f>
        <v/>
      </c>
      <c r="E323" s="88"/>
      <c r="F323" s="88"/>
      <c r="G323" s="88"/>
    </row>
    <row r="324" spans="2:7" s="55" customFormat="1">
      <c r="B324" s="53"/>
      <c r="C324" s="87"/>
      <c r="D324" s="88" t="str">
        <f>IF('Workstation DataBase'!A379="","",'Workstation DataBase'!A379)</f>
        <v/>
      </c>
      <c r="E324" s="88"/>
      <c r="F324" s="88"/>
      <c r="G324" s="88"/>
    </row>
    <row r="325" spans="2:7" s="55" customFormat="1">
      <c r="B325" s="53"/>
      <c r="C325" s="87"/>
      <c r="D325" s="88" t="str">
        <f>IF('Workstation DataBase'!A380="","",'Workstation DataBase'!A380)</f>
        <v/>
      </c>
      <c r="E325" s="88"/>
      <c r="F325" s="88"/>
      <c r="G325" s="88"/>
    </row>
    <row r="326" spans="2:7" s="55" customFormat="1">
      <c r="B326" s="53"/>
      <c r="C326" s="87"/>
      <c r="D326" s="88" t="str">
        <f>IF('Workstation DataBase'!A381="","",'Workstation DataBase'!A381)</f>
        <v/>
      </c>
      <c r="E326" s="88"/>
      <c r="F326" s="88"/>
      <c r="G326" s="88"/>
    </row>
    <row r="327" spans="2:7" s="55" customFormat="1">
      <c r="B327" s="53"/>
      <c r="C327" s="87"/>
      <c r="D327" s="88" t="str">
        <f>IF('Workstation DataBase'!A382="","",'Workstation DataBase'!A382)</f>
        <v/>
      </c>
      <c r="E327" s="88"/>
      <c r="F327" s="88"/>
      <c r="G327" s="88"/>
    </row>
    <row r="328" spans="2:7" s="55" customFormat="1">
      <c r="B328" s="53"/>
      <c r="C328" s="87"/>
      <c r="D328" s="88" t="str">
        <f>IF('Workstation DataBase'!A383="","",'Workstation DataBase'!A383)</f>
        <v/>
      </c>
      <c r="E328" s="88"/>
      <c r="F328" s="88"/>
      <c r="G328" s="88"/>
    </row>
    <row r="329" spans="2:7" s="55" customFormat="1">
      <c r="B329" s="53"/>
      <c r="C329" s="87"/>
      <c r="D329" s="88" t="str">
        <f>IF('Workstation DataBase'!A384="","",'Workstation DataBase'!A384)</f>
        <v/>
      </c>
      <c r="E329" s="88"/>
      <c r="F329" s="88"/>
      <c r="G329" s="88"/>
    </row>
    <row r="330" spans="2:7" s="55" customFormat="1">
      <c r="B330" s="53"/>
      <c r="C330" s="87"/>
      <c r="D330" s="88" t="str">
        <f>IF('Workstation DataBase'!A385="","",'Workstation DataBase'!A385)</f>
        <v/>
      </c>
      <c r="E330" s="88"/>
      <c r="F330" s="88"/>
      <c r="G330" s="88"/>
    </row>
    <row r="331" spans="2:7" s="55" customFormat="1">
      <c r="B331" s="53"/>
      <c r="C331" s="87"/>
      <c r="D331" s="88" t="str">
        <f>IF('Workstation DataBase'!A386="","",'Workstation DataBase'!A386)</f>
        <v/>
      </c>
      <c r="E331" s="88"/>
      <c r="F331" s="88"/>
      <c r="G331" s="88"/>
    </row>
    <row r="332" spans="2:7" s="55" customFormat="1">
      <c r="B332" s="53"/>
      <c r="C332" s="87"/>
      <c r="D332" s="88" t="str">
        <f>IF('Workstation DataBase'!A387="","",'Workstation DataBase'!A387)</f>
        <v/>
      </c>
      <c r="E332" s="88"/>
      <c r="F332" s="88"/>
      <c r="G332" s="88"/>
    </row>
    <row r="333" spans="2:7" s="55" customFormat="1">
      <c r="B333" s="53"/>
      <c r="C333" s="87"/>
      <c r="D333" s="88" t="str">
        <f>IF('Workstation DataBase'!A388="","",'Workstation DataBase'!A388)</f>
        <v/>
      </c>
      <c r="E333" s="88"/>
      <c r="F333" s="88"/>
      <c r="G333" s="88"/>
    </row>
    <row r="334" spans="2:7" s="55" customFormat="1">
      <c r="B334" s="53"/>
      <c r="C334" s="87"/>
      <c r="D334" s="88" t="str">
        <f>IF('Workstation DataBase'!A389="","",'Workstation DataBase'!A389)</f>
        <v/>
      </c>
      <c r="E334" s="88"/>
      <c r="F334" s="88"/>
      <c r="G334" s="88"/>
    </row>
    <row r="335" spans="2:7" s="55" customFormat="1">
      <c r="B335" s="53"/>
      <c r="C335" s="87"/>
      <c r="D335" s="88" t="str">
        <f>IF('Workstation DataBase'!A390="","",'Workstation DataBase'!A390)</f>
        <v/>
      </c>
      <c r="E335" s="88"/>
      <c r="F335" s="88"/>
      <c r="G335" s="88"/>
    </row>
    <row r="336" spans="2:7" s="55" customFormat="1">
      <c r="B336" s="53"/>
      <c r="C336" s="87"/>
      <c r="D336" s="88" t="str">
        <f>IF('Workstation DataBase'!A391="","",'Workstation DataBase'!A391)</f>
        <v/>
      </c>
      <c r="E336" s="88"/>
      <c r="F336" s="88"/>
      <c r="G336" s="88"/>
    </row>
    <row r="337" spans="2:7" s="55" customFormat="1">
      <c r="B337" s="53"/>
      <c r="C337" s="87"/>
      <c r="D337" s="88" t="str">
        <f>IF('Workstation DataBase'!A392="","",'Workstation DataBase'!A392)</f>
        <v/>
      </c>
      <c r="E337" s="88"/>
      <c r="F337" s="88"/>
      <c r="G337" s="88"/>
    </row>
    <row r="338" spans="2:7" s="55" customFormat="1">
      <c r="B338" s="53"/>
      <c r="C338" s="87"/>
      <c r="D338" s="88" t="str">
        <f>IF('Workstation DataBase'!A393="","",'Workstation DataBase'!A393)</f>
        <v/>
      </c>
      <c r="E338" s="88"/>
      <c r="F338" s="88"/>
      <c r="G338" s="88"/>
    </row>
    <row r="339" spans="2:7" s="55" customFormat="1">
      <c r="B339" s="53"/>
      <c r="C339" s="87"/>
      <c r="D339" s="88" t="str">
        <f>IF('Workstation DataBase'!A394="","",'Workstation DataBase'!A394)</f>
        <v/>
      </c>
      <c r="E339" s="88"/>
      <c r="F339" s="88"/>
      <c r="G339" s="88"/>
    </row>
    <row r="340" spans="2:7" s="55" customFormat="1">
      <c r="B340" s="53"/>
      <c r="C340" s="87"/>
      <c r="D340" s="88" t="str">
        <f>IF('Workstation DataBase'!A395="","",'Workstation DataBase'!A395)</f>
        <v/>
      </c>
      <c r="E340" s="88"/>
      <c r="F340" s="88"/>
      <c r="G340" s="88"/>
    </row>
    <row r="341" spans="2:7" s="55" customFormat="1">
      <c r="B341" s="53"/>
      <c r="C341" s="87"/>
      <c r="D341" s="88" t="str">
        <f>IF('Workstation DataBase'!A396="","",'Workstation DataBase'!A396)</f>
        <v/>
      </c>
      <c r="E341" s="88"/>
      <c r="F341" s="88"/>
      <c r="G341" s="88"/>
    </row>
    <row r="342" spans="2:7" s="55" customFormat="1">
      <c r="B342" s="53"/>
      <c r="C342" s="87"/>
      <c r="D342" s="88" t="str">
        <f>IF('Workstation DataBase'!A397="","",'Workstation DataBase'!A397)</f>
        <v/>
      </c>
      <c r="E342" s="88"/>
      <c r="F342" s="88"/>
      <c r="G342" s="88"/>
    </row>
    <row r="343" spans="2:7" s="55" customFormat="1">
      <c r="B343" s="53"/>
      <c r="C343" s="87"/>
      <c r="D343" s="88" t="str">
        <f>IF('Workstation DataBase'!A398="","",'Workstation DataBase'!A398)</f>
        <v/>
      </c>
      <c r="E343" s="88"/>
      <c r="F343" s="88"/>
      <c r="G343" s="88"/>
    </row>
    <row r="344" spans="2:7" s="55" customFormat="1">
      <c r="B344" s="53"/>
      <c r="C344" s="87"/>
      <c r="D344" s="88" t="str">
        <f>IF('Workstation DataBase'!A399="","",'Workstation DataBase'!A399)</f>
        <v/>
      </c>
      <c r="E344" s="88"/>
      <c r="F344" s="88"/>
      <c r="G344" s="88"/>
    </row>
    <row r="345" spans="2:7" s="55" customFormat="1">
      <c r="B345" s="53"/>
      <c r="C345" s="87"/>
      <c r="D345" s="88" t="str">
        <f>IF('Workstation DataBase'!A400="","",'Workstation DataBase'!A400)</f>
        <v/>
      </c>
      <c r="E345" s="88"/>
      <c r="F345" s="88"/>
      <c r="G345" s="88"/>
    </row>
    <row r="346" spans="2:7" s="55" customFormat="1">
      <c r="B346" s="53"/>
      <c r="C346" s="87"/>
      <c r="D346" s="88" t="str">
        <f>IF('Workstation DataBase'!A401="","",'Workstation DataBase'!A401)</f>
        <v/>
      </c>
      <c r="E346" s="88"/>
      <c r="F346" s="88"/>
      <c r="G346" s="88"/>
    </row>
    <row r="347" spans="2:7" s="55" customFormat="1">
      <c r="B347" s="53"/>
      <c r="C347" s="87"/>
      <c r="D347" s="88" t="str">
        <f>IF('Workstation DataBase'!A402="","",'Workstation DataBase'!A402)</f>
        <v/>
      </c>
      <c r="E347" s="88"/>
      <c r="F347" s="88"/>
      <c r="G347" s="88"/>
    </row>
    <row r="348" spans="2:7" s="55" customFormat="1">
      <c r="B348" s="53"/>
      <c r="C348" s="87"/>
      <c r="D348" s="88" t="str">
        <f>IF('Workstation DataBase'!A403="","",'Workstation DataBase'!A403)</f>
        <v/>
      </c>
      <c r="E348" s="88"/>
      <c r="F348" s="88"/>
      <c r="G348" s="88"/>
    </row>
    <row r="349" spans="2:7" s="55" customFormat="1">
      <c r="B349" s="53"/>
      <c r="C349" s="87"/>
      <c r="D349" s="88" t="str">
        <f>IF('Workstation DataBase'!A404="","",'Workstation DataBase'!A404)</f>
        <v/>
      </c>
      <c r="E349" s="88"/>
      <c r="F349" s="88"/>
      <c r="G349" s="88"/>
    </row>
    <row r="350" spans="2:7" s="55" customFormat="1">
      <c r="B350" s="53"/>
      <c r="C350" s="87"/>
      <c r="D350" s="88" t="str">
        <f>IF('Workstation DataBase'!A405="","",'Workstation DataBase'!A405)</f>
        <v/>
      </c>
      <c r="E350" s="88"/>
      <c r="F350" s="88"/>
      <c r="G350" s="88"/>
    </row>
    <row r="351" spans="2:7" s="55" customFormat="1">
      <c r="B351" s="53"/>
      <c r="C351" s="87"/>
      <c r="D351" s="88" t="str">
        <f>IF('Workstation DataBase'!A406="","",'Workstation DataBase'!A406)</f>
        <v/>
      </c>
      <c r="E351" s="88"/>
      <c r="F351" s="88"/>
      <c r="G351" s="88"/>
    </row>
    <row r="352" spans="2:7" s="55" customFormat="1">
      <c r="B352" s="53"/>
      <c r="C352" s="87"/>
      <c r="D352" s="88" t="str">
        <f>IF('Workstation DataBase'!A407="","",'Workstation DataBase'!A407)</f>
        <v/>
      </c>
      <c r="E352" s="88"/>
      <c r="F352" s="88"/>
      <c r="G352" s="88"/>
    </row>
    <row r="353" spans="2:7" s="55" customFormat="1">
      <c r="B353" s="53"/>
      <c r="C353" s="87"/>
      <c r="D353" s="88" t="str">
        <f>IF('Workstation DataBase'!A408="","",'Workstation DataBase'!A408)</f>
        <v/>
      </c>
      <c r="E353" s="88"/>
      <c r="F353" s="88"/>
      <c r="G353" s="88"/>
    </row>
    <row r="354" spans="2:7" s="55" customFormat="1">
      <c r="B354" s="53"/>
      <c r="C354" s="87"/>
      <c r="D354" s="88" t="str">
        <f>IF('Workstation DataBase'!A409="","",'Workstation DataBase'!A409)</f>
        <v/>
      </c>
      <c r="E354" s="88"/>
      <c r="F354" s="88"/>
      <c r="G354" s="88"/>
    </row>
    <row r="355" spans="2:7" s="55" customFormat="1">
      <c r="B355" s="53"/>
      <c r="C355" s="87"/>
      <c r="D355" s="88" t="str">
        <f>IF('Workstation DataBase'!A410="","",'Workstation DataBase'!A410)</f>
        <v/>
      </c>
      <c r="E355" s="88"/>
      <c r="F355" s="88"/>
      <c r="G355" s="88"/>
    </row>
    <row r="356" spans="2:7" s="55" customFormat="1">
      <c r="B356" s="53"/>
      <c r="C356" s="87"/>
      <c r="D356" s="88" t="str">
        <f>IF('Workstation DataBase'!A411="","",'Workstation DataBase'!A411)</f>
        <v/>
      </c>
      <c r="E356" s="88"/>
      <c r="F356" s="88"/>
      <c r="G356" s="88"/>
    </row>
    <row r="357" spans="2:7" s="55" customFormat="1">
      <c r="B357" s="53"/>
      <c r="C357" s="87"/>
      <c r="D357" s="88" t="str">
        <f>IF('Workstation DataBase'!A412="","",'Workstation DataBase'!A412)</f>
        <v/>
      </c>
      <c r="E357" s="88"/>
      <c r="F357" s="88"/>
      <c r="G357" s="88"/>
    </row>
    <row r="358" spans="2:7" s="55" customFormat="1">
      <c r="B358" s="53"/>
      <c r="C358" s="87"/>
      <c r="D358" s="88" t="str">
        <f>IF('Workstation DataBase'!A413="","",'Workstation DataBase'!A413)</f>
        <v/>
      </c>
      <c r="E358" s="88"/>
      <c r="F358" s="88"/>
      <c r="G358" s="88"/>
    </row>
    <row r="359" spans="2:7" s="55" customFormat="1">
      <c r="B359" s="53"/>
      <c r="C359" s="87"/>
      <c r="D359" s="88" t="str">
        <f>IF('Workstation DataBase'!A414="","",'Workstation DataBase'!A414)</f>
        <v/>
      </c>
      <c r="E359" s="88"/>
      <c r="F359" s="88"/>
      <c r="G359" s="88"/>
    </row>
    <row r="360" spans="2:7" s="55" customFormat="1">
      <c r="B360" s="53"/>
      <c r="C360" s="87"/>
      <c r="D360" s="88" t="str">
        <f>IF('Workstation DataBase'!A415="","",'Workstation DataBase'!A415)</f>
        <v/>
      </c>
      <c r="E360" s="88"/>
      <c r="F360" s="88"/>
      <c r="G360" s="88"/>
    </row>
    <row r="361" spans="2:7" s="55" customFormat="1">
      <c r="B361" s="53"/>
      <c r="C361" s="87"/>
      <c r="D361" s="88" t="str">
        <f>IF('Workstation DataBase'!A416="","",'Workstation DataBase'!A416)</f>
        <v/>
      </c>
      <c r="E361" s="88"/>
      <c r="F361" s="88"/>
      <c r="G361" s="88"/>
    </row>
    <row r="362" spans="2:7" s="55" customFormat="1">
      <c r="B362" s="53"/>
      <c r="C362" s="87"/>
      <c r="D362" s="88" t="str">
        <f>IF('Workstation DataBase'!A417="","",'Workstation DataBase'!A417)</f>
        <v/>
      </c>
      <c r="E362" s="88"/>
      <c r="F362" s="88"/>
      <c r="G362" s="88"/>
    </row>
    <row r="363" spans="2:7" s="55" customFormat="1">
      <c r="B363" s="53"/>
      <c r="C363" s="87"/>
      <c r="D363" s="88" t="str">
        <f>IF('Workstation DataBase'!A418="","",'Workstation DataBase'!A418)</f>
        <v/>
      </c>
      <c r="E363" s="88"/>
      <c r="F363" s="88"/>
      <c r="G363" s="88"/>
    </row>
    <row r="364" spans="2:7" s="55" customFormat="1">
      <c r="B364" s="53"/>
      <c r="C364" s="87"/>
      <c r="D364" s="88" t="str">
        <f>IF('Workstation DataBase'!A419="","",'Workstation DataBase'!A419)</f>
        <v/>
      </c>
      <c r="E364" s="88"/>
      <c r="F364" s="88"/>
      <c r="G364" s="88"/>
    </row>
    <row r="365" spans="2:7" s="55" customFormat="1">
      <c r="B365" s="53"/>
      <c r="C365" s="87"/>
      <c r="D365" s="88" t="str">
        <f>IF('Workstation DataBase'!A420="","",'Workstation DataBase'!A420)</f>
        <v/>
      </c>
      <c r="E365" s="88"/>
      <c r="F365" s="88"/>
      <c r="G365" s="88"/>
    </row>
    <row r="366" spans="2:7" s="55" customFormat="1">
      <c r="B366" s="53"/>
      <c r="C366" s="87"/>
      <c r="D366" s="88" t="str">
        <f>IF('Workstation DataBase'!A421="","",'Workstation DataBase'!A421)</f>
        <v/>
      </c>
      <c r="E366" s="88"/>
      <c r="F366" s="88"/>
      <c r="G366" s="88"/>
    </row>
    <row r="367" spans="2:7" s="55" customFormat="1">
      <c r="B367" s="53"/>
      <c r="C367" s="87"/>
      <c r="D367" s="88" t="str">
        <f>IF('Workstation DataBase'!A422="","",'Workstation DataBase'!A422)</f>
        <v/>
      </c>
      <c r="E367" s="88"/>
      <c r="F367" s="88"/>
      <c r="G367" s="88"/>
    </row>
    <row r="368" spans="2:7" s="55" customFormat="1">
      <c r="B368" s="53"/>
      <c r="C368" s="87"/>
      <c r="D368" s="88" t="str">
        <f>IF('Workstation DataBase'!A423="","",'Workstation DataBase'!A423)</f>
        <v/>
      </c>
      <c r="E368" s="88"/>
      <c r="F368" s="88"/>
      <c r="G368" s="88"/>
    </row>
    <row r="369" spans="2:7" s="55" customFormat="1">
      <c r="B369" s="53"/>
      <c r="C369" s="87"/>
      <c r="D369" s="88" t="str">
        <f>IF('Workstation DataBase'!A424="","",'Workstation DataBase'!A424)</f>
        <v/>
      </c>
      <c r="E369" s="88"/>
      <c r="F369" s="88"/>
      <c r="G369" s="88"/>
    </row>
    <row r="370" spans="2:7" s="55" customFormat="1">
      <c r="B370" s="53"/>
      <c r="C370" s="87"/>
      <c r="D370" s="88" t="str">
        <f>IF('Workstation DataBase'!A425="","",'Workstation DataBase'!A425)</f>
        <v/>
      </c>
      <c r="E370" s="88"/>
      <c r="F370" s="88"/>
      <c r="G370" s="88"/>
    </row>
    <row r="371" spans="2:7" s="55" customFormat="1">
      <c r="B371" s="53"/>
      <c r="C371" s="87"/>
      <c r="D371" s="88" t="str">
        <f>IF('Workstation DataBase'!A426="","",'Workstation DataBase'!A426)</f>
        <v/>
      </c>
      <c r="E371" s="88"/>
      <c r="F371" s="88"/>
      <c r="G371" s="88"/>
    </row>
    <row r="372" spans="2:7" s="55" customFormat="1">
      <c r="B372" s="53"/>
      <c r="C372" s="87"/>
      <c r="D372" s="88" t="str">
        <f>IF('Workstation DataBase'!A427="","",'Workstation DataBase'!A427)</f>
        <v/>
      </c>
      <c r="E372" s="88"/>
      <c r="F372" s="88"/>
      <c r="G372" s="88"/>
    </row>
    <row r="373" spans="2:7" s="55" customFormat="1">
      <c r="B373" s="53"/>
      <c r="C373" s="87"/>
      <c r="D373" s="88" t="str">
        <f>IF('Workstation DataBase'!A428="","",'Workstation DataBase'!A428)</f>
        <v/>
      </c>
      <c r="E373" s="88"/>
      <c r="F373" s="88"/>
      <c r="G373" s="88"/>
    </row>
    <row r="374" spans="2:7" s="55" customFormat="1">
      <c r="B374" s="53"/>
      <c r="C374" s="87"/>
      <c r="D374" s="88" t="str">
        <f>IF('Workstation DataBase'!A429="","",'Workstation DataBase'!A429)</f>
        <v/>
      </c>
      <c r="E374" s="88"/>
      <c r="F374" s="88"/>
      <c r="G374" s="88"/>
    </row>
    <row r="375" spans="2:7" s="55" customFormat="1">
      <c r="B375" s="53"/>
      <c r="C375" s="87"/>
      <c r="D375" s="88" t="str">
        <f>IF('Workstation DataBase'!A430="","",'Workstation DataBase'!A430)</f>
        <v/>
      </c>
      <c r="E375" s="88"/>
      <c r="F375" s="88"/>
      <c r="G375" s="88"/>
    </row>
    <row r="376" spans="2:7" s="55" customFormat="1">
      <c r="B376" s="53"/>
      <c r="C376" s="87"/>
      <c r="D376" s="88" t="str">
        <f>IF('Workstation DataBase'!A431="","",'Workstation DataBase'!A431)</f>
        <v/>
      </c>
      <c r="E376" s="88"/>
      <c r="F376" s="88"/>
      <c r="G376" s="88"/>
    </row>
    <row r="377" spans="2:7" s="55" customFormat="1">
      <c r="B377" s="53"/>
      <c r="C377" s="87"/>
      <c r="D377" s="88" t="str">
        <f>IF('Workstation DataBase'!A432="","",'Workstation DataBase'!A432)</f>
        <v/>
      </c>
      <c r="E377" s="88"/>
      <c r="F377" s="88"/>
      <c r="G377" s="88"/>
    </row>
    <row r="378" spans="2:7" s="55" customFormat="1">
      <c r="B378" s="53"/>
      <c r="C378" s="87"/>
      <c r="D378" s="88" t="str">
        <f>IF('Workstation DataBase'!A433="","",'Workstation DataBase'!A433)</f>
        <v/>
      </c>
      <c r="E378" s="88"/>
      <c r="F378" s="88"/>
      <c r="G378" s="88"/>
    </row>
    <row r="379" spans="2:7" s="55" customFormat="1">
      <c r="B379" s="53"/>
      <c r="C379" s="87"/>
      <c r="D379" s="88" t="str">
        <f>IF('Workstation DataBase'!A434="","",'Workstation DataBase'!A434)</f>
        <v/>
      </c>
      <c r="E379" s="88"/>
      <c r="F379" s="88"/>
      <c r="G379" s="88"/>
    </row>
    <row r="380" spans="2:7" s="55" customFormat="1">
      <c r="B380" s="53"/>
      <c r="C380" s="87"/>
      <c r="D380" s="88" t="str">
        <f>IF('Workstation DataBase'!A435="","",'Workstation DataBase'!A435)</f>
        <v/>
      </c>
      <c r="E380" s="88"/>
      <c r="F380" s="88"/>
      <c r="G380" s="88"/>
    </row>
    <row r="381" spans="2:7" s="55" customFormat="1">
      <c r="B381" s="53"/>
      <c r="C381" s="87"/>
      <c r="D381" s="88" t="str">
        <f>IF('Workstation DataBase'!A436="","",'Workstation DataBase'!A436)</f>
        <v/>
      </c>
      <c r="E381" s="88"/>
      <c r="F381" s="88"/>
      <c r="G381" s="88"/>
    </row>
    <row r="382" spans="2:7" s="55" customFormat="1">
      <c r="B382" s="53"/>
      <c r="C382" s="87"/>
      <c r="D382" s="88" t="str">
        <f>IF('Workstation DataBase'!A437="","",'Workstation DataBase'!A437)</f>
        <v/>
      </c>
      <c r="E382" s="88"/>
      <c r="F382" s="88"/>
      <c r="G382" s="88"/>
    </row>
    <row r="383" spans="2:7" s="55" customFormat="1">
      <c r="B383" s="53"/>
      <c r="C383" s="87"/>
      <c r="D383" s="88" t="str">
        <f>IF('Workstation DataBase'!A438="","",'Workstation DataBase'!A438)</f>
        <v/>
      </c>
      <c r="E383" s="88"/>
      <c r="F383" s="88"/>
      <c r="G383" s="88"/>
    </row>
    <row r="384" spans="2:7" s="55" customFormat="1">
      <c r="B384" s="53"/>
      <c r="C384" s="87"/>
      <c r="D384" s="88" t="str">
        <f>IF('Workstation DataBase'!A439="","",'Workstation DataBase'!A439)</f>
        <v/>
      </c>
      <c r="E384" s="88"/>
      <c r="F384" s="88"/>
      <c r="G384" s="88"/>
    </row>
    <row r="385" spans="2:7" s="55" customFormat="1">
      <c r="B385" s="53"/>
      <c r="C385" s="87"/>
      <c r="D385" s="88" t="str">
        <f>IF('Workstation DataBase'!A440="","",'Workstation DataBase'!A440)</f>
        <v/>
      </c>
      <c r="E385" s="88"/>
      <c r="F385" s="88"/>
      <c r="G385" s="88"/>
    </row>
    <row r="386" spans="2:7" s="55" customFormat="1">
      <c r="B386" s="53"/>
      <c r="C386" s="87"/>
      <c r="D386" s="88" t="str">
        <f>IF('Workstation DataBase'!A441="","",'Workstation DataBase'!A441)</f>
        <v/>
      </c>
      <c r="E386" s="88"/>
      <c r="F386" s="88"/>
      <c r="G386" s="88"/>
    </row>
    <row r="387" spans="2:7" s="55" customFormat="1">
      <c r="B387" s="53"/>
      <c r="C387" s="87"/>
      <c r="D387" s="88" t="str">
        <f>IF('Workstation DataBase'!A442="","",'Workstation DataBase'!A442)</f>
        <v/>
      </c>
      <c r="E387" s="88"/>
      <c r="F387" s="88"/>
      <c r="G387" s="88"/>
    </row>
    <row r="388" spans="2:7" s="55" customFormat="1">
      <c r="B388" s="53"/>
      <c r="C388" s="87"/>
      <c r="D388" s="88" t="str">
        <f>IF('Workstation DataBase'!A443="","",'Workstation DataBase'!A443)</f>
        <v/>
      </c>
      <c r="E388" s="88"/>
      <c r="F388" s="88"/>
      <c r="G388" s="88"/>
    </row>
    <row r="389" spans="2:7" s="55" customFormat="1">
      <c r="B389" s="53"/>
      <c r="C389" s="87"/>
      <c r="D389" s="88" t="str">
        <f>IF('Workstation DataBase'!A444="","",'Workstation DataBase'!A444)</f>
        <v/>
      </c>
      <c r="E389" s="88"/>
      <c r="F389" s="88"/>
      <c r="G389" s="88"/>
    </row>
    <row r="390" spans="2:7" s="55" customFormat="1">
      <c r="B390" s="53"/>
      <c r="C390" s="87"/>
      <c r="D390" s="88" t="str">
        <f>IF('Workstation DataBase'!A445="","",'Workstation DataBase'!A445)</f>
        <v/>
      </c>
      <c r="E390" s="88"/>
      <c r="F390" s="88"/>
      <c r="G390" s="88"/>
    </row>
    <row r="391" spans="2:7" s="55" customFormat="1">
      <c r="B391" s="53"/>
      <c r="C391" s="87"/>
      <c r="D391" s="88" t="str">
        <f>IF('Workstation DataBase'!A446="","",'Workstation DataBase'!A446)</f>
        <v/>
      </c>
      <c r="E391" s="88"/>
      <c r="F391" s="88"/>
      <c r="G391" s="88"/>
    </row>
    <row r="392" spans="2:7" s="55" customFormat="1">
      <c r="B392" s="53"/>
      <c r="C392" s="87"/>
      <c r="D392" s="88" t="str">
        <f>IF('Workstation DataBase'!A447="","",'Workstation DataBase'!A447)</f>
        <v/>
      </c>
      <c r="E392" s="88"/>
      <c r="F392" s="88"/>
      <c r="G392" s="88"/>
    </row>
    <row r="393" spans="2:7" s="55" customFormat="1">
      <c r="B393" s="53"/>
      <c r="C393" s="87"/>
      <c r="D393" s="88" t="str">
        <f>IF('Workstation DataBase'!A448="","",'Workstation DataBase'!A448)</f>
        <v/>
      </c>
      <c r="E393" s="88"/>
      <c r="F393" s="88"/>
      <c r="G393" s="88"/>
    </row>
    <row r="394" spans="2:7" s="55" customFormat="1">
      <c r="B394" s="53"/>
      <c r="C394" s="87"/>
      <c r="D394" s="88" t="str">
        <f>IF('Workstation DataBase'!A449="","",'Workstation DataBase'!A449)</f>
        <v/>
      </c>
      <c r="E394" s="88"/>
      <c r="F394" s="88"/>
      <c r="G394" s="88"/>
    </row>
    <row r="395" spans="2:7" s="55" customFormat="1">
      <c r="B395" s="53"/>
      <c r="C395" s="87"/>
      <c r="D395" s="88" t="str">
        <f>IF('Workstation DataBase'!A450="","",'Workstation DataBase'!A450)</f>
        <v/>
      </c>
      <c r="E395" s="88"/>
      <c r="F395" s="88"/>
      <c r="G395" s="88"/>
    </row>
    <row r="396" spans="2:7" s="55" customFormat="1">
      <c r="B396" s="53"/>
      <c r="C396" s="87"/>
      <c r="D396" s="88" t="str">
        <f>IF('Workstation DataBase'!A451="","",'Workstation DataBase'!A451)</f>
        <v/>
      </c>
      <c r="E396" s="88"/>
      <c r="F396" s="88"/>
      <c r="G396" s="88"/>
    </row>
    <row r="397" spans="2:7" s="55" customFormat="1">
      <c r="B397" s="53"/>
      <c r="C397" s="87"/>
      <c r="D397" s="88" t="str">
        <f>IF('Workstation DataBase'!A452="","",'Workstation DataBase'!A452)</f>
        <v/>
      </c>
      <c r="E397" s="88"/>
      <c r="F397" s="88"/>
      <c r="G397" s="88"/>
    </row>
    <row r="398" spans="2:7" s="55" customFormat="1">
      <c r="B398" s="53"/>
      <c r="C398" s="87"/>
      <c r="D398" s="88" t="str">
        <f>IF('Workstation DataBase'!A453="","",'Workstation DataBase'!A453)</f>
        <v/>
      </c>
      <c r="E398" s="88"/>
      <c r="F398" s="88"/>
      <c r="G398" s="88"/>
    </row>
    <row r="399" spans="2:7" s="55" customFormat="1">
      <c r="B399" s="53"/>
      <c r="C399" s="87"/>
      <c r="D399" s="88" t="str">
        <f>IF('Workstation DataBase'!A454="","",'Workstation DataBase'!A454)</f>
        <v/>
      </c>
      <c r="E399" s="88"/>
      <c r="F399" s="88"/>
      <c r="G399" s="88"/>
    </row>
    <row r="400" spans="2:7" s="55" customFormat="1">
      <c r="B400" s="53"/>
      <c r="C400" s="87"/>
      <c r="D400" s="88" t="str">
        <f>IF('Workstation DataBase'!A455="","",'Workstation DataBase'!A455)</f>
        <v/>
      </c>
      <c r="E400" s="88"/>
      <c r="F400" s="88"/>
      <c r="G400" s="88"/>
    </row>
    <row r="401" spans="2:7" s="55" customFormat="1">
      <c r="B401" s="53"/>
      <c r="C401" s="87"/>
      <c r="D401" s="88" t="str">
        <f>IF('Workstation DataBase'!A456="","",'Workstation DataBase'!A456)</f>
        <v/>
      </c>
      <c r="E401" s="88"/>
      <c r="F401" s="88"/>
      <c r="G401" s="88"/>
    </row>
    <row r="402" spans="2:7" s="55" customFormat="1">
      <c r="B402" s="53"/>
      <c r="C402" s="87"/>
      <c r="D402" s="88" t="str">
        <f>IF('Workstation DataBase'!A457="","",'Workstation DataBase'!A457)</f>
        <v/>
      </c>
      <c r="E402" s="88"/>
      <c r="F402" s="88"/>
      <c r="G402" s="88"/>
    </row>
    <row r="403" spans="2:7" s="55" customFormat="1">
      <c r="B403" s="53"/>
      <c r="C403" s="87"/>
      <c r="D403" s="88" t="str">
        <f>IF('Workstation DataBase'!A458="","",'Workstation DataBase'!A458)</f>
        <v/>
      </c>
      <c r="E403" s="88"/>
      <c r="F403" s="88"/>
      <c r="G403" s="88"/>
    </row>
    <row r="404" spans="2:7" s="55" customFormat="1">
      <c r="B404" s="53"/>
      <c r="C404" s="87"/>
      <c r="D404" s="88" t="str">
        <f>IF('Workstation DataBase'!A459="","",'Workstation DataBase'!A459)</f>
        <v/>
      </c>
      <c r="E404" s="88"/>
      <c r="F404" s="88"/>
      <c r="G404" s="88"/>
    </row>
    <row r="405" spans="2:7" s="55" customFormat="1">
      <c r="B405" s="53"/>
      <c r="C405" s="87"/>
      <c r="D405" s="88" t="str">
        <f>IF('Workstation DataBase'!A460="","",'Workstation DataBase'!A460)</f>
        <v/>
      </c>
      <c r="E405" s="88"/>
      <c r="F405" s="88"/>
      <c r="G405" s="88"/>
    </row>
    <row r="406" spans="2:7" s="55" customFormat="1">
      <c r="B406" s="53"/>
      <c r="C406" s="87"/>
      <c r="D406" s="88" t="str">
        <f>IF('Workstation DataBase'!A461="","",'Workstation DataBase'!A461)</f>
        <v/>
      </c>
      <c r="E406" s="88"/>
      <c r="F406" s="88"/>
      <c r="G406" s="88"/>
    </row>
    <row r="407" spans="2:7" s="55" customFormat="1">
      <c r="B407" s="53"/>
      <c r="C407" s="87"/>
      <c r="D407" s="88" t="str">
        <f>IF('Workstation DataBase'!A462="","",'Workstation DataBase'!A462)</f>
        <v/>
      </c>
      <c r="E407" s="88"/>
      <c r="F407" s="88"/>
      <c r="G407" s="88"/>
    </row>
    <row r="408" spans="2:7" s="55" customFormat="1">
      <c r="B408" s="53"/>
      <c r="C408" s="87"/>
      <c r="D408" s="88" t="str">
        <f>IF('Workstation DataBase'!A463="","",'Workstation DataBase'!A463)</f>
        <v/>
      </c>
      <c r="E408" s="88"/>
      <c r="F408" s="88"/>
      <c r="G408" s="88"/>
    </row>
    <row r="409" spans="2:7" s="55" customFormat="1">
      <c r="B409" s="53"/>
      <c r="C409" s="87"/>
      <c r="D409" s="88" t="str">
        <f>IF('Workstation DataBase'!A464="","",'Workstation DataBase'!A464)</f>
        <v/>
      </c>
      <c r="E409" s="88"/>
      <c r="F409" s="88"/>
      <c r="G409" s="88"/>
    </row>
    <row r="410" spans="2:7" s="55" customFormat="1">
      <c r="B410" s="53"/>
      <c r="C410" s="87"/>
      <c r="D410" s="88" t="str">
        <f>IF('Workstation DataBase'!A465="","",'Workstation DataBase'!A465)</f>
        <v/>
      </c>
      <c r="E410" s="88"/>
      <c r="F410" s="88"/>
      <c r="G410" s="88"/>
    </row>
    <row r="411" spans="2:7" s="55" customFormat="1">
      <c r="B411" s="53"/>
      <c r="C411" s="87"/>
      <c r="D411" s="88" t="str">
        <f>IF('Workstation DataBase'!A466="","",'Workstation DataBase'!A466)</f>
        <v/>
      </c>
      <c r="E411" s="88"/>
      <c r="F411" s="88"/>
      <c r="G411" s="88"/>
    </row>
    <row r="412" spans="2:7" s="55" customFormat="1">
      <c r="B412" s="53"/>
      <c r="C412" s="87"/>
      <c r="D412" s="88" t="str">
        <f>IF('Workstation DataBase'!A467="","",'Workstation DataBase'!A467)</f>
        <v/>
      </c>
      <c r="E412" s="88"/>
      <c r="F412" s="88"/>
      <c r="G412" s="88"/>
    </row>
    <row r="413" spans="2:7" s="55" customFormat="1">
      <c r="B413" s="53"/>
      <c r="C413" s="87"/>
      <c r="D413" s="88" t="str">
        <f>IF('Workstation DataBase'!A468="","",'Workstation DataBase'!A468)</f>
        <v/>
      </c>
      <c r="E413" s="88"/>
      <c r="F413" s="88"/>
      <c r="G413" s="88"/>
    </row>
    <row r="414" spans="2:7" s="55" customFormat="1">
      <c r="B414" s="53"/>
      <c r="C414" s="87"/>
      <c r="D414" s="88" t="str">
        <f>IF('Workstation DataBase'!A469="","",'Workstation DataBase'!A469)</f>
        <v/>
      </c>
      <c r="E414" s="88"/>
      <c r="F414" s="88"/>
      <c r="G414" s="88"/>
    </row>
    <row r="415" spans="2:7" s="55" customFormat="1">
      <c r="B415" s="53"/>
      <c r="C415" s="87"/>
      <c r="D415" s="88" t="str">
        <f>IF('Workstation DataBase'!A470="","",'Workstation DataBase'!A470)</f>
        <v/>
      </c>
      <c r="E415" s="88"/>
      <c r="F415" s="88"/>
      <c r="G415" s="88"/>
    </row>
    <row r="416" spans="2:7" s="55" customFormat="1">
      <c r="B416" s="53"/>
      <c r="C416" s="87"/>
      <c r="D416" s="88" t="str">
        <f>IF('Workstation DataBase'!A471="","",'Workstation DataBase'!A471)</f>
        <v/>
      </c>
      <c r="E416" s="88"/>
      <c r="F416" s="88"/>
      <c r="G416" s="88"/>
    </row>
    <row r="417" spans="2:7" s="55" customFormat="1">
      <c r="B417" s="53"/>
      <c r="C417" s="87"/>
      <c r="D417" s="88" t="str">
        <f>IF('Workstation DataBase'!A472="","",'Workstation DataBase'!A472)</f>
        <v/>
      </c>
      <c r="E417" s="88"/>
      <c r="F417" s="88"/>
      <c r="G417" s="88"/>
    </row>
    <row r="418" spans="2:7" s="55" customFormat="1">
      <c r="B418" s="53"/>
      <c r="C418" s="87"/>
      <c r="D418" s="88" t="str">
        <f>IF('Workstation DataBase'!A473="","",'Workstation DataBase'!A473)</f>
        <v/>
      </c>
      <c r="E418" s="88"/>
      <c r="F418" s="88"/>
      <c r="G418" s="88"/>
    </row>
    <row r="419" spans="2:7" s="55" customFormat="1">
      <c r="B419" s="53"/>
      <c r="C419" s="87"/>
      <c r="D419" s="88" t="str">
        <f>IF('Workstation DataBase'!A474="","",'Workstation DataBase'!A474)</f>
        <v/>
      </c>
      <c r="E419" s="88"/>
      <c r="F419" s="88"/>
      <c r="G419" s="88"/>
    </row>
    <row r="420" spans="2:7" s="55" customFormat="1">
      <c r="B420" s="53"/>
      <c r="C420" s="87"/>
      <c r="D420" s="88" t="str">
        <f>IF('Workstation DataBase'!A475="","",'Workstation DataBase'!A475)</f>
        <v/>
      </c>
      <c r="E420" s="88"/>
      <c r="F420" s="88"/>
      <c r="G420" s="88"/>
    </row>
    <row r="421" spans="2:7" s="55" customFormat="1">
      <c r="B421" s="53"/>
      <c r="C421" s="87"/>
      <c r="D421" s="88" t="str">
        <f>IF('Workstation DataBase'!A476="","",'Workstation DataBase'!A476)</f>
        <v/>
      </c>
      <c r="E421" s="88"/>
      <c r="F421" s="88"/>
      <c r="G421" s="88"/>
    </row>
    <row r="422" spans="2:7" s="55" customFormat="1">
      <c r="B422" s="53"/>
      <c r="C422" s="87"/>
      <c r="D422" s="88" t="str">
        <f>IF('Workstation DataBase'!A477="","",'Workstation DataBase'!A477)</f>
        <v/>
      </c>
      <c r="E422" s="88"/>
      <c r="F422" s="88"/>
      <c r="G422" s="88"/>
    </row>
    <row r="423" spans="2:7" s="55" customFormat="1">
      <c r="B423" s="53"/>
      <c r="C423" s="87"/>
      <c r="D423" s="88" t="str">
        <f>IF('Workstation DataBase'!A478="","",'Workstation DataBase'!A478)</f>
        <v/>
      </c>
      <c r="E423" s="88"/>
      <c r="F423" s="88"/>
      <c r="G423" s="88"/>
    </row>
    <row r="424" spans="2:7" s="55" customFormat="1">
      <c r="B424" s="53"/>
      <c r="C424" s="87"/>
      <c r="D424" s="88" t="str">
        <f>IF('Workstation DataBase'!A479="","",'Workstation DataBase'!A479)</f>
        <v/>
      </c>
      <c r="E424" s="88"/>
      <c r="F424" s="88"/>
      <c r="G424" s="88"/>
    </row>
    <row r="425" spans="2:7" s="55" customFormat="1">
      <c r="B425" s="53"/>
      <c r="C425" s="87"/>
      <c r="D425" s="88" t="str">
        <f>IF('Workstation DataBase'!A480="","",'Workstation DataBase'!A480)</f>
        <v/>
      </c>
      <c r="E425" s="88"/>
      <c r="F425" s="88"/>
      <c r="G425" s="88"/>
    </row>
    <row r="426" spans="2:7" s="55" customFormat="1">
      <c r="B426" s="53"/>
      <c r="C426" s="87"/>
      <c r="D426" s="88" t="str">
        <f>IF('Workstation DataBase'!A481="","",'Workstation DataBase'!A481)</f>
        <v/>
      </c>
      <c r="E426" s="88"/>
      <c r="F426" s="88"/>
      <c r="G426" s="88"/>
    </row>
    <row r="427" spans="2:7" s="55" customFormat="1">
      <c r="B427" s="53"/>
      <c r="C427" s="87"/>
      <c r="D427" s="88" t="str">
        <f>IF('Workstation DataBase'!A482="","",'Workstation DataBase'!A482)</f>
        <v/>
      </c>
      <c r="E427" s="88"/>
      <c r="F427" s="88"/>
      <c r="G427" s="88"/>
    </row>
    <row r="428" spans="2:7" s="55" customFormat="1">
      <c r="B428" s="53"/>
      <c r="C428" s="87"/>
      <c r="D428" s="88" t="str">
        <f>IF('Workstation DataBase'!A483="","",'Workstation DataBase'!A483)</f>
        <v/>
      </c>
      <c r="E428" s="88"/>
      <c r="F428" s="88"/>
      <c r="G428" s="88"/>
    </row>
    <row r="429" spans="2:7" s="55" customFormat="1">
      <c r="B429" s="53"/>
      <c r="C429" s="87"/>
      <c r="D429" s="88" t="str">
        <f>IF('Workstation DataBase'!A484="","",'Workstation DataBase'!A484)</f>
        <v/>
      </c>
      <c r="E429" s="88"/>
      <c r="F429" s="88"/>
      <c r="G429" s="88"/>
    </row>
    <row r="430" spans="2:7" s="55" customFormat="1">
      <c r="B430" s="53"/>
      <c r="C430" s="87"/>
      <c r="D430" s="88" t="str">
        <f>IF('Workstation DataBase'!A485="","",'Workstation DataBase'!A485)</f>
        <v/>
      </c>
      <c r="E430" s="88"/>
      <c r="F430" s="88"/>
      <c r="G430" s="88"/>
    </row>
    <row r="431" spans="2:7" s="55" customFormat="1">
      <c r="B431" s="53"/>
      <c r="C431" s="87"/>
      <c r="D431" s="88" t="str">
        <f>IF('Workstation DataBase'!A486="","",'Workstation DataBase'!A486)</f>
        <v/>
      </c>
      <c r="E431" s="88"/>
      <c r="F431" s="88"/>
      <c r="G431" s="88"/>
    </row>
    <row r="432" spans="2:7" s="55" customFormat="1">
      <c r="B432" s="53"/>
      <c r="C432" s="87"/>
      <c r="D432" s="88" t="str">
        <f>IF('Workstation DataBase'!A487="","",'Workstation DataBase'!A487)</f>
        <v/>
      </c>
      <c r="E432" s="88"/>
      <c r="F432" s="88"/>
      <c r="G432" s="88"/>
    </row>
    <row r="433" spans="2:7" s="55" customFormat="1">
      <c r="B433" s="53"/>
      <c r="C433" s="87"/>
      <c r="D433" s="88" t="str">
        <f>IF('Workstation DataBase'!A488="","",'Workstation DataBase'!A488)</f>
        <v/>
      </c>
      <c r="E433" s="88"/>
      <c r="F433" s="88"/>
      <c r="G433" s="88"/>
    </row>
    <row r="434" spans="2:7" s="55" customFormat="1">
      <c r="B434" s="53"/>
      <c r="C434" s="87"/>
      <c r="D434" s="88" t="str">
        <f>IF('Workstation DataBase'!A489="","",'Workstation DataBase'!A489)</f>
        <v/>
      </c>
      <c r="E434" s="88"/>
      <c r="F434" s="88"/>
      <c r="G434" s="88"/>
    </row>
    <row r="435" spans="2:7" s="55" customFormat="1">
      <c r="B435" s="53"/>
      <c r="C435" s="87"/>
      <c r="D435" s="88" t="str">
        <f>IF('Workstation DataBase'!A490="","",'Workstation DataBase'!A490)</f>
        <v/>
      </c>
      <c r="E435" s="88"/>
      <c r="F435" s="88"/>
      <c r="G435" s="88"/>
    </row>
    <row r="436" spans="2:7" s="55" customFormat="1">
      <c r="B436" s="53"/>
      <c r="C436" s="87"/>
      <c r="D436" s="88" t="str">
        <f>IF('Workstation DataBase'!A491="","",'Workstation DataBase'!A491)</f>
        <v/>
      </c>
      <c r="E436" s="88"/>
      <c r="F436" s="88"/>
      <c r="G436" s="88"/>
    </row>
    <row r="437" spans="2:7" s="55" customFormat="1">
      <c r="B437" s="53"/>
      <c r="C437" s="87"/>
      <c r="D437" s="88" t="str">
        <f>IF('Workstation DataBase'!A492="","",'Workstation DataBase'!A492)</f>
        <v/>
      </c>
      <c r="E437" s="88"/>
      <c r="F437" s="88"/>
      <c r="G437" s="88"/>
    </row>
    <row r="438" spans="2:7" s="55" customFormat="1">
      <c r="B438" s="53"/>
      <c r="C438" s="87"/>
      <c r="D438" s="88" t="str">
        <f>IF('Workstation DataBase'!A493="","",'Workstation DataBase'!A493)</f>
        <v/>
      </c>
      <c r="E438" s="88"/>
      <c r="F438" s="88"/>
      <c r="G438" s="88"/>
    </row>
    <row r="439" spans="2:7" s="55" customFormat="1">
      <c r="B439" s="53"/>
      <c r="C439" s="87"/>
      <c r="D439" s="88" t="str">
        <f>IF('Workstation DataBase'!A494="","",'Workstation DataBase'!A494)</f>
        <v/>
      </c>
      <c r="E439" s="88"/>
      <c r="F439" s="88"/>
      <c r="G439" s="88"/>
    </row>
    <row r="440" spans="2:7" s="55" customFormat="1">
      <c r="B440" s="53"/>
      <c r="C440" s="87"/>
      <c r="D440" s="88" t="str">
        <f>IF('Workstation DataBase'!A495="","",'Workstation DataBase'!A495)</f>
        <v/>
      </c>
      <c r="E440" s="88"/>
      <c r="F440" s="88"/>
      <c r="G440" s="88"/>
    </row>
    <row r="441" spans="2:7" s="55" customFormat="1">
      <c r="B441" s="53"/>
      <c r="C441" s="87"/>
      <c r="D441" s="88" t="str">
        <f>IF('Workstation DataBase'!A496="","",'Workstation DataBase'!A496)</f>
        <v/>
      </c>
      <c r="E441" s="88"/>
      <c r="F441" s="88"/>
      <c r="G441" s="88"/>
    </row>
    <row r="442" spans="2:7" s="55" customFormat="1">
      <c r="B442" s="53"/>
      <c r="C442" s="87"/>
      <c r="D442" s="88" t="str">
        <f>IF('Workstation DataBase'!A497="","",'Workstation DataBase'!A497)</f>
        <v/>
      </c>
      <c r="E442" s="88"/>
      <c r="F442" s="88"/>
      <c r="G442" s="88"/>
    </row>
    <row r="443" spans="2:7" s="55" customFormat="1">
      <c r="B443" s="53"/>
      <c r="C443" s="87"/>
      <c r="D443" s="88" t="str">
        <f>IF('Workstation DataBase'!A498="","",'Workstation DataBase'!A498)</f>
        <v/>
      </c>
      <c r="E443" s="88"/>
      <c r="F443" s="88"/>
      <c r="G443" s="88"/>
    </row>
    <row r="444" spans="2:7" s="55" customFormat="1">
      <c r="B444" s="53"/>
      <c r="C444" s="87"/>
      <c r="D444" s="88" t="str">
        <f>IF('Workstation DataBase'!A499="","",'Workstation DataBase'!A499)</f>
        <v/>
      </c>
      <c r="E444" s="88"/>
      <c r="F444" s="88"/>
      <c r="G444" s="88"/>
    </row>
    <row r="445" spans="2:7" s="55" customFormat="1">
      <c r="B445" s="53"/>
      <c r="C445" s="87"/>
      <c r="D445" s="88" t="str">
        <f>IF('Workstation DataBase'!A500="","",'Workstation DataBase'!A500)</f>
        <v/>
      </c>
      <c r="E445" s="88"/>
      <c r="F445" s="88"/>
      <c r="G445" s="88"/>
    </row>
    <row r="446" spans="2:7" s="55" customFormat="1">
      <c r="B446" s="53"/>
      <c r="C446" s="87"/>
      <c r="D446" s="88" t="str">
        <f>IF('Workstation DataBase'!A501="","",'Workstation DataBase'!A501)</f>
        <v/>
      </c>
      <c r="E446" s="88"/>
      <c r="F446" s="88"/>
      <c r="G446" s="88"/>
    </row>
    <row r="447" spans="2:7" s="55" customFormat="1">
      <c r="B447" s="53"/>
      <c r="C447" s="87"/>
      <c r="D447" s="88" t="str">
        <f>IF('Workstation DataBase'!A502="","",'Workstation DataBase'!A502)</f>
        <v/>
      </c>
      <c r="E447" s="88"/>
      <c r="F447" s="88"/>
      <c r="G447" s="88"/>
    </row>
    <row r="448" spans="2:7" s="55" customFormat="1">
      <c r="B448" s="53"/>
      <c r="C448" s="87"/>
      <c r="D448" s="88" t="str">
        <f>IF('Workstation DataBase'!A503="","",'Workstation DataBase'!A503)</f>
        <v/>
      </c>
      <c r="E448" s="88"/>
      <c r="F448" s="88"/>
      <c r="G448" s="88"/>
    </row>
    <row r="449" spans="2:7" s="54" customFormat="1">
      <c r="B449" s="53"/>
      <c r="C449" s="89"/>
      <c r="D449" s="89"/>
      <c r="E449" s="89"/>
      <c r="F449" s="89"/>
      <c r="G449" s="89"/>
    </row>
  </sheetData>
  <sheetProtection password="B48E" sheet="1" objects="1" scenarios="1"/>
  <dataConsolidate function="var"/>
  <mergeCells count="8">
    <mergeCell ref="B62:B64"/>
    <mergeCell ref="B66:B67"/>
    <mergeCell ref="B13:B29"/>
    <mergeCell ref="B30:B32"/>
    <mergeCell ref="B33:B37"/>
    <mergeCell ref="B38:B49"/>
    <mergeCell ref="B50:B56"/>
    <mergeCell ref="B57:B61"/>
  </mergeCells>
  <conditionalFormatting sqref="D13:G67">
    <cfRule type="expression" dxfId="192" priority="1">
      <formula>MOD(ROW(),2)=1</formula>
    </cfRule>
  </conditionalFormatting>
  <dataValidations count="1">
    <dataValidation type="list" allowBlank="1" showInputMessage="1" showErrorMessage="1" sqref="D11:G11">
      <formula1>models1work</formula1>
    </dataValidation>
  </dataValidations>
  <pageMargins left="0.25" right="0.25" top="0.75" bottom="0.75" header="0.3" footer="0.3"/>
  <pageSetup scale="54" fitToHeight="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theme="5"/>
  </sheetPr>
  <dimension ref="A1:BQ152"/>
  <sheetViews>
    <sheetView workbookViewId="0">
      <pane xSplit="1" ySplit="1" topLeftCell="B2" activePane="bottomRight" state="frozen"/>
      <selection activeCell="G10" sqref="G10"/>
      <selection pane="topRight" activeCell="G10" sqref="G10"/>
      <selection pane="bottomLeft" activeCell="G10" sqref="G10"/>
      <selection pane="bottomRight" sqref="A1:XFD1048576"/>
    </sheetView>
  </sheetViews>
  <sheetFormatPr defaultColWidth="52.42578125" defaultRowHeight="12.75"/>
  <cols>
    <col min="1" max="1" width="28.42578125" style="63" customWidth="1"/>
    <col min="2" max="2" width="12.5703125" style="63" customWidth="1"/>
    <col min="3" max="3" width="15" style="63" customWidth="1"/>
    <col min="4" max="5" width="15.28515625" style="63" customWidth="1"/>
    <col min="6" max="6" width="41" style="63" customWidth="1"/>
    <col min="7" max="7" width="9.28515625" style="63" customWidth="1"/>
    <col min="8" max="8" width="20.5703125" style="63" customWidth="1"/>
    <col min="9" max="9" width="31.28515625" style="63" bestFit="1" customWidth="1"/>
    <col min="10" max="10" width="19.7109375" style="63" bestFit="1" customWidth="1"/>
    <col min="11" max="11" width="11.7109375" style="63" bestFit="1" customWidth="1"/>
    <col min="12" max="12" width="14.7109375" style="63" bestFit="1" customWidth="1"/>
    <col min="13" max="13" width="26" style="63" customWidth="1"/>
    <col min="14" max="14" width="29.7109375" style="63" customWidth="1"/>
    <col min="15" max="15" width="15" style="63" bestFit="1" customWidth="1"/>
    <col min="16" max="16" width="26.7109375" style="63" bestFit="1" customWidth="1"/>
    <col min="17" max="17" width="21.28515625" style="63" customWidth="1"/>
    <col min="18" max="19" width="14" style="63" bestFit="1" customWidth="1"/>
    <col min="20" max="20" width="34.28515625" style="63" customWidth="1"/>
    <col min="21" max="21" width="10.42578125" style="63" bestFit="1" customWidth="1"/>
    <col min="22" max="22" width="14.28515625" style="63" bestFit="1" customWidth="1"/>
    <col min="23" max="23" width="24.28515625" style="63" bestFit="1" customWidth="1"/>
    <col min="24" max="24" width="10.7109375" style="63" bestFit="1" customWidth="1"/>
    <col min="25" max="25" width="10.5703125" style="63" customWidth="1"/>
    <col min="26" max="26" width="11" style="63" customWidth="1"/>
    <col min="27" max="27" width="12.28515625" style="63" customWidth="1"/>
    <col min="28" max="28" width="19.7109375" style="63" customWidth="1"/>
    <col min="29" max="29" width="9.28515625" style="63" customWidth="1"/>
    <col min="30" max="31" width="8" style="63" bestFit="1" customWidth="1"/>
    <col min="32" max="32" width="11.7109375" style="63" bestFit="1" customWidth="1"/>
    <col min="33" max="33" width="9.28515625" style="63" customWidth="1"/>
    <col min="34" max="34" width="26" style="63" customWidth="1"/>
    <col min="35" max="35" width="8.5703125" style="63" customWidth="1"/>
    <col min="36" max="36" width="11.5703125" style="64" bestFit="1" customWidth="1"/>
    <col min="37" max="38" width="8.42578125" style="63" customWidth="1"/>
    <col min="39" max="39" width="8.42578125" style="64" customWidth="1"/>
    <col min="40" max="40" width="8.42578125" style="63" customWidth="1"/>
    <col min="41" max="41" width="12.42578125" style="63" customWidth="1"/>
    <col min="42" max="42" width="14" style="63" bestFit="1" customWidth="1"/>
    <col min="43" max="43" width="13.28515625" style="63" customWidth="1"/>
    <col min="44" max="44" width="17.42578125" style="63" customWidth="1"/>
    <col min="45" max="45" width="15.7109375" style="63" customWidth="1"/>
    <col min="46" max="46" width="13.7109375" style="63" customWidth="1"/>
    <col min="47" max="47" width="11.42578125" style="63" bestFit="1" customWidth="1"/>
    <col min="48" max="48" width="11.28515625" style="63" bestFit="1" customWidth="1"/>
    <col min="49" max="49" width="52.42578125" style="63"/>
    <col min="50" max="50" width="16.7109375" style="63" customWidth="1"/>
    <col min="51" max="51" width="14.28515625" style="63" customWidth="1"/>
    <col min="52" max="52" width="31.28515625" style="63" customWidth="1"/>
    <col min="53" max="53" width="19.7109375" style="63" customWidth="1"/>
    <col min="54" max="54" width="17.42578125" style="63" customWidth="1"/>
    <col min="55" max="55" width="16.28515625" style="63" customWidth="1"/>
    <col min="56" max="56" width="10.5703125" style="63" customWidth="1"/>
    <col min="57" max="58" width="41.7109375" style="63" customWidth="1"/>
    <col min="59" max="251" width="52.42578125" style="63"/>
    <col min="252" max="252" width="25.5703125" style="63" customWidth="1"/>
    <col min="253" max="253" width="12.5703125" style="63" customWidth="1"/>
    <col min="254" max="255" width="15.28515625" style="63" customWidth="1"/>
    <col min="256" max="256" width="28" style="63" bestFit="1" customWidth="1"/>
    <col min="257" max="257" width="21.42578125" style="63" bestFit="1" customWidth="1"/>
    <col min="258" max="258" width="35.5703125" style="63" bestFit="1" customWidth="1"/>
    <col min="259" max="259" width="35.28515625" style="63" customWidth="1"/>
    <col min="260" max="260" width="19.7109375" style="63" bestFit="1" customWidth="1"/>
    <col min="261" max="261" width="69.5703125" style="63" customWidth="1"/>
    <col min="262" max="262" width="14.7109375" style="63" bestFit="1" customWidth="1"/>
    <col min="263" max="263" width="23.28515625" style="63" bestFit="1" customWidth="1"/>
    <col min="264" max="264" width="24.7109375" style="63" customWidth="1"/>
    <col min="265" max="265" width="19.5703125" style="63" bestFit="1" customWidth="1"/>
    <col min="266" max="266" width="47.7109375" style="63" bestFit="1" customWidth="1"/>
    <col min="267" max="267" width="8.7109375" style="63" bestFit="1" customWidth="1"/>
    <col min="268" max="268" width="14" style="63" bestFit="1" customWidth="1"/>
    <col min="269" max="269" width="35.5703125" style="63" bestFit="1" customWidth="1"/>
    <col min="270" max="270" width="17.42578125" style="63" bestFit="1" customWidth="1"/>
    <col min="271" max="271" width="10.42578125" style="63" bestFit="1" customWidth="1"/>
    <col min="272" max="272" width="14.28515625" style="63" bestFit="1" customWidth="1"/>
    <col min="273" max="273" width="24.28515625" style="63" bestFit="1" customWidth="1"/>
    <col min="274" max="274" width="18" style="63" customWidth="1"/>
    <col min="275" max="275" width="18.42578125" style="63" bestFit="1" customWidth="1"/>
    <col min="276" max="276" width="16.7109375" style="63" bestFit="1" customWidth="1"/>
    <col min="277" max="277" width="19.5703125" style="63" customWidth="1"/>
    <col min="278" max="278" width="17.7109375" style="63" bestFit="1" customWidth="1"/>
    <col min="279" max="279" width="9.28515625" style="63" customWidth="1"/>
    <col min="280" max="280" width="20.7109375" style="63" bestFit="1" customWidth="1"/>
    <col min="281" max="281" width="26.28515625" style="63" customWidth="1"/>
    <col min="282" max="282" width="11.7109375" style="63" bestFit="1" customWidth="1"/>
    <col min="283" max="283" width="6.28515625" style="63" customWidth="1"/>
    <col min="284" max="284" width="8.42578125" style="63" customWidth="1"/>
    <col min="285" max="285" width="18.42578125" style="63" bestFit="1" customWidth="1"/>
    <col min="286" max="286" width="52.42578125" style="63"/>
    <col min="287" max="287" width="19.42578125" style="63" customWidth="1"/>
    <col min="288" max="289" width="23.7109375" style="63" customWidth="1"/>
    <col min="290" max="290" width="22" style="63" customWidth="1"/>
    <col min="291" max="291" width="12.42578125" style="63" customWidth="1"/>
    <col min="292" max="292" width="15.7109375" style="63" customWidth="1"/>
    <col min="293" max="293" width="13.28515625" style="63" customWidth="1"/>
    <col min="294" max="294" width="52.42578125" style="63"/>
    <col min="295" max="295" width="15.7109375" style="63" customWidth="1"/>
    <col min="296" max="296" width="13.7109375" style="63" customWidth="1"/>
    <col min="297" max="300" width="52.42578125" style="63"/>
    <col min="301" max="301" width="14.28515625" style="63" customWidth="1"/>
    <col min="302" max="302" width="12.42578125" style="63" customWidth="1"/>
    <col min="303" max="303" width="19.7109375" style="63" customWidth="1"/>
    <col min="304" max="304" width="17.42578125" style="63" customWidth="1"/>
    <col min="305" max="305" width="11.7109375" style="63" customWidth="1"/>
    <col min="306" max="306" width="10.5703125" style="63" customWidth="1"/>
    <col min="307" max="307" width="11.28515625" style="63" customWidth="1"/>
    <col min="308" max="310" width="52.42578125" style="63"/>
    <col min="311" max="312" width="52.42578125" style="63" customWidth="1"/>
    <col min="313" max="313" width="32.7109375" style="63" customWidth="1"/>
    <col min="314" max="314" width="22.5703125" style="63" customWidth="1"/>
    <col min="315" max="507" width="52.42578125" style="63"/>
    <col min="508" max="508" width="25.5703125" style="63" customWidth="1"/>
    <col min="509" max="509" width="12.5703125" style="63" customWidth="1"/>
    <col min="510" max="511" width="15.28515625" style="63" customWidth="1"/>
    <col min="512" max="512" width="28" style="63" bestFit="1" customWidth="1"/>
    <col min="513" max="513" width="21.42578125" style="63" bestFit="1" customWidth="1"/>
    <col min="514" max="514" width="35.5703125" style="63" bestFit="1" customWidth="1"/>
    <col min="515" max="515" width="35.28515625" style="63" customWidth="1"/>
    <col min="516" max="516" width="19.7109375" style="63" bestFit="1" customWidth="1"/>
    <col min="517" max="517" width="69.5703125" style="63" customWidth="1"/>
    <col min="518" max="518" width="14.7109375" style="63" bestFit="1" customWidth="1"/>
    <col min="519" max="519" width="23.28515625" style="63" bestFit="1" customWidth="1"/>
    <col min="520" max="520" width="24.7109375" style="63" customWidth="1"/>
    <col min="521" max="521" width="19.5703125" style="63" bestFit="1" customWidth="1"/>
    <col min="522" max="522" width="47.7109375" style="63" bestFit="1" customWidth="1"/>
    <col min="523" max="523" width="8.7109375" style="63" bestFit="1" customWidth="1"/>
    <col min="524" max="524" width="14" style="63" bestFit="1" customWidth="1"/>
    <col min="525" max="525" width="35.5703125" style="63" bestFit="1" customWidth="1"/>
    <col min="526" max="526" width="17.42578125" style="63" bestFit="1" customWidth="1"/>
    <col min="527" max="527" width="10.42578125" style="63" bestFit="1" customWidth="1"/>
    <col min="528" max="528" width="14.28515625" style="63" bestFit="1" customWidth="1"/>
    <col min="529" max="529" width="24.28515625" style="63" bestFit="1" customWidth="1"/>
    <col min="530" max="530" width="18" style="63" customWidth="1"/>
    <col min="531" max="531" width="18.42578125" style="63" bestFit="1" customWidth="1"/>
    <col min="532" max="532" width="16.7109375" style="63" bestFit="1" customWidth="1"/>
    <col min="533" max="533" width="19.5703125" style="63" customWidth="1"/>
    <col min="534" max="534" width="17.7109375" style="63" bestFit="1" customWidth="1"/>
    <col min="535" max="535" width="9.28515625" style="63" customWidth="1"/>
    <col min="536" max="536" width="20.7109375" style="63" bestFit="1" customWidth="1"/>
    <col min="537" max="537" width="26.28515625" style="63" customWidth="1"/>
    <col min="538" max="538" width="11.7109375" style="63" bestFit="1" customWidth="1"/>
    <col min="539" max="539" width="6.28515625" style="63" customWidth="1"/>
    <col min="540" max="540" width="8.42578125" style="63" customWidth="1"/>
    <col min="541" max="541" width="18.42578125" style="63" bestFit="1" customWidth="1"/>
    <col min="542" max="542" width="52.42578125" style="63"/>
    <col min="543" max="543" width="19.42578125" style="63" customWidth="1"/>
    <col min="544" max="545" width="23.7109375" style="63" customWidth="1"/>
    <col min="546" max="546" width="22" style="63" customWidth="1"/>
    <col min="547" max="547" width="12.42578125" style="63" customWidth="1"/>
    <col min="548" max="548" width="15.7109375" style="63" customWidth="1"/>
    <col min="549" max="549" width="13.28515625" style="63" customWidth="1"/>
    <col min="550" max="550" width="52.42578125" style="63"/>
    <col min="551" max="551" width="15.7109375" style="63" customWidth="1"/>
    <col min="552" max="552" width="13.7109375" style="63" customWidth="1"/>
    <col min="553" max="556" width="52.42578125" style="63"/>
    <col min="557" max="557" width="14.28515625" style="63" customWidth="1"/>
    <col min="558" max="558" width="12.42578125" style="63" customWidth="1"/>
    <col min="559" max="559" width="19.7109375" style="63" customWidth="1"/>
    <col min="560" max="560" width="17.42578125" style="63" customWidth="1"/>
    <col min="561" max="561" width="11.7109375" style="63" customWidth="1"/>
    <col min="562" max="562" width="10.5703125" style="63" customWidth="1"/>
    <col min="563" max="563" width="11.28515625" style="63" customWidth="1"/>
    <col min="564" max="566" width="52.42578125" style="63"/>
    <col min="567" max="568" width="52.42578125" style="63" customWidth="1"/>
    <col min="569" max="569" width="32.7109375" style="63" customWidth="1"/>
    <col min="570" max="570" width="22.5703125" style="63" customWidth="1"/>
    <col min="571" max="763" width="52.42578125" style="63"/>
    <col min="764" max="764" width="25.5703125" style="63" customWidth="1"/>
    <col min="765" max="765" width="12.5703125" style="63" customWidth="1"/>
    <col min="766" max="767" width="15.28515625" style="63" customWidth="1"/>
    <col min="768" max="768" width="28" style="63" bestFit="1" customWidth="1"/>
    <col min="769" max="769" width="21.42578125" style="63" bestFit="1" customWidth="1"/>
    <col min="770" max="770" width="35.5703125" style="63" bestFit="1" customWidth="1"/>
    <col min="771" max="771" width="35.28515625" style="63" customWidth="1"/>
    <col min="772" max="772" width="19.7109375" style="63" bestFit="1" customWidth="1"/>
    <col min="773" max="773" width="69.5703125" style="63" customWidth="1"/>
    <col min="774" max="774" width="14.7109375" style="63" bestFit="1" customWidth="1"/>
    <col min="775" max="775" width="23.28515625" style="63" bestFit="1" customWidth="1"/>
    <col min="776" max="776" width="24.7109375" style="63" customWidth="1"/>
    <col min="777" max="777" width="19.5703125" style="63" bestFit="1" customWidth="1"/>
    <col min="778" max="778" width="47.7109375" style="63" bestFit="1" customWidth="1"/>
    <col min="779" max="779" width="8.7109375" style="63" bestFit="1" customWidth="1"/>
    <col min="780" max="780" width="14" style="63" bestFit="1" customWidth="1"/>
    <col min="781" max="781" width="35.5703125" style="63" bestFit="1" customWidth="1"/>
    <col min="782" max="782" width="17.42578125" style="63" bestFit="1" customWidth="1"/>
    <col min="783" max="783" width="10.42578125" style="63" bestFit="1" customWidth="1"/>
    <col min="784" max="784" width="14.28515625" style="63" bestFit="1" customWidth="1"/>
    <col min="785" max="785" width="24.28515625" style="63" bestFit="1" customWidth="1"/>
    <col min="786" max="786" width="18" style="63" customWidth="1"/>
    <col min="787" max="787" width="18.42578125" style="63" bestFit="1" customWidth="1"/>
    <col min="788" max="788" width="16.7109375" style="63" bestFit="1" customWidth="1"/>
    <col min="789" max="789" width="19.5703125" style="63" customWidth="1"/>
    <col min="790" max="790" width="17.7109375" style="63" bestFit="1" customWidth="1"/>
    <col min="791" max="791" width="9.28515625" style="63" customWidth="1"/>
    <col min="792" max="792" width="20.7109375" style="63" bestFit="1" customWidth="1"/>
    <col min="793" max="793" width="26.28515625" style="63" customWidth="1"/>
    <col min="794" max="794" width="11.7109375" style="63" bestFit="1" customWidth="1"/>
    <col min="795" max="795" width="6.28515625" style="63" customWidth="1"/>
    <col min="796" max="796" width="8.42578125" style="63" customWidth="1"/>
    <col min="797" max="797" width="18.42578125" style="63" bestFit="1" customWidth="1"/>
    <col min="798" max="798" width="52.42578125" style="63"/>
    <col min="799" max="799" width="19.42578125" style="63" customWidth="1"/>
    <col min="800" max="801" width="23.7109375" style="63" customWidth="1"/>
    <col min="802" max="802" width="22" style="63" customWidth="1"/>
    <col min="803" max="803" width="12.42578125" style="63" customWidth="1"/>
    <col min="804" max="804" width="15.7109375" style="63" customWidth="1"/>
    <col min="805" max="805" width="13.28515625" style="63" customWidth="1"/>
    <col min="806" max="806" width="52.42578125" style="63"/>
    <col min="807" max="807" width="15.7109375" style="63" customWidth="1"/>
    <col min="808" max="808" width="13.7109375" style="63" customWidth="1"/>
    <col min="809" max="812" width="52.42578125" style="63"/>
    <col min="813" max="813" width="14.28515625" style="63" customWidth="1"/>
    <col min="814" max="814" width="12.42578125" style="63" customWidth="1"/>
    <col min="815" max="815" width="19.7109375" style="63" customWidth="1"/>
    <col min="816" max="816" width="17.42578125" style="63" customWidth="1"/>
    <col min="817" max="817" width="11.7109375" style="63" customWidth="1"/>
    <col min="818" max="818" width="10.5703125" style="63" customWidth="1"/>
    <col min="819" max="819" width="11.28515625" style="63" customWidth="1"/>
    <col min="820" max="822" width="52.42578125" style="63"/>
    <col min="823" max="824" width="52.42578125" style="63" customWidth="1"/>
    <col min="825" max="825" width="32.7109375" style="63" customWidth="1"/>
    <col min="826" max="826" width="22.5703125" style="63" customWidth="1"/>
    <col min="827" max="1019" width="52.42578125" style="63"/>
    <col min="1020" max="1020" width="25.5703125" style="63" customWidth="1"/>
    <col min="1021" max="1021" width="12.5703125" style="63" customWidth="1"/>
    <col min="1022" max="1023" width="15.28515625" style="63" customWidth="1"/>
    <col min="1024" max="1024" width="28" style="63" bestFit="1" customWidth="1"/>
    <col min="1025" max="1025" width="21.42578125" style="63" bestFit="1" customWidth="1"/>
    <col min="1026" max="1026" width="35.5703125" style="63" bestFit="1" customWidth="1"/>
    <col min="1027" max="1027" width="35.28515625" style="63" customWidth="1"/>
    <col min="1028" max="1028" width="19.7109375" style="63" bestFit="1" customWidth="1"/>
    <col min="1029" max="1029" width="69.5703125" style="63" customWidth="1"/>
    <col min="1030" max="1030" width="14.7109375" style="63" bestFit="1" customWidth="1"/>
    <col min="1031" max="1031" width="23.28515625" style="63" bestFit="1" customWidth="1"/>
    <col min="1032" max="1032" width="24.7109375" style="63" customWidth="1"/>
    <col min="1033" max="1033" width="19.5703125" style="63" bestFit="1" customWidth="1"/>
    <col min="1034" max="1034" width="47.7109375" style="63" bestFit="1" customWidth="1"/>
    <col min="1035" max="1035" width="8.7109375" style="63" bestFit="1" customWidth="1"/>
    <col min="1036" max="1036" width="14" style="63" bestFit="1" customWidth="1"/>
    <col min="1037" max="1037" width="35.5703125" style="63" bestFit="1" customWidth="1"/>
    <col min="1038" max="1038" width="17.42578125" style="63" bestFit="1" customWidth="1"/>
    <col min="1039" max="1039" width="10.42578125" style="63" bestFit="1" customWidth="1"/>
    <col min="1040" max="1040" width="14.28515625" style="63" bestFit="1" customWidth="1"/>
    <col min="1041" max="1041" width="24.28515625" style="63" bestFit="1" customWidth="1"/>
    <col min="1042" max="1042" width="18" style="63" customWidth="1"/>
    <col min="1043" max="1043" width="18.42578125" style="63" bestFit="1" customWidth="1"/>
    <col min="1044" max="1044" width="16.7109375" style="63" bestFit="1" customWidth="1"/>
    <col min="1045" max="1045" width="19.5703125" style="63" customWidth="1"/>
    <col min="1046" max="1046" width="17.7109375" style="63" bestFit="1" customWidth="1"/>
    <col min="1047" max="1047" width="9.28515625" style="63" customWidth="1"/>
    <col min="1048" max="1048" width="20.7109375" style="63" bestFit="1" customWidth="1"/>
    <col min="1049" max="1049" width="26.28515625" style="63" customWidth="1"/>
    <col min="1050" max="1050" width="11.7109375" style="63" bestFit="1" customWidth="1"/>
    <col min="1051" max="1051" width="6.28515625" style="63" customWidth="1"/>
    <col min="1052" max="1052" width="8.42578125" style="63" customWidth="1"/>
    <col min="1053" max="1053" width="18.42578125" style="63" bestFit="1" customWidth="1"/>
    <col min="1054" max="1054" width="52.42578125" style="63"/>
    <col min="1055" max="1055" width="19.42578125" style="63" customWidth="1"/>
    <col min="1056" max="1057" width="23.7109375" style="63" customWidth="1"/>
    <col min="1058" max="1058" width="22" style="63" customWidth="1"/>
    <col min="1059" max="1059" width="12.42578125" style="63" customWidth="1"/>
    <col min="1060" max="1060" width="15.7109375" style="63" customWidth="1"/>
    <col min="1061" max="1061" width="13.28515625" style="63" customWidth="1"/>
    <col min="1062" max="1062" width="52.42578125" style="63"/>
    <col min="1063" max="1063" width="15.7109375" style="63" customWidth="1"/>
    <col min="1064" max="1064" width="13.7109375" style="63" customWidth="1"/>
    <col min="1065" max="1068" width="52.42578125" style="63"/>
    <col min="1069" max="1069" width="14.28515625" style="63" customWidth="1"/>
    <col min="1070" max="1070" width="12.42578125" style="63" customWidth="1"/>
    <col min="1071" max="1071" width="19.7109375" style="63" customWidth="1"/>
    <col min="1072" max="1072" width="17.42578125" style="63" customWidth="1"/>
    <col min="1073" max="1073" width="11.7109375" style="63" customWidth="1"/>
    <col min="1074" max="1074" width="10.5703125" style="63" customWidth="1"/>
    <col min="1075" max="1075" width="11.28515625" style="63" customWidth="1"/>
    <col min="1076" max="1078" width="52.42578125" style="63"/>
    <col min="1079" max="1080" width="52.42578125" style="63" customWidth="1"/>
    <col min="1081" max="1081" width="32.7109375" style="63" customWidth="1"/>
    <col min="1082" max="1082" width="22.5703125" style="63" customWidth="1"/>
    <col min="1083" max="1275" width="52.42578125" style="63"/>
    <col min="1276" max="1276" width="25.5703125" style="63" customWidth="1"/>
    <col min="1277" max="1277" width="12.5703125" style="63" customWidth="1"/>
    <col min="1278" max="1279" width="15.28515625" style="63" customWidth="1"/>
    <col min="1280" max="1280" width="28" style="63" bestFit="1" customWidth="1"/>
    <col min="1281" max="1281" width="21.42578125" style="63" bestFit="1" customWidth="1"/>
    <col min="1282" max="1282" width="35.5703125" style="63" bestFit="1" customWidth="1"/>
    <col min="1283" max="1283" width="35.28515625" style="63" customWidth="1"/>
    <col min="1284" max="1284" width="19.7109375" style="63" bestFit="1" customWidth="1"/>
    <col min="1285" max="1285" width="69.5703125" style="63" customWidth="1"/>
    <col min="1286" max="1286" width="14.7109375" style="63" bestFit="1" customWidth="1"/>
    <col min="1287" max="1287" width="23.28515625" style="63" bestFit="1" customWidth="1"/>
    <col min="1288" max="1288" width="24.7109375" style="63" customWidth="1"/>
    <col min="1289" max="1289" width="19.5703125" style="63" bestFit="1" customWidth="1"/>
    <col min="1290" max="1290" width="47.7109375" style="63" bestFit="1" customWidth="1"/>
    <col min="1291" max="1291" width="8.7109375" style="63" bestFit="1" customWidth="1"/>
    <col min="1292" max="1292" width="14" style="63" bestFit="1" customWidth="1"/>
    <col min="1293" max="1293" width="35.5703125" style="63" bestFit="1" customWidth="1"/>
    <col min="1294" max="1294" width="17.42578125" style="63" bestFit="1" customWidth="1"/>
    <col min="1295" max="1295" width="10.42578125" style="63" bestFit="1" customWidth="1"/>
    <col min="1296" max="1296" width="14.28515625" style="63" bestFit="1" customWidth="1"/>
    <col min="1297" max="1297" width="24.28515625" style="63" bestFit="1" customWidth="1"/>
    <col min="1298" max="1298" width="18" style="63" customWidth="1"/>
    <col min="1299" max="1299" width="18.42578125" style="63" bestFit="1" customWidth="1"/>
    <col min="1300" max="1300" width="16.7109375" style="63" bestFit="1" customWidth="1"/>
    <col min="1301" max="1301" width="19.5703125" style="63" customWidth="1"/>
    <col min="1302" max="1302" width="17.7109375" style="63" bestFit="1" customWidth="1"/>
    <col min="1303" max="1303" width="9.28515625" style="63" customWidth="1"/>
    <col min="1304" max="1304" width="20.7109375" style="63" bestFit="1" customWidth="1"/>
    <col min="1305" max="1305" width="26.28515625" style="63" customWidth="1"/>
    <col min="1306" max="1306" width="11.7109375" style="63" bestFit="1" customWidth="1"/>
    <col min="1307" max="1307" width="6.28515625" style="63" customWidth="1"/>
    <col min="1308" max="1308" width="8.42578125" style="63" customWidth="1"/>
    <col min="1309" max="1309" width="18.42578125" style="63" bestFit="1" customWidth="1"/>
    <col min="1310" max="1310" width="52.42578125" style="63"/>
    <col min="1311" max="1311" width="19.42578125" style="63" customWidth="1"/>
    <col min="1312" max="1313" width="23.7109375" style="63" customWidth="1"/>
    <col min="1314" max="1314" width="22" style="63" customWidth="1"/>
    <col min="1315" max="1315" width="12.42578125" style="63" customWidth="1"/>
    <col min="1316" max="1316" width="15.7109375" style="63" customWidth="1"/>
    <col min="1317" max="1317" width="13.28515625" style="63" customWidth="1"/>
    <col min="1318" max="1318" width="52.42578125" style="63"/>
    <col min="1319" max="1319" width="15.7109375" style="63" customWidth="1"/>
    <col min="1320" max="1320" width="13.7109375" style="63" customWidth="1"/>
    <col min="1321" max="1324" width="52.42578125" style="63"/>
    <col min="1325" max="1325" width="14.28515625" style="63" customWidth="1"/>
    <col min="1326" max="1326" width="12.42578125" style="63" customWidth="1"/>
    <col min="1327" max="1327" width="19.7109375" style="63" customWidth="1"/>
    <col min="1328" max="1328" width="17.42578125" style="63" customWidth="1"/>
    <col min="1329" max="1329" width="11.7109375" style="63" customWidth="1"/>
    <col min="1330" max="1330" width="10.5703125" style="63" customWidth="1"/>
    <col min="1331" max="1331" width="11.28515625" style="63" customWidth="1"/>
    <col min="1332" max="1334" width="52.42578125" style="63"/>
    <col min="1335" max="1336" width="52.42578125" style="63" customWidth="1"/>
    <col min="1337" max="1337" width="32.7109375" style="63" customWidth="1"/>
    <col min="1338" max="1338" width="22.5703125" style="63" customWidth="1"/>
    <col min="1339" max="1531" width="52.42578125" style="63"/>
    <col min="1532" max="1532" width="25.5703125" style="63" customWidth="1"/>
    <col min="1533" max="1533" width="12.5703125" style="63" customWidth="1"/>
    <col min="1534" max="1535" width="15.28515625" style="63" customWidth="1"/>
    <col min="1536" max="1536" width="28" style="63" bestFit="1" customWidth="1"/>
    <col min="1537" max="1537" width="21.42578125" style="63" bestFit="1" customWidth="1"/>
    <col min="1538" max="1538" width="35.5703125" style="63" bestFit="1" customWidth="1"/>
    <col min="1539" max="1539" width="35.28515625" style="63" customWidth="1"/>
    <col min="1540" max="1540" width="19.7109375" style="63" bestFit="1" customWidth="1"/>
    <col min="1541" max="1541" width="69.5703125" style="63" customWidth="1"/>
    <col min="1542" max="1542" width="14.7109375" style="63" bestFit="1" customWidth="1"/>
    <col min="1543" max="1543" width="23.28515625" style="63" bestFit="1" customWidth="1"/>
    <col min="1544" max="1544" width="24.7109375" style="63" customWidth="1"/>
    <col min="1545" max="1545" width="19.5703125" style="63" bestFit="1" customWidth="1"/>
    <col min="1546" max="1546" width="47.7109375" style="63" bestFit="1" customWidth="1"/>
    <col min="1547" max="1547" width="8.7109375" style="63" bestFit="1" customWidth="1"/>
    <col min="1548" max="1548" width="14" style="63" bestFit="1" customWidth="1"/>
    <col min="1549" max="1549" width="35.5703125" style="63" bestFit="1" customWidth="1"/>
    <col min="1550" max="1550" width="17.42578125" style="63" bestFit="1" customWidth="1"/>
    <col min="1551" max="1551" width="10.42578125" style="63" bestFit="1" customWidth="1"/>
    <col min="1552" max="1552" width="14.28515625" style="63" bestFit="1" customWidth="1"/>
    <col min="1553" max="1553" width="24.28515625" style="63" bestFit="1" customWidth="1"/>
    <col min="1554" max="1554" width="18" style="63" customWidth="1"/>
    <col min="1555" max="1555" width="18.42578125" style="63" bestFit="1" customWidth="1"/>
    <col min="1556" max="1556" width="16.7109375" style="63" bestFit="1" customWidth="1"/>
    <col min="1557" max="1557" width="19.5703125" style="63" customWidth="1"/>
    <col min="1558" max="1558" width="17.7109375" style="63" bestFit="1" customWidth="1"/>
    <col min="1559" max="1559" width="9.28515625" style="63" customWidth="1"/>
    <col min="1560" max="1560" width="20.7109375" style="63" bestFit="1" customWidth="1"/>
    <col min="1561" max="1561" width="26.28515625" style="63" customWidth="1"/>
    <col min="1562" max="1562" width="11.7109375" style="63" bestFit="1" customWidth="1"/>
    <col min="1563" max="1563" width="6.28515625" style="63" customWidth="1"/>
    <col min="1564" max="1564" width="8.42578125" style="63" customWidth="1"/>
    <col min="1565" max="1565" width="18.42578125" style="63" bestFit="1" customWidth="1"/>
    <col min="1566" max="1566" width="52.42578125" style="63"/>
    <col min="1567" max="1567" width="19.42578125" style="63" customWidth="1"/>
    <col min="1568" max="1569" width="23.7109375" style="63" customWidth="1"/>
    <col min="1570" max="1570" width="22" style="63" customWidth="1"/>
    <col min="1571" max="1571" width="12.42578125" style="63" customWidth="1"/>
    <col min="1572" max="1572" width="15.7109375" style="63" customWidth="1"/>
    <col min="1573" max="1573" width="13.28515625" style="63" customWidth="1"/>
    <col min="1574" max="1574" width="52.42578125" style="63"/>
    <col min="1575" max="1575" width="15.7109375" style="63" customWidth="1"/>
    <col min="1576" max="1576" width="13.7109375" style="63" customWidth="1"/>
    <col min="1577" max="1580" width="52.42578125" style="63"/>
    <col min="1581" max="1581" width="14.28515625" style="63" customWidth="1"/>
    <col min="1582" max="1582" width="12.42578125" style="63" customWidth="1"/>
    <col min="1583" max="1583" width="19.7109375" style="63" customWidth="1"/>
    <col min="1584" max="1584" width="17.42578125" style="63" customWidth="1"/>
    <col min="1585" max="1585" width="11.7109375" style="63" customWidth="1"/>
    <col min="1586" max="1586" width="10.5703125" style="63" customWidth="1"/>
    <col min="1587" max="1587" width="11.28515625" style="63" customWidth="1"/>
    <col min="1588" max="1590" width="52.42578125" style="63"/>
    <col min="1591" max="1592" width="52.42578125" style="63" customWidth="1"/>
    <col min="1593" max="1593" width="32.7109375" style="63" customWidth="1"/>
    <col min="1594" max="1594" width="22.5703125" style="63" customWidth="1"/>
    <col min="1595" max="1787" width="52.42578125" style="63"/>
    <col min="1788" max="1788" width="25.5703125" style="63" customWidth="1"/>
    <col min="1789" max="1789" width="12.5703125" style="63" customWidth="1"/>
    <col min="1790" max="1791" width="15.28515625" style="63" customWidth="1"/>
    <col min="1792" max="1792" width="28" style="63" bestFit="1" customWidth="1"/>
    <col min="1793" max="1793" width="21.42578125" style="63" bestFit="1" customWidth="1"/>
    <col min="1794" max="1794" width="35.5703125" style="63" bestFit="1" customWidth="1"/>
    <col min="1795" max="1795" width="35.28515625" style="63" customWidth="1"/>
    <col min="1796" max="1796" width="19.7109375" style="63" bestFit="1" customWidth="1"/>
    <col min="1797" max="1797" width="69.5703125" style="63" customWidth="1"/>
    <col min="1798" max="1798" width="14.7109375" style="63" bestFit="1" customWidth="1"/>
    <col min="1799" max="1799" width="23.28515625" style="63" bestFit="1" customWidth="1"/>
    <col min="1800" max="1800" width="24.7109375" style="63" customWidth="1"/>
    <col min="1801" max="1801" width="19.5703125" style="63" bestFit="1" customWidth="1"/>
    <col min="1802" max="1802" width="47.7109375" style="63" bestFit="1" customWidth="1"/>
    <col min="1803" max="1803" width="8.7109375" style="63" bestFit="1" customWidth="1"/>
    <col min="1804" max="1804" width="14" style="63" bestFit="1" customWidth="1"/>
    <col min="1805" max="1805" width="35.5703125" style="63" bestFit="1" customWidth="1"/>
    <col min="1806" max="1806" width="17.42578125" style="63" bestFit="1" customWidth="1"/>
    <col min="1807" max="1807" width="10.42578125" style="63" bestFit="1" customWidth="1"/>
    <col min="1808" max="1808" width="14.28515625" style="63" bestFit="1" customWidth="1"/>
    <col min="1809" max="1809" width="24.28515625" style="63" bestFit="1" customWidth="1"/>
    <col min="1810" max="1810" width="18" style="63" customWidth="1"/>
    <col min="1811" max="1811" width="18.42578125" style="63" bestFit="1" customWidth="1"/>
    <col min="1812" max="1812" width="16.7109375" style="63" bestFit="1" customWidth="1"/>
    <col min="1813" max="1813" width="19.5703125" style="63" customWidth="1"/>
    <col min="1814" max="1814" width="17.7109375" style="63" bestFit="1" customWidth="1"/>
    <col min="1815" max="1815" width="9.28515625" style="63" customWidth="1"/>
    <col min="1816" max="1816" width="20.7109375" style="63" bestFit="1" customWidth="1"/>
    <col min="1817" max="1817" width="26.28515625" style="63" customWidth="1"/>
    <col min="1818" max="1818" width="11.7109375" style="63" bestFit="1" customWidth="1"/>
    <col min="1819" max="1819" width="6.28515625" style="63" customWidth="1"/>
    <col min="1820" max="1820" width="8.42578125" style="63" customWidth="1"/>
    <col min="1821" max="1821" width="18.42578125" style="63" bestFit="1" customWidth="1"/>
    <col min="1822" max="1822" width="52.42578125" style="63"/>
    <col min="1823" max="1823" width="19.42578125" style="63" customWidth="1"/>
    <col min="1824" max="1825" width="23.7109375" style="63" customWidth="1"/>
    <col min="1826" max="1826" width="22" style="63" customWidth="1"/>
    <col min="1827" max="1827" width="12.42578125" style="63" customWidth="1"/>
    <col min="1828" max="1828" width="15.7109375" style="63" customWidth="1"/>
    <col min="1829" max="1829" width="13.28515625" style="63" customWidth="1"/>
    <col min="1830" max="1830" width="52.42578125" style="63"/>
    <col min="1831" max="1831" width="15.7109375" style="63" customWidth="1"/>
    <col min="1832" max="1832" width="13.7109375" style="63" customWidth="1"/>
    <col min="1833" max="1836" width="52.42578125" style="63"/>
    <col min="1837" max="1837" width="14.28515625" style="63" customWidth="1"/>
    <col min="1838" max="1838" width="12.42578125" style="63" customWidth="1"/>
    <col min="1839" max="1839" width="19.7109375" style="63" customWidth="1"/>
    <col min="1840" max="1840" width="17.42578125" style="63" customWidth="1"/>
    <col min="1841" max="1841" width="11.7109375" style="63" customWidth="1"/>
    <col min="1842" max="1842" width="10.5703125" style="63" customWidth="1"/>
    <col min="1843" max="1843" width="11.28515625" style="63" customWidth="1"/>
    <col min="1844" max="1846" width="52.42578125" style="63"/>
    <col min="1847" max="1848" width="52.42578125" style="63" customWidth="1"/>
    <col min="1849" max="1849" width="32.7109375" style="63" customWidth="1"/>
    <col min="1850" max="1850" width="22.5703125" style="63" customWidth="1"/>
    <col min="1851" max="2043" width="52.42578125" style="63"/>
    <col min="2044" max="2044" width="25.5703125" style="63" customWidth="1"/>
    <col min="2045" max="2045" width="12.5703125" style="63" customWidth="1"/>
    <col min="2046" max="2047" width="15.28515625" style="63" customWidth="1"/>
    <col min="2048" max="2048" width="28" style="63" bestFit="1" customWidth="1"/>
    <col min="2049" max="2049" width="21.42578125" style="63" bestFit="1" customWidth="1"/>
    <col min="2050" max="2050" width="35.5703125" style="63" bestFit="1" customWidth="1"/>
    <col min="2051" max="2051" width="35.28515625" style="63" customWidth="1"/>
    <col min="2052" max="2052" width="19.7109375" style="63" bestFit="1" customWidth="1"/>
    <col min="2053" max="2053" width="69.5703125" style="63" customWidth="1"/>
    <col min="2054" max="2054" width="14.7109375" style="63" bestFit="1" customWidth="1"/>
    <col min="2055" max="2055" width="23.28515625" style="63" bestFit="1" customWidth="1"/>
    <col min="2056" max="2056" width="24.7109375" style="63" customWidth="1"/>
    <col min="2057" max="2057" width="19.5703125" style="63" bestFit="1" customWidth="1"/>
    <col min="2058" max="2058" width="47.7109375" style="63" bestFit="1" customWidth="1"/>
    <col min="2059" max="2059" width="8.7109375" style="63" bestFit="1" customWidth="1"/>
    <col min="2060" max="2060" width="14" style="63" bestFit="1" customWidth="1"/>
    <col min="2061" max="2061" width="35.5703125" style="63" bestFit="1" customWidth="1"/>
    <col min="2062" max="2062" width="17.42578125" style="63" bestFit="1" customWidth="1"/>
    <col min="2063" max="2063" width="10.42578125" style="63" bestFit="1" customWidth="1"/>
    <col min="2064" max="2064" width="14.28515625" style="63" bestFit="1" customWidth="1"/>
    <col min="2065" max="2065" width="24.28515625" style="63" bestFit="1" customWidth="1"/>
    <col min="2066" max="2066" width="18" style="63" customWidth="1"/>
    <col min="2067" max="2067" width="18.42578125" style="63" bestFit="1" customWidth="1"/>
    <col min="2068" max="2068" width="16.7109375" style="63" bestFit="1" customWidth="1"/>
    <col min="2069" max="2069" width="19.5703125" style="63" customWidth="1"/>
    <col min="2070" max="2070" width="17.7109375" style="63" bestFit="1" customWidth="1"/>
    <col min="2071" max="2071" width="9.28515625" style="63" customWidth="1"/>
    <col min="2072" max="2072" width="20.7109375" style="63" bestFit="1" customWidth="1"/>
    <col min="2073" max="2073" width="26.28515625" style="63" customWidth="1"/>
    <col min="2074" max="2074" width="11.7109375" style="63" bestFit="1" customWidth="1"/>
    <col min="2075" max="2075" width="6.28515625" style="63" customWidth="1"/>
    <col min="2076" max="2076" width="8.42578125" style="63" customWidth="1"/>
    <col min="2077" max="2077" width="18.42578125" style="63" bestFit="1" customWidth="1"/>
    <col min="2078" max="2078" width="52.42578125" style="63"/>
    <col min="2079" max="2079" width="19.42578125" style="63" customWidth="1"/>
    <col min="2080" max="2081" width="23.7109375" style="63" customWidth="1"/>
    <col min="2082" max="2082" width="22" style="63" customWidth="1"/>
    <col min="2083" max="2083" width="12.42578125" style="63" customWidth="1"/>
    <col min="2084" max="2084" width="15.7109375" style="63" customWidth="1"/>
    <col min="2085" max="2085" width="13.28515625" style="63" customWidth="1"/>
    <col min="2086" max="2086" width="52.42578125" style="63"/>
    <col min="2087" max="2087" width="15.7109375" style="63" customWidth="1"/>
    <col min="2088" max="2088" width="13.7109375" style="63" customWidth="1"/>
    <col min="2089" max="2092" width="52.42578125" style="63"/>
    <col min="2093" max="2093" width="14.28515625" style="63" customWidth="1"/>
    <col min="2094" max="2094" width="12.42578125" style="63" customWidth="1"/>
    <col min="2095" max="2095" width="19.7109375" style="63" customWidth="1"/>
    <col min="2096" max="2096" width="17.42578125" style="63" customWidth="1"/>
    <col min="2097" max="2097" width="11.7109375" style="63" customWidth="1"/>
    <col min="2098" max="2098" width="10.5703125" style="63" customWidth="1"/>
    <col min="2099" max="2099" width="11.28515625" style="63" customWidth="1"/>
    <col min="2100" max="2102" width="52.42578125" style="63"/>
    <col min="2103" max="2104" width="52.42578125" style="63" customWidth="1"/>
    <col min="2105" max="2105" width="32.7109375" style="63" customWidth="1"/>
    <col min="2106" max="2106" width="22.5703125" style="63" customWidth="1"/>
    <col min="2107" max="2299" width="52.42578125" style="63"/>
    <col min="2300" max="2300" width="25.5703125" style="63" customWidth="1"/>
    <col min="2301" max="2301" width="12.5703125" style="63" customWidth="1"/>
    <col min="2302" max="2303" width="15.28515625" style="63" customWidth="1"/>
    <col min="2304" max="2304" width="28" style="63" bestFit="1" customWidth="1"/>
    <col min="2305" max="2305" width="21.42578125" style="63" bestFit="1" customWidth="1"/>
    <col min="2306" max="2306" width="35.5703125" style="63" bestFit="1" customWidth="1"/>
    <col min="2307" max="2307" width="35.28515625" style="63" customWidth="1"/>
    <col min="2308" max="2308" width="19.7109375" style="63" bestFit="1" customWidth="1"/>
    <col min="2309" max="2309" width="69.5703125" style="63" customWidth="1"/>
    <col min="2310" max="2310" width="14.7109375" style="63" bestFit="1" customWidth="1"/>
    <col min="2311" max="2311" width="23.28515625" style="63" bestFit="1" customWidth="1"/>
    <col min="2312" max="2312" width="24.7109375" style="63" customWidth="1"/>
    <col min="2313" max="2313" width="19.5703125" style="63" bestFit="1" customWidth="1"/>
    <col min="2314" max="2314" width="47.7109375" style="63" bestFit="1" customWidth="1"/>
    <col min="2315" max="2315" width="8.7109375" style="63" bestFit="1" customWidth="1"/>
    <col min="2316" max="2316" width="14" style="63" bestFit="1" customWidth="1"/>
    <col min="2317" max="2317" width="35.5703125" style="63" bestFit="1" customWidth="1"/>
    <col min="2318" max="2318" width="17.42578125" style="63" bestFit="1" customWidth="1"/>
    <col min="2319" max="2319" width="10.42578125" style="63" bestFit="1" customWidth="1"/>
    <col min="2320" max="2320" width="14.28515625" style="63" bestFit="1" customWidth="1"/>
    <col min="2321" max="2321" width="24.28515625" style="63" bestFit="1" customWidth="1"/>
    <col min="2322" max="2322" width="18" style="63" customWidth="1"/>
    <col min="2323" max="2323" width="18.42578125" style="63" bestFit="1" customWidth="1"/>
    <col min="2324" max="2324" width="16.7109375" style="63" bestFit="1" customWidth="1"/>
    <col min="2325" max="2325" width="19.5703125" style="63" customWidth="1"/>
    <col min="2326" max="2326" width="17.7109375" style="63" bestFit="1" customWidth="1"/>
    <col min="2327" max="2327" width="9.28515625" style="63" customWidth="1"/>
    <col min="2328" max="2328" width="20.7109375" style="63" bestFit="1" customWidth="1"/>
    <col min="2329" max="2329" width="26.28515625" style="63" customWidth="1"/>
    <col min="2330" max="2330" width="11.7109375" style="63" bestFit="1" customWidth="1"/>
    <col min="2331" max="2331" width="6.28515625" style="63" customWidth="1"/>
    <col min="2332" max="2332" width="8.42578125" style="63" customWidth="1"/>
    <col min="2333" max="2333" width="18.42578125" style="63" bestFit="1" customWidth="1"/>
    <col min="2334" max="2334" width="52.42578125" style="63"/>
    <col min="2335" max="2335" width="19.42578125" style="63" customWidth="1"/>
    <col min="2336" max="2337" width="23.7109375" style="63" customWidth="1"/>
    <col min="2338" max="2338" width="22" style="63" customWidth="1"/>
    <col min="2339" max="2339" width="12.42578125" style="63" customWidth="1"/>
    <col min="2340" max="2340" width="15.7109375" style="63" customWidth="1"/>
    <col min="2341" max="2341" width="13.28515625" style="63" customWidth="1"/>
    <col min="2342" max="2342" width="52.42578125" style="63"/>
    <col min="2343" max="2343" width="15.7109375" style="63" customWidth="1"/>
    <col min="2344" max="2344" width="13.7109375" style="63" customWidth="1"/>
    <col min="2345" max="2348" width="52.42578125" style="63"/>
    <col min="2349" max="2349" width="14.28515625" style="63" customWidth="1"/>
    <col min="2350" max="2350" width="12.42578125" style="63" customWidth="1"/>
    <col min="2351" max="2351" width="19.7109375" style="63" customWidth="1"/>
    <col min="2352" max="2352" width="17.42578125" style="63" customWidth="1"/>
    <col min="2353" max="2353" width="11.7109375" style="63" customWidth="1"/>
    <col min="2354" max="2354" width="10.5703125" style="63" customWidth="1"/>
    <col min="2355" max="2355" width="11.28515625" style="63" customWidth="1"/>
    <col min="2356" max="2358" width="52.42578125" style="63"/>
    <col min="2359" max="2360" width="52.42578125" style="63" customWidth="1"/>
    <col min="2361" max="2361" width="32.7109375" style="63" customWidth="1"/>
    <col min="2362" max="2362" width="22.5703125" style="63" customWidth="1"/>
    <col min="2363" max="2555" width="52.42578125" style="63"/>
    <col min="2556" max="2556" width="25.5703125" style="63" customWidth="1"/>
    <col min="2557" max="2557" width="12.5703125" style="63" customWidth="1"/>
    <col min="2558" max="2559" width="15.28515625" style="63" customWidth="1"/>
    <col min="2560" max="2560" width="28" style="63" bestFit="1" customWidth="1"/>
    <col min="2561" max="2561" width="21.42578125" style="63" bestFit="1" customWidth="1"/>
    <col min="2562" max="2562" width="35.5703125" style="63" bestFit="1" customWidth="1"/>
    <col min="2563" max="2563" width="35.28515625" style="63" customWidth="1"/>
    <col min="2564" max="2564" width="19.7109375" style="63" bestFit="1" customWidth="1"/>
    <col min="2565" max="2565" width="69.5703125" style="63" customWidth="1"/>
    <col min="2566" max="2566" width="14.7109375" style="63" bestFit="1" customWidth="1"/>
    <col min="2567" max="2567" width="23.28515625" style="63" bestFit="1" customWidth="1"/>
    <col min="2568" max="2568" width="24.7109375" style="63" customWidth="1"/>
    <col min="2569" max="2569" width="19.5703125" style="63" bestFit="1" customWidth="1"/>
    <col min="2570" max="2570" width="47.7109375" style="63" bestFit="1" customWidth="1"/>
    <col min="2571" max="2571" width="8.7109375" style="63" bestFit="1" customWidth="1"/>
    <col min="2572" max="2572" width="14" style="63" bestFit="1" customWidth="1"/>
    <col min="2573" max="2573" width="35.5703125" style="63" bestFit="1" customWidth="1"/>
    <col min="2574" max="2574" width="17.42578125" style="63" bestFit="1" customWidth="1"/>
    <col min="2575" max="2575" width="10.42578125" style="63" bestFit="1" customWidth="1"/>
    <col min="2576" max="2576" width="14.28515625" style="63" bestFit="1" customWidth="1"/>
    <col min="2577" max="2577" width="24.28515625" style="63" bestFit="1" customWidth="1"/>
    <col min="2578" max="2578" width="18" style="63" customWidth="1"/>
    <col min="2579" max="2579" width="18.42578125" style="63" bestFit="1" customWidth="1"/>
    <col min="2580" max="2580" width="16.7109375" style="63" bestFit="1" customWidth="1"/>
    <col min="2581" max="2581" width="19.5703125" style="63" customWidth="1"/>
    <col min="2582" max="2582" width="17.7109375" style="63" bestFit="1" customWidth="1"/>
    <col min="2583" max="2583" width="9.28515625" style="63" customWidth="1"/>
    <col min="2584" max="2584" width="20.7109375" style="63" bestFit="1" customWidth="1"/>
    <col min="2585" max="2585" width="26.28515625" style="63" customWidth="1"/>
    <col min="2586" max="2586" width="11.7109375" style="63" bestFit="1" customWidth="1"/>
    <col min="2587" max="2587" width="6.28515625" style="63" customWidth="1"/>
    <col min="2588" max="2588" width="8.42578125" style="63" customWidth="1"/>
    <col min="2589" max="2589" width="18.42578125" style="63" bestFit="1" customWidth="1"/>
    <col min="2590" max="2590" width="52.42578125" style="63"/>
    <col min="2591" max="2591" width="19.42578125" style="63" customWidth="1"/>
    <col min="2592" max="2593" width="23.7109375" style="63" customWidth="1"/>
    <col min="2594" max="2594" width="22" style="63" customWidth="1"/>
    <col min="2595" max="2595" width="12.42578125" style="63" customWidth="1"/>
    <col min="2596" max="2596" width="15.7109375" style="63" customWidth="1"/>
    <col min="2597" max="2597" width="13.28515625" style="63" customWidth="1"/>
    <col min="2598" max="2598" width="52.42578125" style="63"/>
    <col min="2599" max="2599" width="15.7109375" style="63" customWidth="1"/>
    <col min="2600" max="2600" width="13.7109375" style="63" customWidth="1"/>
    <col min="2601" max="2604" width="52.42578125" style="63"/>
    <col min="2605" max="2605" width="14.28515625" style="63" customWidth="1"/>
    <col min="2606" max="2606" width="12.42578125" style="63" customWidth="1"/>
    <col min="2607" max="2607" width="19.7109375" style="63" customWidth="1"/>
    <col min="2608" max="2608" width="17.42578125" style="63" customWidth="1"/>
    <col min="2609" max="2609" width="11.7109375" style="63" customWidth="1"/>
    <col min="2610" max="2610" width="10.5703125" style="63" customWidth="1"/>
    <col min="2611" max="2611" width="11.28515625" style="63" customWidth="1"/>
    <col min="2612" max="2614" width="52.42578125" style="63"/>
    <col min="2615" max="2616" width="52.42578125" style="63" customWidth="1"/>
    <col min="2617" max="2617" width="32.7109375" style="63" customWidth="1"/>
    <col min="2618" max="2618" width="22.5703125" style="63" customWidth="1"/>
    <col min="2619" max="2811" width="52.42578125" style="63"/>
    <col min="2812" max="2812" width="25.5703125" style="63" customWidth="1"/>
    <col min="2813" max="2813" width="12.5703125" style="63" customWidth="1"/>
    <col min="2814" max="2815" width="15.28515625" style="63" customWidth="1"/>
    <col min="2816" max="2816" width="28" style="63" bestFit="1" customWidth="1"/>
    <col min="2817" max="2817" width="21.42578125" style="63" bestFit="1" customWidth="1"/>
    <col min="2818" max="2818" width="35.5703125" style="63" bestFit="1" customWidth="1"/>
    <col min="2819" max="2819" width="35.28515625" style="63" customWidth="1"/>
    <col min="2820" max="2820" width="19.7109375" style="63" bestFit="1" customWidth="1"/>
    <col min="2821" max="2821" width="69.5703125" style="63" customWidth="1"/>
    <col min="2822" max="2822" width="14.7109375" style="63" bestFit="1" customWidth="1"/>
    <col min="2823" max="2823" width="23.28515625" style="63" bestFit="1" customWidth="1"/>
    <col min="2824" max="2824" width="24.7109375" style="63" customWidth="1"/>
    <col min="2825" max="2825" width="19.5703125" style="63" bestFit="1" customWidth="1"/>
    <col min="2826" max="2826" width="47.7109375" style="63" bestFit="1" customWidth="1"/>
    <col min="2827" max="2827" width="8.7109375" style="63" bestFit="1" customWidth="1"/>
    <col min="2828" max="2828" width="14" style="63" bestFit="1" customWidth="1"/>
    <col min="2829" max="2829" width="35.5703125" style="63" bestFit="1" customWidth="1"/>
    <col min="2830" max="2830" width="17.42578125" style="63" bestFit="1" customWidth="1"/>
    <col min="2831" max="2831" width="10.42578125" style="63" bestFit="1" customWidth="1"/>
    <col min="2832" max="2832" width="14.28515625" style="63" bestFit="1" customWidth="1"/>
    <col min="2833" max="2833" width="24.28515625" style="63" bestFit="1" customWidth="1"/>
    <col min="2834" max="2834" width="18" style="63" customWidth="1"/>
    <col min="2835" max="2835" width="18.42578125" style="63" bestFit="1" customWidth="1"/>
    <col min="2836" max="2836" width="16.7109375" style="63" bestFit="1" customWidth="1"/>
    <col min="2837" max="2837" width="19.5703125" style="63" customWidth="1"/>
    <col min="2838" max="2838" width="17.7109375" style="63" bestFit="1" customWidth="1"/>
    <col min="2839" max="2839" width="9.28515625" style="63" customWidth="1"/>
    <col min="2840" max="2840" width="20.7109375" style="63" bestFit="1" customWidth="1"/>
    <col min="2841" max="2841" width="26.28515625" style="63" customWidth="1"/>
    <col min="2842" max="2842" width="11.7109375" style="63" bestFit="1" customWidth="1"/>
    <col min="2843" max="2843" width="6.28515625" style="63" customWidth="1"/>
    <col min="2844" max="2844" width="8.42578125" style="63" customWidth="1"/>
    <col min="2845" max="2845" width="18.42578125" style="63" bestFit="1" customWidth="1"/>
    <col min="2846" max="2846" width="52.42578125" style="63"/>
    <col min="2847" max="2847" width="19.42578125" style="63" customWidth="1"/>
    <col min="2848" max="2849" width="23.7109375" style="63" customWidth="1"/>
    <col min="2850" max="2850" width="22" style="63" customWidth="1"/>
    <col min="2851" max="2851" width="12.42578125" style="63" customWidth="1"/>
    <col min="2852" max="2852" width="15.7109375" style="63" customWidth="1"/>
    <col min="2853" max="2853" width="13.28515625" style="63" customWidth="1"/>
    <col min="2854" max="2854" width="52.42578125" style="63"/>
    <col min="2855" max="2855" width="15.7109375" style="63" customWidth="1"/>
    <col min="2856" max="2856" width="13.7109375" style="63" customWidth="1"/>
    <col min="2857" max="2860" width="52.42578125" style="63"/>
    <col min="2861" max="2861" width="14.28515625" style="63" customWidth="1"/>
    <col min="2862" max="2862" width="12.42578125" style="63" customWidth="1"/>
    <col min="2863" max="2863" width="19.7109375" style="63" customWidth="1"/>
    <col min="2864" max="2864" width="17.42578125" style="63" customWidth="1"/>
    <col min="2865" max="2865" width="11.7109375" style="63" customWidth="1"/>
    <col min="2866" max="2866" width="10.5703125" style="63" customWidth="1"/>
    <col min="2867" max="2867" width="11.28515625" style="63" customWidth="1"/>
    <col min="2868" max="2870" width="52.42578125" style="63"/>
    <col min="2871" max="2872" width="52.42578125" style="63" customWidth="1"/>
    <col min="2873" max="2873" width="32.7109375" style="63" customWidth="1"/>
    <col min="2874" max="2874" width="22.5703125" style="63" customWidth="1"/>
    <col min="2875" max="3067" width="52.42578125" style="63"/>
    <col min="3068" max="3068" width="25.5703125" style="63" customWidth="1"/>
    <col min="3069" max="3069" width="12.5703125" style="63" customWidth="1"/>
    <col min="3070" max="3071" width="15.28515625" style="63" customWidth="1"/>
    <col min="3072" max="3072" width="28" style="63" bestFit="1" customWidth="1"/>
    <col min="3073" max="3073" width="21.42578125" style="63" bestFit="1" customWidth="1"/>
    <col min="3074" max="3074" width="35.5703125" style="63" bestFit="1" customWidth="1"/>
    <col min="3075" max="3075" width="35.28515625" style="63" customWidth="1"/>
    <col min="3076" max="3076" width="19.7109375" style="63" bestFit="1" customWidth="1"/>
    <col min="3077" max="3077" width="69.5703125" style="63" customWidth="1"/>
    <col min="3078" max="3078" width="14.7109375" style="63" bestFit="1" customWidth="1"/>
    <col min="3079" max="3079" width="23.28515625" style="63" bestFit="1" customWidth="1"/>
    <col min="3080" max="3080" width="24.7109375" style="63" customWidth="1"/>
    <col min="3081" max="3081" width="19.5703125" style="63" bestFit="1" customWidth="1"/>
    <col min="3082" max="3082" width="47.7109375" style="63" bestFit="1" customWidth="1"/>
    <col min="3083" max="3083" width="8.7109375" style="63" bestFit="1" customWidth="1"/>
    <col min="3084" max="3084" width="14" style="63" bestFit="1" customWidth="1"/>
    <col min="3085" max="3085" width="35.5703125" style="63" bestFit="1" customWidth="1"/>
    <col min="3086" max="3086" width="17.42578125" style="63" bestFit="1" customWidth="1"/>
    <col min="3087" max="3087" width="10.42578125" style="63" bestFit="1" customWidth="1"/>
    <col min="3088" max="3088" width="14.28515625" style="63" bestFit="1" customWidth="1"/>
    <col min="3089" max="3089" width="24.28515625" style="63" bestFit="1" customWidth="1"/>
    <col min="3090" max="3090" width="18" style="63" customWidth="1"/>
    <col min="3091" max="3091" width="18.42578125" style="63" bestFit="1" customWidth="1"/>
    <col min="3092" max="3092" width="16.7109375" style="63" bestFit="1" customWidth="1"/>
    <col min="3093" max="3093" width="19.5703125" style="63" customWidth="1"/>
    <col min="3094" max="3094" width="17.7109375" style="63" bestFit="1" customWidth="1"/>
    <col min="3095" max="3095" width="9.28515625" style="63" customWidth="1"/>
    <col min="3096" max="3096" width="20.7109375" style="63" bestFit="1" customWidth="1"/>
    <col min="3097" max="3097" width="26.28515625" style="63" customWidth="1"/>
    <col min="3098" max="3098" width="11.7109375" style="63" bestFit="1" customWidth="1"/>
    <col min="3099" max="3099" width="6.28515625" style="63" customWidth="1"/>
    <col min="3100" max="3100" width="8.42578125" style="63" customWidth="1"/>
    <col min="3101" max="3101" width="18.42578125" style="63" bestFit="1" customWidth="1"/>
    <col min="3102" max="3102" width="52.42578125" style="63"/>
    <col min="3103" max="3103" width="19.42578125" style="63" customWidth="1"/>
    <col min="3104" max="3105" width="23.7109375" style="63" customWidth="1"/>
    <col min="3106" max="3106" width="22" style="63" customWidth="1"/>
    <col min="3107" max="3107" width="12.42578125" style="63" customWidth="1"/>
    <col min="3108" max="3108" width="15.7109375" style="63" customWidth="1"/>
    <col min="3109" max="3109" width="13.28515625" style="63" customWidth="1"/>
    <col min="3110" max="3110" width="52.42578125" style="63"/>
    <col min="3111" max="3111" width="15.7109375" style="63" customWidth="1"/>
    <col min="3112" max="3112" width="13.7109375" style="63" customWidth="1"/>
    <col min="3113" max="3116" width="52.42578125" style="63"/>
    <col min="3117" max="3117" width="14.28515625" style="63" customWidth="1"/>
    <col min="3118" max="3118" width="12.42578125" style="63" customWidth="1"/>
    <col min="3119" max="3119" width="19.7109375" style="63" customWidth="1"/>
    <col min="3120" max="3120" width="17.42578125" style="63" customWidth="1"/>
    <col min="3121" max="3121" width="11.7109375" style="63" customWidth="1"/>
    <col min="3122" max="3122" width="10.5703125" style="63" customWidth="1"/>
    <col min="3123" max="3123" width="11.28515625" style="63" customWidth="1"/>
    <col min="3124" max="3126" width="52.42578125" style="63"/>
    <col min="3127" max="3128" width="52.42578125" style="63" customWidth="1"/>
    <col min="3129" max="3129" width="32.7109375" style="63" customWidth="1"/>
    <col min="3130" max="3130" width="22.5703125" style="63" customWidth="1"/>
    <col min="3131" max="3323" width="52.42578125" style="63"/>
    <col min="3324" max="3324" width="25.5703125" style="63" customWidth="1"/>
    <col min="3325" max="3325" width="12.5703125" style="63" customWidth="1"/>
    <col min="3326" max="3327" width="15.28515625" style="63" customWidth="1"/>
    <col min="3328" max="3328" width="28" style="63" bestFit="1" customWidth="1"/>
    <col min="3329" max="3329" width="21.42578125" style="63" bestFit="1" customWidth="1"/>
    <col min="3330" max="3330" width="35.5703125" style="63" bestFit="1" customWidth="1"/>
    <col min="3331" max="3331" width="35.28515625" style="63" customWidth="1"/>
    <col min="3332" max="3332" width="19.7109375" style="63" bestFit="1" customWidth="1"/>
    <col min="3333" max="3333" width="69.5703125" style="63" customWidth="1"/>
    <col min="3334" max="3334" width="14.7109375" style="63" bestFit="1" customWidth="1"/>
    <col min="3335" max="3335" width="23.28515625" style="63" bestFit="1" customWidth="1"/>
    <col min="3336" max="3336" width="24.7109375" style="63" customWidth="1"/>
    <col min="3337" max="3337" width="19.5703125" style="63" bestFit="1" customWidth="1"/>
    <col min="3338" max="3338" width="47.7109375" style="63" bestFit="1" customWidth="1"/>
    <col min="3339" max="3339" width="8.7109375" style="63" bestFit="1" customWidth="1"/>
    <col min="3340" max="3340" width="14" style="63" bestFit="1" customWidth="1"/>
    <col min="3341" max="3341" width="35.5703125" style="63" bestFit="1" customWidth="1"/>
    <col min="3342" max="3342" width="17.42578125" style="63" bestFit="1" customWidth="1"/>
    <col min="3343" max="3343" width="10.42578125" style="63" bestFit="1" customWidth="1"/>
    <col min="3344" max="3344" width="14.28515625" style="63" bestFit="1" customWidth="1"/>
    <col min="3345" max="3345" width="24.28515625" style="63" bestFit="1" customWidth="1"/>
    <col min="3346" max="3346" width="18" style="63" customWidth="1"/>
    <col min="3347" max="3347" width="18.42578125" style="63" bestFit="1" customWidth="1"/>
    <col min="3348" max="3348" width="16.7109375" style="63" bestFit="1" customWidth="1"/>
    <col min="3349" max="3349" width="19.5703125" style="63" customWidth="1"/>
    <col min="3350" max="3350" width="17.7109375" style="63" bestFit="1" customWidth="1"/>
    <col min="3351" max="3351" width="9.28515625" style="63" customWidth="1"/>
    <col min="3352" max="3352" width="20.7109375" style="63" bestFit="1" customWidth="1"/>
    <col min="3353" max="3353" width="26.28515625" style="63" customWidth="1"/>
    <col min="3354" max="3354" width="11.7109375" style="63" bestFit="1" customWidth="1"/>
    <col min="3355" max="3355" width="6.28515625" style="63" customWidth="1"/>
    <col min="3356" max="3356" width="8.42578125" style="63" customWidth="1"/>
    <col min="3357" max="3357" width="18.42578125" style="63" bestFit="1" customWidth="1"/>
    <col min="3358" max="3358" width="52.42578125" style="63"/>
    <col min="3359" max="3359" width="19.42578125" style="63" customWidth="1"/>
    <col min="3360" max="3361" width="23.7109375" style="63" customWidth="1"/>
    <col min="3362" max="3362" width="22" style="63" customWidth="1"/>
    <col min="3363" max="3363" width="12.42578125" style="63" customWidth="1"/>
    <col min="3364" max="3364" width="15.7109375" style="63" customWidth="1"/>
    <col min="3365" max="3365" width="13.28515625" style="63" customWidth="1"/>
    <col min="3366" max="3366" width="52.42578125" style="63"/>
    <col min="3367" max="3367" width="15.7109375" style="63" customWidth="1"/>
    <col min="3368" max="3368" width="13.7109375" style="63" customWidth="1"/>
    <col min="3369" max="3372" width="52.42578125" style="63"/>
    <col min="3373" max="3373" width="14.28515625" style="63" customWidth="1"/>
    <col min="3374" max="3374" width="12.42578125" style="63" customWidth="1"/>
    <col min="3375" max="3375" width="19.7109375" style="63" customWidth="1"/>
    <col min="3376" max="3376" width="17.42578125" style="63" customWidth="1"/>
    <col min="3377" max="3377" width="11.7109375" style="63" customWidth="1"/>
    <col min="3378" max="3378" width="10.5703125" style="63" customWidth="1"/>
    <col min="3379" max="3379" width="11.28515625" style="63" customWidth="1"/>
    <col min="3380" max="3382" width="52.42578125" style="63"/>
    <col min="3383" max="3384" width="52.42578125" style="63" customWidth="1"/>
    <col min="3385" max="3385" width="32.7109375" style="63" customWidth="1"/>
    <col min="3386" max="3386" width="22.5703125" style="63" customWidth="1"/>
    <col min="3387" max="3579" width="52.42578125" style="63"/>
    <col min="3580" max="3580" width="25.5703125" style="63" customWidth="1"/>
    <col min="3581" max="3581" width="12.5703125" style="63" customWidth="1"/>
    <col min="3582" max="3583" width="15.28515625" style="63" customWidth="1"/>
    <col min="3584" max="3584" width="28" style="63" bestFit="1" customWidth="1"/>
    <col min="3585" max="3585" width="21.42578125" style="63" bestFit="1" customWidth="1"/>
    <col min="3586" max="3586" width="35.5703125" style="63" bestFit="1" customWidth="1"/>
    <col min="3587" max="3587" width="35.28515625" style="63" customWidth="1"/>
    <col min="3588" max="3588" width="19.7109375" style="63" bestFit="1" customWidth="1"/>
    <col min="3589" max="3589" width="69.5703125" style="63" customWidth="1"/>
    <col min="3590" max="3590" width="14.7109375" style="63" bestFit="1" customWidth="1"/>
    <col min="3591" max="3591" width="23.28515625" style="63" bestFit="1" customWidth="1"/>
    <col min="3592" max="3592" width="24.7109375" style="63" customWidth="1"/>
    <col min="3593" max="3593" width="19.5703125" style="63" bestFit="1" customWidth="1"/>
    <col min="3594" max="3594" width="47.7109375" style="63" bestFit="1" customWidth="1"/>
    <col min="3595" max="3595" width="8.7109375" style="63" bestFit="1" customWidth="1"/>
    <col min="3596" max="3596" width="14" style="63" bestFit="1" customWidth="1"/>
    <col min="3597" max="3597" width="35.5703125" style="63" bestFit="1" customWidth="1"/>
    <col min="3598" max="3598" width="17.42578125" style="63" bestFit="1" customWidth="1"/>
    <col min="3599" max="3599" width="10.42578125" style="63" bestFit="1" customWidth="1"/>
    <col min="3600" max="3600" width="14.28515625" style="63" bestFit="1" customWidth="1"/>
    <col min="3601" max="3601" width="24.28515625" style="63" bestFit="1" customWidth="1"/>
    <col min="3602" max="3602" width="18" style="63" customWidth="1"/>
    <col min="3603" max="3603" width="18.42578125" style="63" bestFit="1" customWidth="1"/>
    <col min="3604" max="3604" width="16.7109375" style="63" bestFit="1" customWidth="1"/>
    <col min="3605" max="3605" width="19.5703125" style="63" customWidth="1"/>
    <col min="3606" max="3606" width="17.7109375" style="63" bestFit="1" customWidth="1"/>
    <col min="3607" max="3607" width="9.28515625" style="63" customWidth="1"/>
    <col min="3608" max="3608" width="20.7109375" style="63" bestFit="1" customWidth="1"/>
    <col min="3609" max="3609" width="26.28515625" style="63" customWidth="1"/>
    <col min="3610" max="3610" width="11.7109375" style="63" bestFit="1" customWidth="1"/>
    <col min="3611" max="3611" width="6.28515625" style="63" customWidth="1"/>
    <col min="3612" max="3612" width="8.42578125" style="63" customWidth="1"/>
    <col min="3613" max="3613" width="18.42578125" style="63" bestFit="1" customWidth="1"/>
    <col min="3614" max="3614" width="52.42578125" style="63"/>
    <col min="3615" max="3615" width="19.42578125" style="63" customWidth="1"/>
    <col min="3616" max="3617" width="23.7109375" style="63" customWidth="1"/>
    <col min="3618" max="3618" width="22" style="63" customWidth="1"/>
    <col min="3619" max="3619" width="12.42578125" style="63" customWidth="1"/>
    <col min="3620" max="3620" width="15.7109375" style="63" customWidth="1"/>
    <col min="3621" max="3621" width="13.28515625" style="63" customWidth="1"/>
    <col min="3622" max="3622" width="52.42578125" style="63"/>
    <col min="3623" max="3623" width="15.7109375" style="63" customWidth="1"/>
    <col min="3624" max="3624" width="13.7109375" style="63" customWidth="1"/>
    <col min="3625" max="3628" width="52.42578125" style="63"/>
    <col min="3629" max="3629" width="14.28515625" style="63" customWidth="1"/>
    <col min="3630" max="3630" width="12.42578125" style="63" customWidth="1"/>
    <col min="3631" max="3631" width="19.7109375" style="63" customWidth="1"/>
    <col min="3632" max="3632" width="17.42578125" style="63" customWidth="1"/>
    <col min="3633" max="3633" width="11.7109375" style="63" customWidth="1"/>
    <col min="3634" max="3634" width="10.5703125" style="63" customWidth="1"/>
    <col min="3635" max="3635" width="11.28515625" style="63" customWidth="1"/>
    <col min="3636" max="3638" width="52.42578125" style="63"/>
    <col min="3639" max="3640" width="52.42578125" style="63" customWidth="1"/>
    <col min="3641" max="3641" width="32.7109375" style="63" customWidth="1"/>
    <col min="3642" max="3642" width="22.5703125" style="63" customWidth="1"/>
    <col min="3643" max="3835" width="52.42578125" style="63"/>
    <col min="3836" max="3836" width="25.5703125" style="63" customWidth="1"/>
    <col min="3837" max="3837" width="12.5703125" style="63" customWidth="1"/>
    <col min="3838" max="3839" width="15.28515625" style="63" customWidth="1"/>
    <col min="3840" max="3840" width="28" style="63" bestFit="1" customWidth="1"/>
    <col min="3841" max="3841" width="21.42578125" style="63" bestFit="1" customWidth="1"/>
    <col min="3842" max="3842" width="35.5703125" style="63" bestFit="1" customWidth="1"/>
    <col min="3843" max="3843" width="35.28515625" style="63" customWidth="1"/>
    <col min="3844" max="3844" width="19.7109375" style="63" bestFit="1" customWidth="1"/>
    <col min="3845" max="3845" width="69.5703125" style="63" customWidth="1"/>
    <col min="3846" max="3846" width="14.7109375" style="63" bestFit="1" customWidth="1"/>
    <col min="3847" max="3847" width="23.28515625" style="63" bestFit="1" customWidth="1"/>
    <col min="3848" max="3848" width="24.7109375" style="63" customWidth="1"/>
    <col min="3849" max="3849" width="19.5703125" style="63" bestFit="1" customWidth="1"/>
    <col min="3850" max="3850" width="47.7109375" style="63" bestFit="1" customWidth="1"/>
    <col min="3851" max="3851" width="8.7109375" style="63" bestFit="1" customWidth="1"/>
    <col min="3852" max="3852" width="14" style="63" bestFit="1" customWidth="1"/>
    <col min="3853" max="3853" width="35.5703125" style="63" bestFit="1" customWidth="1"/>
    <col min="3854" max="3854" width="17.42578125" style="63" bestFit="1" customWidth="1"/>
    <col min="3855" max="3855" width="10.42578125" style="63" bestFit="1" customWidth="1"/>
    <col min="3856" max="3856" width="14.28515625" style="63" bestFit="1" customWidth="1"/>
    <col min="3857" max="3857" width="24.28515625" style="63" bestFit="1" customWidth="1"/>
    <col min="3858" max="3858" width="18" style="63" customWidth="1"/>
    <col min="3859" max="3859" width="18.42578125" style="63" bestFit="1" customWidth="1"/>
    <col min="3860" max="3860" width="16.7109375" style="63" bestFit="1" customWidth="1"/>
    <col min="3861" max="3861" width="19.5703125" style="63" customWidth="1"/>
    <col min="3862" max="3862" width="17.7109375" style="63" bestFit="1" customWidth="1"/>
    <col min="3863" max="3863" width="9.28515625" style="63" customWidth="1"/>
    <col min="3864" max="3864" width="20.7109375" style="63" bestFit="1" customWidth="1"/>
    <col min="3865" max="3865" width="26.28515625" style="63" customWidth="1"/>
    <col min="3866" max="3866" width="11.7109375" style="63" bestFit="1" customWidth="1"/>
    <col min="3867" max="3867" width="6.28515625" style="63" customWidth="1"/>
    <col min="3868" max="3868" width="8.42578125" style="63" customWidth="1"/>
    <col min="3869" max="3869" width="18.42578125" style="63" bestFit="1" customWidth="1"/>
    <col min="3870" max="3870" width="52.42578125" style="63"/>
    <col min="3871" max="3871" width="19.42578125" style="63" customWidth="1"/>
    <col min="3872" max="3873" width="23.7109375" style="63" customWidth="1"/>
    <col min="3874" max="3874" width="22" style="63" customWidth="1"/>
    <col min="3875" max="3875" width="12.42578125" style="63" customWidth="1"/>
    <col min="3876" max="3876" width="15.7109375" style="63" customWidth="1"/>
    <col min="3877" max="3877" width="13.28515625" style="63" customWidth="1"/>
    <col min="3878" max="3878" width="52.42578125" style="63"/>
    <col min="3879" max="3879" width="15.7109375" style="63" customWidth="1"/>
    <col min="3880" max="3880" width="13.7109375" style="63" customWidth="1"/>
    <col min="3881" max="3884" width="52.42578125" style="63"/>
    <col min="3885" max="3885" width="14.28515625" style="63" customWidth="1"/>
    <col min="3886" max="3886" width="12.42578125" style="63" customWidth="1"/>
    <col min="3887" max="3887" width="19.7109375" style="63" customWidth="1"/>
    <col min="3888" max="3888" width="17.42578125" style="63" customWidth="1"/>
    <col min="3889" max="3889" width="11.7109375" style="63" customWidth="1"/>
    <col min="3890" max="3890" width="10.5703125" style="63" customWidth="1"/>
    <col min="3891" max="3891" width="11.28515625" style="63" customWidth="1"/>
    <col min="3892" max="3894" width="52.42578125" style="63"/>
    <col min="3895" max="3896" width="52.42578125" style="63" customWidth="1"/>
    <col min="3897" max="3897" width="32.7109375" style="63" customWidth="1"/>
    <col min="3898" max="3898" width="22.5703125" style="63" customWidth="1"/>
    <col min="3899" max="4091" width="52.42578125" style="63"/>
    <col min="4092" max="4092" width="25.5703125" style="63" customWidth="1"/>
    <col min="4093" max="4093" width="12.5703125" style="63" customWidth="1"/>
    <col min="4094" max="4095" width="15.28515625" style="63" customWidth="1"/>
    <col min="4096" max="4096" width="28" style="63" bestFit="1" customWidth="1"/>
    <col min="4097" max="4097" width="21.42578125" style="63" bestFit="1" customWidth="1"/>
    <col min="4098" max="4098" width="35.5703125" style="63" bestFit="1" customWidth="1"/>
    <col min="4099" max="4099" width="35.28515625" style="63" customWidth="1"/>
    <col min="4100" max="4100" width="19.7109375" style="63" bestFit="1" customWidth="1"/>
    <col min="4101" max="4101" width="69.5703125" style="63" customWidth="1"/>
    <col min="4102" max="4102" width="14.7109375" style="63" bestFit="1" customWidth="1"/>
    <col min="4103" max="4103" width="23.28515625" style="63" bestFit="1" customWidth="1"/>
    <col min="4104" max="4104" width="24.7109375" style="63" customWidth="1"/>
    <col min="4105" max="4105" width="19.5703125" style="63" bestFit="1" customWidth="1"/>
    <col min="4106" max="4106" width="47.7109375" style="63" bestFit="1" customWidth="1"/>
    <col min="4107" max="4107" width="8.7109375" style="63" bestFit="1" customWidth="1"/>
    <col min="4108" max="4108" width="14" style="63" bestFit="1" customWidth="1"/>
    <col min="4109" max="4109" width="35.5703125" style="63" bestFit="1" customWidth="1"/>
    <col min="4110" max="4110" width="17.42578125" style="63" bestFit="1" customWidth="1"/>
    <col min="4111" max="4111" width="10.42578125" style="63" bestFit="1" customWidth="1"/>
    <col min="4112" max="4112" width="14.28515625" style="63" bestFit="1" customWidth="1"/>
    <col min="4113" max="4113" width="24.28515625" style="63" bestFit="1" customWidth="1"/>
    <col min="4114" max="4114" width="18" style="63" customWidth="1"/>
    <col min="4115" max="4115" width="18.42578125" style="63" bestFit="1" customWidth="1"/>
    <col min="4116" max="4116" width="16.7109375" style="63" bestFit="1" customWidth="1"/>
    <col min="4117" max="4117" width="19.5703125" style="63" customWidth="1"/>
    <col min="4118" max="4118" width="17.7109375" style="63" bestFit="1" customWidth="1"/>
    <col min="4119" max="4119" width="9.28515625" style="63" customWidth="1"/>
    <col min="4120" max="4120" width="20.7109375" style="63" bestFit="1" customWidth="1"/>
    <col min="4121" max="4121" width="26.28515625" style="63" customWidth="1"/>
    <col min="4122" max="4122" width="11.7109375" style="63" bestFit="1" customWidth="1"/>
    <col min="4123" max="4123" width="6.28515625" style="63" customWidth="1"/>
    <col min="4124" max="4124" width="8.42578125" style="63" customWidth="1"/>
    <col min="4125" max="4125" width="18.42578125" style="63" bestFit="1" customWidth="1"/>
    <col min="4126" max="4126" width="52.42578125" style="63"/>
    <col min="4127" max="4127" width="19.42578125" style="63" customWidth="1"/>
    <col min="4128" max="4129" width="23.7109375" style="63" customWidth="1"/>
    <col min="4130" max="4130" width="22" style="63" customWidth="1"/>
    <col min="4131" max="4131" width="12.42578125" style="63" customWidth="1"/>
    <col min="4132" max="4132" width="15.7109375" style="63" customWidth="1"/>
    <col min="4133" max="4133" width="13.28515625" style="63" customWidth="1"/>
    <col min="4134" max="4134" width="52.42578125" style="63"/>
    <col min="4135" max="4135" width="15.7109375" style="63" customWidth="1"/>
    <col min="4136" max="4136" width="13.7109375" style="63" customWidth="1"/>
    <col min="4137" max="4140" width="52.42578125" style="63"/>
    <col min="4141" max="4141" width="14.28515625" style="63" customWidth="1"/>
    <col min="4142" max="4142" width="12.42578125" style="63" customWidth="1"/>
    <col min="4143" max="4143" width="19.7109375" style="63" customWidth="1"/>
    <col min="4144" max="4144" width="17.42578125" style="63" customWidth="1"/>
    <col min="4145" max="4145" width="11.7109375" style="63" customWidth="1"/>
    <col min="4146" max="4146" width="10.5703125" style="63" customWidth="1"/>
    <col min="4147" max="4147" width="11.28515625" style="63" customWidth="1"/>
    <col min="4148" max="4150" width="52.42578125" style="63"/>
    <col min="4151" max="4152" width="52.42578125" style="63" customWidth="1"/>
    <col min="4153" max="4153" width="32.7109375" style="63" customWidth="1"/>
    <col min="4154" max="4154" width="22.5703125" style="63" customWidth="1"/>
    <col min="4155" max="4347" width="52.42578125" style="63"/>
    <col min="4348" max="4348" width="25.5703125" style="63" customWidth="1"/>
    <col min="4349" max="4349" width="12.5703125" style="63" customWidth="1"/>
    <col min="4350" max="4351" width="15.28515625" style="63" customWidth="1"/>
    <col min="4352" max="4352" width="28" style="63" bestFit="1" customWidth="1"/>
    <col min="4353" max="4353" width="21.42578125" style="63" bestFit="1" customWidth="1"/>
    <col min="4354" max="4354" width="35.5703125" style="63" bestFit="1" customWidth="1"/>
    <col min="4355" max="4355" width="35.28515625" style="63" customWidth="1"/>
    <col min="4356" max="4356" width="19.7109375" style="63" bestFit="1" customWidth="1"/>
    <col min="4357" max="4357" width="69.5703125" style="63" customWidth="1"/>
    <col min="4358" max="4358" width="14.7109375" style="63" bestFit="1" customWidth="1"/>
    <col min="4359" max="4359" width="23.28515625" style="63" bestFit="1" customWidth="1"/>
    <col min="4360" max="4360" width="24.7109375" style="63" customWidth="1"/>
    <col min="4361" max="4361" width="19.5703125" style="63" bestFit="1" customWidth="1"/>
    <col min="4362" max="4362" width="47.7109375" style="63" bestFit="1" customWidth="1"/>
    <col min="4363" max="4363" width="8.7109375" style="63" bestFit="1" customWidth="1"/>
    <col min="4364" max="4364" width="14" style="63" bestFit="1" customWidth="1"/>
    <col min="4365" max="4365" width="35.5703125" style="63" bestFit="1" customWidth="1"/>
    <col min="4366" max="4366" width="17.42578125" style="63" bestFit="1" customWidth="1"/>
    <col min="4367" max="4367" width="10.42578125" style="63" bestFit="1" customWidth="1"/>
    <col min="4368" max="4368" width="14.28515625" style="63" bestFit="1" customWidth="1"/>
    <col min="4369" max="4369" width="24.28515625" style="63" bestFit="1" customWidth="1"/>
    <col min="4370" max="4370" width="18" style="63" customWidth="1"/>
    <col min="4371" max="4371" width="18.42578125" style="63" bestFit="1" customWidth="1"/>
    <col min="4372" max="4372" width="16.7109375" style="63" bestFit="1" customWidth="1"/>
    <col min="4373" max="4373" width="19.5703125" style="63" customWidth="1"/>
    <col min="4374" max="4374" width="17.7109375" style="63" bestFit="1" customWidth="1"/>
    <col min="4375" max="4375" width="9.28515625" style="63" customWidth="1"/>
    <col min="4376" max="4376" width="20.7109375" style="63" bestFit="1" customWidth="1"/>
    <col min="4377" max="4377" width="26.28515625" style="63" customWidth="1"/>
    <col min="4378" max="4378" width="11.7109375" style="63" bestFit="1" customWidth="1"/>
    <col min="4379" max="4379" width="6.28515625" style="63" customWidth="1"/>
    <col min="4380" max="4380" width="8.42578125" style="63" customWidth="1"/>
    <col min="4381" max="4381" width="18.42578125" style="63" bestFit="1" customWidth="1"/>
    <col min="4382" max="4382" width="52.42578125" style="63"/>
    <col min="4383" max="4383" width="19.42578125" style="63" customWidth="1"/>
    <col min="4384" max="4385" width="23.7109375" style="63" customWidth="1"/>
    <col min="4386" max="4386" width="22" style="63" customWidth="1"/>
    <col min="4387" max="4387" width="12.42578125" style="63" customWidth="1"/>
    <col min="4388" max="4388" width="15.7109375" style="63" customWidth="1"/>
    <col min="4389" max="4389" width="13.28515625" style="63" customWidth="1"/>
    <col min="4390" max="4390" width="52.42578125" style="63"/>
    <col min="4391" max="4391" width="15.7109375" style="63" customWidth="1"/>
    <col min="4392" max="4392" width="13.7109375" style="63" customWidth="1"/>
    <col min="4393" max="4396" width="52.42578125" style="63"/>
    <col min="4397" max="4397" width="14.28515625" style="63" customWidth="1"/>
    <col min="4398" max="4398" width="12.42578125" style="63" customWidth="1"/>
    <col min="4399" max="4399" width="19.7109375" style="63" customWidth="1"/>
    <col min="4400" max="4400" width="17.42578125" style="63" customWidth="1"/>
    <col min="4401" max="4401" width="11.7109375" style="63" customWidth="1"/>
    <col min="4402" max="4402" width="10.5703125" style="63" customWidth="1"/>
    <col min="4403" max="4403" width="11.28515625" style="63" customWidth="1"/>
    <col min="4404" max="4406" width="52.42578125" style="63"/>
    <col min="4407" max="4408" width="52.42578125" style="63" customWidth="1"/>
    <col min="4409" max="4409" width="32.7109375" style="63" customWidth="1"/>
    <col min="4410" max="4410" width="22.5703125" style="63" customWidth="1"/>
    <col min="4411" max="4603" width="52.42578125" style="63"/>
    <col min="4604" max="4604" width="25.5703125" style="63" customWidth="1"/>
    <col min="4605" max="4605" width="12.5703125" style="63" customWidth="1"/>
    <col min="4606" max="4607" width="15.28515625" style="63" customWidth="1"/>
    <col min="4608" max="4608" width="28" style="63" bestFit="1" customWidth="1"/>
    <col min="4609" max="4609" width="21.42578125" style="63" bestFit="1" customWidth="1"/>
    <col min="4610" max="4610" width="35.5703125" style="63" bestFit="1" customWidth="1"/>
    <col min="4611" max="4611" width="35.28515625" style="63" customWidth="1"/>
    <col min="4612" max="4612" width="19.7109375" style="63" bestFit="1" customWidth="1"/>
    <col min="4613" max="4613" width="69.5703125" style="63" customWidth="1"/>
    <col min="4614" max="4614" width="14.7109375" style="63" bestFit="1" customWidth="1"/>
    <col min="4615" max="4615" width="23.28515625" style="63" bestFit="1" customWidth="1"/>
    <col min="4616" max="4616" width="24.7109375" style="63" customWidth="1"/>
    <col min="4617" max="4617" width="19.5703125" style="63" bestFit="1" customWidth="1"/>
    <col min="4618" max="4618" width="47.7109375" style="63" bestFit="1" customWidth="1"/>
    <col min="4619" max="4619" width="8.7109375" style="63" bestFit="1" customWidth="1"/>
    <col min="4620" max="4620" width="14" style="63" bestFit="1" customWidth="1"/>
    <col min="4621" max="4621" width="35.5703125" style="63" bestFit="1" customWidth="1"/>
    <col min="4622" max="4622" width="17.42578125" style="63" bestFit="1" customWidth="1"/>
    <col min="4623" max="4623" width="10.42578125" style="63" bestFit="1" customWidth="1"/>
    <col min="4624" max="4624" width="14.28515625" style="63" bestFit="1" customWidth="1"/>
    <col min="4625" max="4625" width="24.28515625" style="63" bestFit="1" customWidth="1"/>
    <col min="4626" max="4626" width="18" style="63" customWidth="1"/>
    <col min="4627" max="4627" width="18.42578125" style="63" bestFit="1" customWidth="1"/>
    <col min="4628" max="4628" width="16.7109375" style="63" bestFit="1" customWidth="1"/>
    <col min="4629" max="4629" width="19.5703125" style="63" customWidth="1"/>
    <col min="4630" max="4630" width="17.7109375" style="63" bestFit="1" customWidth="1"/>
    <col min="4631" max="4631" width="9.28515625" style="63" customWidth="1"/>
    <col min="4632" max="4632" width="20.7109375" style="63" bestFit="1" customWidth="1"/>
    <col min="4633" max="4633" width="26.28515625" style="63" customWidth="1"/>
    <col min="4634" max="4634" width="11.7109375" style="63" bestFit="1" customWidth="1"/>
    <col min="4635" max="4635" width="6.28515625" style="63" customWidth="1"/>
    <col min="4636" max="4636" width="8.42578125" style="63" customWidth="1"/>
    <col min="4637" max="4637" width="18.42578125" style="63" bestFit="1" customWidth="1"/>
    <col min="4638" max="4638" width="52.42578125" style="63"/>
    <col min="4639" max="4639" width="19.42578125" style="63" customWidth="1"/>
    <col min="4640" max="4641" width="23.7109375" style="63" customWidth="1"/>
    <col min="4642" max="4642" width="22" style="63" customWidth="1"/>
    <col min="4643" max="4643" width="12.42578125" style="63" customWidth="1"/>
    <col min="4644" max="4644" width="15.7109375" style="63" customWidth="1"/>
    <col min="4645" max="4645" width="13.28515625" style="63" customWidth="1"/>
    <col min="4646" max="4646" width="52.42578125" style="63"/>
    <col min="4647" max="4647" width="15.7109375" style="63" customWidth="1"/>
    <col min="4648" max="4648" width="13.7109375" style="63" customWidth="1"/>
    <col min="4649" max="4652" width="52.42578125" style="63"/>
    <col min="4653" max="4653" width="14.28515625" style="63" customWidth="1"/>
    <col min="4654" max="4654" width="12.42578125" style="63" customWidth="1"/>
    <col min="4655" max="4655" width="19.7109375" style="63" customWidth="1"/>
    <col min="4656" max="4656" width="17.42578125" style="63" customWidth="1"/>
    <col min="4657" max="4657" width="11.7109375" style="63" customWidth="1"/>
    <col min="4658" max="4658" width="10.5703125" style="63" customWidth="1"/>
    <col min="4659" max="4659" width="11.28515625" style="63" customWidth="1"/>
    <col min="4660" max="4662" width="52.42578125" style="63"/>
    <col min="4663" max="4664" width="52.42578125" style="63" customWidth="1"/>
    <col min="4665" max="4665" width="32.7109375" style="63" customWidth="1"/>
    <col min="4666" max="4666" width="22.5703125" style="63" customWidth="1"/>
    <col min="4667" max="4859" width="52.42578125" style="63"/>
    <col min="4860" max="4860" width="25.5703125" style="63" customWidth="1"/>
    <col min="4861" max="4861" width="12.5703125" style="63" customWidth="1"/>
    <col min="4862" max="4863" width="15.28515625" style="63" customWidth="1"/>
    <col min="4864" max="4864" width="28" style="63" bestFit="1" customWidth="1"/>
    <col min="4865" max="4865" width="21.42578125" style="63" bestFit="1" customWidth="1"/>
    <col min="4866" max="4866" width="35.5703125" style="63" bestFit="1" customWidth="1"/>
    <col min="4867" max="4867" width="35.28515625" style="63" customWidth="1"/>
    <col min="4868" max="4868" width="19.7109375" style="63" bestFit="1" customWidth="1"/>
    <col min="4869" max="4869" width="69.5703125" style="63" customWidth="1"/>
    <col min="4870" max="4870" width="14.7109375" style="63" bestFit="1" customWidth="1"/>
    <col min="4871" max="4871" width="23.28515625" style="63" bestFit="1" customWidth="1"/>
    <col min="4872" max="4872" width="24.7109375" style="63" customWidth="1"/>
    <col min="4873" max="4873" width="19.5703125" style="63" bestFit="1" customWidth="1"/>
    <col min="4874" max="4874" width="47.7109375" style="63" bestFit="1" customWidth="1"/>
    <col min="4875" max="4875" width="8.7109375" style="63" bestFit="1" customWidth="1"/>
    <col min="4876" max="4876" width="14" style="63" bestFit="1" customWidth="1"/>
    <col min="4877" max="4877" width="35.5703125" style="63" bestFit="1" customWidth="1"/>
    <col min="4878" max="4878" width="17.42578125" style="63" bestFit="1" customWidth="1"/>
    <col min="4879" max="4879" width="10.42578125" style="63" bestFit="1" customWidth="1"/>
    <col min="4880" max="4880" width="14.28515625" style="63" bestFit="1" customWidth="1"/>
    <col min="4881" max="4881" width="24.28515625" style="63" bestFit="1" customWidth="1"/>
    <col min="4882" max="4882" width="18" style="63" customWidth="1"/>
    <col min="4883" max="4883" width="18.42578125" style="63" bestFit="1" customWidth="1"/>
    <col min="4884" max="4884" width="16.7109375" style="63" bestFit="1" customWidth="1"/>
    <col min="4885" max="4885" width="19.5703125" style="63" customWidth="1"/>
    <col min="4886" max="4886" width="17.7109375" style="63" bestFit="1" customWidth="1"/>
    <col min="4887" max="4887" width="9.28515625" style="63" customWidth="1"/>
    <col min="4888" max="4888" width="20.7109375" style="63" bestFit="1" customWidth="1"/>
    <col min="4889" max="4889" width="26.28515625" style="63" customWidth="1"/>
    <col min="4890" max="4890" width="11.7109375" style="63" bestFit="1" customWidth="1"/>
    <col min="4891" max="4891" width="6.28515625" style="63" customWidth="1"/>
    <col min="4892" max="4892" width="8.42578125" style="63" customWidth="1"/>
    <col min="4893" max="4893" width="18.42578125" style="63" bestFit="1" customWidth="1"/>
    <col min="4894" max="4894" width="52.42578125" style="63"/>
    <col min="4895" max="4895" width="19.42578125" style="63" customWidth="1"/>
    <col min="4896" max="4897" width="23.7109375" style="63" customWidth="1"/>
    <col min="4898" max="4898" width="22" style="63" customWidth="1"/>
    <col min="4899" max="4899" width="12.42578125" style="63" customWidth="1"/>
    <col min="4900" max="4900" width="15.7109375" style="63" customWidth="1"/>
    <col min="4901" max="4901" width="13.28515625" style="63" customWidth="1"/>
    <col min="4902" max="4902" width="52.42578125" style="63"/>
    <col min="4903" max="4903" width="15.7109375" style="63" customWidth="1"/>
    <col min="4904" max="4904" width="13.7109375" style="63" customWidth="1"/>
    <col min="4905" max="4908" width="52.42578125" style="63"/>
    <col min="4909" max="4909" width="14.28515625" style="63" customWidth="1"/>
    <col min="4910" max="4910" width="12.42578125" style="63" customWidth="1"/>
    <col min="4911" max="4911" width="19.7109375" style="63" customWidth="1"/>
    <col min="4912" max="4912" width="17.42578125" style="63" customWidth="1"/>
    <col min="4913" max="4913" width="11.7109375" style="63" customWidth="1"/>
    <col min="4914" max="4914" width="10.5703125" style="63" customWidth="1"/>
    <col min="4915" max="4915" width="11.28515625" style="63" customWidth="1"/>
    <col min="4916" max="4918" width="52.42578125" style="63"/>
    <col min="4919" max="4920" width="52.42578125" style="63" customWidth="1"/>
    <col min="4921" max="4921" width="32.7109375" style="63" customWidth="1"/>
    <col min="4922" max="4922" width="22.5703125" style="63" customWidth="1"/>
    <col min="4923" max="5115" width="52.42578125" style="63"/>
    <col min="5116" max="5116" width="25.5703125" style="63" customWidth="1"/>
    <col min="5117" max="5117" width="12.5703125" style="63" customWidth="1"/>
    <col min="5118" max="5119" width="15.28515625" style="63" customWidth="1"/>
    <col min="5120" max="5120" width="28" style="63" bestFit="1" customWidth="1"/>
    <col min="5121" max="5121" width="21.42578125" style="63" bestFit="1" customWidth="1"/>
    <col min="5122" max="5122" width="35.5703125" style="63" bestFit="1" customWidth="1"/>
    <col min="5123" max="5123" width="35.28515625" style="63" customWidth="1"/>
    <col min="5124" max="5124" width="19.7109375" style="63" bestFit="1" customWidth="1"/>
    <col min="5125" max="5125" width="69.5703125" style="63" customWidth="1"/>
    <col min="5126" max="5126" width="14.7109375" style="63" bestFit="1" customWidth="1"/>
    <col min="5127" max="5127" width="23.28515625" style="63" bestFit="1" customWidth="1"/>
    <col min="5128" max="5128" width="24.7109375" style="63" customWidth="1"/>
    <col min="5129" max="5129" width="19.5703125" style="63" bestFit="1" customWidth="1"/>
    <col min="5130" max="5130" width="47.7109375" style="63" bestFit="1" customWidth="1"/>
    <col min="5131" max="5131" width="8.7109375" style="63" bestFit="1" customWidth="1"/>
    <col min="5132" max="5132" width="14" style="63" bestFit="1" customWidth="1"/>
    <col min="5133" max="5133" width="35.5703125" style="63" bestFit="1" customWidth="1"/>
    <col min="5134" max="5134" width="17.42578125" style="63" bestFit="1" customWidth="1"/>
    <col min="5135" max="5135" width="10.42578125" style="63" bestFit="1" customWidth="1"/>
    <col min="5136" max="5136" width="14.28515625" style="63" bestFit="1" customWidth="1"/>
    <col min="5137" max="5137" width="24.28515625" style="63" bestFit="1" customWidth="1"/>
    <col min="5138" max="5138" width="18" style="63" customWidth="1"/>
    <col min="5139" max="5139" width="18.42578125" style="63" bestFit="1" customWidth="1"/>
    <col min="5140" max="5140" width="16.7109375" style="63" bestFit="1" customWidth="1"/>
    <col min="5141" max="5141" width="19.5703125" style="63" customWidth="1"/>
    <col min="5142" max="5142" width="17.7109375" style="63" bestFit="1" customWidth="1"/>
    <col min="5143" max="5143" width="9.28515625" style="63" customWidth="1"/>
    <col min="5144" max="5144" width="20.7109375" style="63" bestFit="1" customWidth="1"/>
    <col min="5145" max="5145" width="26.28515625" style="63" customWidth="1"/>
    <col min="5146" max="5146" width="11.7109375" style="63" bestFit="1" customWidth="1"/>
    <col min="5147" max="5147" width="6.28515625" style="63" customWidth="1"/>
    <col min="5148" max="5148" width="8.42578125" style="63" customWidth="1"/>
    <col min="5149" max="5149" width="18.42578125" style="63" bestFit="1" customWidth="1"/>
    <col min="5150" max="5150" width="52.42578125" style="63"/>
    <col min="5151" max="5151" width="19.42578125" style="63" customWidth="1"/>
    <col min="5152" max="5153" width="23.7109375" style="63" customWidth="1"/>
    <col min="5154" max="5154" width="22" style="63" customWidth="1"/>
    <col min="5155" max="5155" width="12.42578125" style="63" customWidth="1"/>
    <col min="5156" max="5156" width="15.7109375" style="63" customWidth="1"/>
    <col min="5157" max="5157" width="13.28515625" style="63" customWidth="1"/>
    <col min="5158" max="5158" width="52.42578125" style="63"/>
    <col min="5159" max="5159" width="15.7109375" style="63" customWidth="1"/>
    <col min="5160" max="5160" width="13.7109375" style="63" customWidth="1"/>
    <col min="5161" max="5164" width="52.42578125" style="63"/>
    <col min="5165" max="5165" width="14.28515625" style="63" customWidth="1"/>
    <col min="5166" max="5166" width="12.42578125" style="63" customWidth="1"/>
    <col min="5167" max="5167" width="19.7109375" style="63" customWidth="1"/>
    <col min="5168" max="5168" width="17.42578125" style="63" customWidth="1"/>
    <col min="5169" max="5169" width="11.7109375" style="63" customWidth="1"/>
    <col min="5170" max="5170" width="10.5703125" style="63" customWidth="1"/>
    <col min="5171" max="5171" width="11.28515625" style="63" customWidth="1"/>
    <col min="5172" max="5174" width="52.42578125" style="63"/>
    <col min="5175" max="5176" width="52.42578125" style="63" customWidth="1"/>
    <col min="5177" max="5177" width="32.7109375" style="63" customWidth="1"/>
    <col min="5178" max="5178" width="22.5703125" style="63" customWidth="1"/>
    <col min="5179" max="5371" width="52.42578125" style="63"/>
    <col min="5372" max="5372" width="25.5703125" style="63" customWidth="1"/>
    <col min="5373" max="5373" width="12.5703125" style="63" customWidth="1"/>
    <col min="5374" max="5375" width="15.28515625" style="63" customWidth="1"/>
    <col min="5376" max="5376" width="28" style="63" bestFit="1" customWidth="1"/>
    <col min="5377" max="5377" width="21.42578125" style="63" bestFit="1" customWidth="1"/>
    <col min="5378" max="5378" width="35.5703125" style="63" bestFit="1" customWidth="1"/>
    <col min="5379" max="5379" width="35.28515625" style="63" customWidth="1"/>
    <col min="5380" max="5380" width="19.7109375" style="63" bestFit="1" customWidth="1"/>
    <col min="5381" max="5381" width="69.5703125" style="63" customWidth="1"/>
    <col min="5382" max="5382" width="14.7109375" style="63" bestFit="1" customWidth="1"/>
    <col min="5383" max="5383" width="23.28515625" style="63" bestFit="1" customWidth="1"/>
    <col min="5384" max="5384" width="24.7109375" style="63" customWidth="1"/>
    <col min="5385" max="5385" width="19.5703125" style="63" bestFit="1" customWidth="1"/>
    <col min="5386" max="5386" width="47.7109375" style="63" bestFit="1" customWidth="1"/>
    <col min="5387" max="5387" width="8.7109375" style="63" bestFit="1" customWidth="1"/>
    <col min="5388" max="5388" width="14" style="63" bestFit="1" customWidth="1"/>
    <col min="5389" max="5389" width="35.5703125" style="63" bestFit="1" customWidth="1"/>
    <col min="5390" max="5390" width="17.42578125" style="63" bestFit="1" customWidth="1"/>
    <col min="5391" max="5391" width="10.42578125" style="63" bestFit="1" customWidth="1"/>
    <col min="5392" max="5392" width="14.28515625" style="63" bestFit="1" customWidth="1"/>
    <col min="5393" max="5393" width="24.28515625" style="63" bestFit="1" customWidth="1"/>
    <col min="5394" max="5394" width="18" style="63" customWidth="1"/>
    <col min="5395" max="5395" width="18.42578125" style="63" bestFit="1" customWidth="1"/>
    <col min="5396" max="5396" width="16.7109375" style="63" bestFit="1" customWidth="1"/>
    <col min="5397" max="5397" width="19.5703125" style="63" customWidth="1"/>
    <col min="5398" max="5398" width="17.7109375" style="63" bestFit="1" customWidth="1"/>
    <col min="5399" max="5399" width="9.28515625" style="63" customWidth="1"/>
    <col min="5400" max="5400" width="20.7109375" style="63" bestFit="1" customWidth="1"/>
    <col min="5401" max="5401" width="26.28515625" style="63" customWidth="1"/>
    <col min="5402" max="5402" width="11.7109375" style="63" bestFit="1" customWidth="1"/>
    <col min="5403" max="5403" width="6.28515625" style="63" customWidth="1"/>
    <col min="5404" max="5404" width="8.42578125" style="63" customWidth="1"/>
    <col min="5405" max="5405" width="18.42578125" style="63" bestFit="1" customWidth="1"/>
    <col min="5406" max="5406" width="52.42578125" style="63"/>
    <col min="5407" max="5407" width="19.42578125" style="63" customWidth="1"/>
    <col min="5408" max="5409" width="23.7109375" style="63" customWidth="1"/>
    <col min="5410" max="5410" width="22" style="63" customWidth="1"/>
    <col min="5411" max="5411" width="12.42578125" style="63" customWidth="1"/>
    <col min="5412" max="5412" width="15.7109375" style="63" customWidth="1"/>
    <col min="5413" max="5413" width="13.28515625" style="63" customWidth="1"/>
    <col min="5414" max="5414" width="52.42578125" style="63"/>
    <col min="5415" max="5415" width="15.7109375" style="63" customWidth="1"/>
    <col min="5416" max="5416" width="13.7109375" style="63" customWidth="1"/>
    <col min="5417" max="5420" width="52.42578125" style="63"/>
    <col min="5421" max="5421" width="14.28515625" style="63" customWidth="1"/>
    <col min="5422" max="5422" width="12.42578125" style="63" customWidth="1"/>
    <col min="5423" max="5423" width="19.7109375" style="63" customWidth="1"/>
    <col min="5424" max="5424" width="17.42578125" style="63" customWidth="1"/>
    <col min="5425" max="5425" width="11.7109375" style="63" customWidth="1"/>
    <col min="5426" max="5426" width="10.5703125" style="63" customWidth="1"/>
    <col min="5427" max="5427" width="11.28515625" style="63" customWidth="1"/>
    <col min="5428" max="5430" width="52.42578125" style="63"/>
    <col min="5431" max="5432" width="52.42578125" style="63" customWidth="1"/>
    <col min="5433" max="5433" width="32.7109375" style="63" customWidth="1"/>
    <col min="5434" max="5434" width="22.5703125" style="63" customWidth="1"/>
    <col min="5435" max="5627" width="52.42578125" style="63"/>
    <col min="5628" max="5628" width="25.5703125" style="63" customWidth="1"/>
    <col min="5629" max="5629" width="12.5703125" style="63" customWidth="1"/>
    <col min="5630" max="5631" width="15.28515625" style="63" customWidth="1"/>
    <col min="5632" max="5632" width="28" style="63" bestFit="1" customWidth="1"/>
    <col min="5633" max="5633" width="21.42578125" style="63" bestFit="1" customWidth="1"/>
    <col min="5634" max="5634" width="35.5703125" style="63" bestFit="1" customWidth="1"/>
    <col min="5635" max="5635" width="35.28515625" style="63" customWidth="1"/>
    <col min="5636" max="5636" width="19.7109375" style="63" bestFit="1" customWidth="1"/>
    <col min="5637" max="5637" width="69.5703125" style="63" customWidth="1"/>
    <col min="5638" max="5638" width="14.7109375" style="63" bestFit="1" customWidth="1"/>
    <col min="5639" max="5639" width="23.28515625" style="63" bestFit="1" customWidth="1"/>
    <col min="5640" max="5640" width="24.7109375" style="63" customWidth="1"/>
    <col min="5641" max="5641" width="19.5703125" style="63" bestFit="1" customWidth="1"/>
    <col min="5642" max="5642" width="47.7109375" style="63" bestFit="1" customWidth="1"/>
    <col min="5643" max="5643" width="8.7109375" style="63" bestFit="1" customWidth="1"/>
    <col min="5644" max="5644" width="14" style="63" bestFit="1" customWidth="1"/>
    <col min="5645" max="5645" width="35.5703125" style="63" bestFit="1" customWidth="1"/>
    <col min="5646" max="5646" width="17.42578125" style="63" bestFit="1" customWidth="1"/>
    <col min="5647" max="5647" width="10.42578125" style="63" bestFit="1" customWidth="1"/>
    <col min="5648" max="5648" width="14.28515625" style="63" bestFit="1" customWidth="1"/>
    <col min="5649" max="5649" width="24.28515625" style="63" bestFit="1" customWidth="1"/>
    <col min="5650" max="5650" width="18" style="63" customWidth="1"/>
    <col min="5651" max="5651" width="18.42578125" style="63" bestFit="1" customWidth="1"/>
    <col min="5652" max="5652" width="16.7109375" style="63" bestFit="1" customWidth="1"/>
    <col min="5653" max="5653" width="19.5703125" style="63" customWidth="1"/>
    <col min="5654" max="5654" width="17.7109375" style="63" bestFit="1" customWidth="1"/>
    <col min="5655" max="5655" width="9.28515625" style="63" customWidth="1"/>
    <col min="5656" max="5656" width="20.7109375" style="63" bestFit="1" customWidth="1"/>
    <col min="5657" max="5657" width="26.28515625" style="63" customWidth="1"/>
    <col min="5658" max="5658" width="11.7109375" style="63" bestFit="1" customWidth="1"/>
    <col min="5659" max="5659" width="6.28515625" style="63" customWidth="1"/>
    <col min="5660" max="5660" width="8.42578125" style="63" customWidth="1"/>
    <col min="5661" max="5661" width="18.42578125" style="63" bestFit="1" customWidth="1"/>
    <col min="5662" max="5662" width="52.42578125" style="63"/>
    <col min="5663" max="5663" width="19.42578125" style="63" customWidth="1"/>
    <col min="5664" max="5665" width="23.7109375" style="63" customWidth="1"/>
    <col min="5666" max="5666" width="22" style="63" customWidth="1"/>
    <col min="5667" max="5667" width="12.42578125" style="63" customWidth="1"/>
    <col min="5668" max="5668" width="15.7109375" style="63" customWidth="1"/>
    <col min="5669" max="5669" width="13.28515625" style="63" customWidth="1"/>
    <col min="5670" max="5670" width="52.42578125" style="63"/>
    <col min="5671" max="5671" width="15.7109375" style="63" customWidth="1"/>
    <col min="5672" max="5672" width="13.7109375" style="63" customWidth="1"/>
    <col min="5673" max="5676" width="52.42578125" style="63"/>
    <col min="5677" max="5677" width="14.28515625" style="63" customWidth="1"/>
    <col min="5678" max="5678" width="12.42578125" style="63" customWidth="1"/>
    <col min="5679" max="5679" width="19.7109375" style="63" customWidth="1"/>
    <col min="5680" max="5680" width="17.42578125" style="63" customWidth="1"/>
    <col min="5681" max="5681" width="11.7109375" style="63" customWidth="1"/>
    <col min="5682" max="5682" width="10.5703125" style="63" customWidth="1"/>
    <col min="5683" max="5683" width="11.28515625" style="63" customWidth="1"/>
    <col min="5684" max="5686" width="52.42578125" style="63"/>
    <col min="5687" max="5688" width="52.42578125" style="63" customWidth="1"/>
    <col min="5689" max="5689" width="32.7109375" style="63" customWidth="1"/>
    <col min="5690" max="5690" width="22.5703125" style="63" customWidth="1"/>
    <col min="5691" max="5883" width="52.42578125" style="63"/>
    <col min="5884" max="5884" width="25.5703125" style="63" customWidth="1"/>
    <col min="5885" max="5885" width="12.5703125" style="63" customWidth="1"/>
    <col min="5886" max="5887" width="15.28515625" style="63" customWidth="1"/>
    <col min="5888" max="5888" width="28" style="63" bestFit="1" customWidth="1"/>
    <col min="5889" max="5889" width="21.42578125" style="63" bestFit="1" customWidth="1"/>
    <col min="5890" max="5890" width="35.5703125" style="63" bestFit="1" customWidth="1"/>
    <col min="5891" max="5891" width="35.28515625" style="63" customWidth="1"/>
    <col min="5892" max="5892" width="19.7109375" style="63" bestFit="1" customWidth="1"/>
    <col min="5893" max="5893" width="69.5703125" style="63" customWidth="1"/>
    <col min="5894" max="5894" width="14.7109375" style="63" bestFit="1" customWidth="1"/>
    <col min="5895" max="5895" width="23.28515625" style="63" bestFit="1" customWidth="1"/>
    <col min="5896" max="5896" width="24.7109375" style="63" customWidth="1"/>
    <col min="5897" max="5897" width="19.5703125" style="63" bestFit="1" customWidth="1"/>
    <col min="5898" max="5898" width="47.7109375" style="63" bestFit="1" customWidth="1"/>
    <col min="5899" max="5899" width="8.7109375" style="63" bestFit="1" customWidth="1"/>
    <col min="5900" max="5900" width="14" style="63" bestFit="1" customWidth="1"/>
    <col min="5901" max="5901" width="35.5703125" style="63" bestFit="1" customWidth="1"/>
    <col min="5902" max="5902" width="17.42578125" style="63" bestFit="1" customWidth="1"/>
    <col min="5903" max="5903" width="10.42578125" style="63" bestFit="1" customWidth="1"/>
    <col min="5904" max="5904" width="14.28515625" style="63" bestFit="1" customWidth="1"/>
    <col min="5905" max="5905" width="24.28515625" style="63" bestFit="1" customWidth="1"/>
    <col min="5906" max="5906" width="18" style="63" customWidth="1"/>
    <col min="5907" max="5907" width="18.42578125" style="63" bestFit="1" customWidth="1"/>
    <col min="5908" max="5908" width="16.7109375" style="63" bestFit="1" customWidth="1"/>
    <col min="5909" max="5909" width="19.5703125" style="63" customWidth="1"/>
    <col min="5910" max="5910" width="17.7109375" style="63" bestFit="1" customWidth="1"/>
    <col min="5911" max="5911" width="9.28515625" style="63" customWidth="1"/>
    <col min="5912" max="5912" width="20.7109375" style="63" bestFit="1" customWidth="1"/>
    <col min="5913" max="5913" width="26.28515625" style="63" customWidth="1"/>
    <col min="5914" max="5914" width="11.7109375" style="63" bestFit="1" customWidth="1"/>
    <col min="5915" max="5915" width="6.28515625" style="63" customWidth="1"/>
    <col min="5916" max="5916" width="8.42578125" style="63" customWidth="1"/>
    <col min="5917" max="5917" width="18.42578125" style="63" bestFit="1" customWidth="1"/>
    <col min="5918" max="5918" width="52.42578125" style="63"/>
    <col min="5919" max="5919" width="19.42578125" style="63" customWidth="1"/>
    <col min="5920" max="5921" width="23.7109375" style="63" customWidth="1"/>
    <col min="5922" max="5922" width="22" style="63" customWidth="1"/>
    <col min="5923" max="5923" width="12.42578125" style="63" customWidth="1"/>
    <col min="5924" max="5924" width="15.7109375" style="63" customWidth="1"/>
    <col min="5925" max="5925" width="13.28515625" style="63" customWidth="1"/>
    <col min="5926" max="5926" width="52.42578125" style="63"/>
    <col min="5927" max="5927" width="15.7109375" style="63" customWidth="1"/>
    <col min="5928" max="5928" width="13.7109375" style="63" customWidth="1"/>
    <col min="5929" max="5932" width="52.42578125" style="63"/>
    <col min="5933" max="5933" width="14.28515625" style="63" customWidth="1"/>
    <col min="5934" max="5934" width="12.42578125" style="63" customWidth="1"/>
    <col min="5935" max="5935" width="19.7109375" style="63" customWidth="1"/>
    <col min="5936" max="5936" width="17.42578125" style="63" customWidth="1"/>
    <col min="5937" max="5937" width="11.7109375" style="63" customWidth="1"/>
    <col min="5938" max="5938" width="10.5703125" style="63" customWidth="1"/>
    <col min="5939" max="5939" width="11.28515625" style="63" customWidth="1"/>
    <col min="5940" max="5942" width="52.42578125" style="63"/>
    <col min="5943" max="5944" width="52.42578125" style="63" customWidth="1"/>
    <col min="5945" max="5945" width="32.7109375" style="63" customWidth="1"/>
    <col min="5946" max="5946" width="22.5703125" style="63" customWidth="1"/>
    <col min="5947" max="6139" width="52.42578125" style="63"/>
    <col min="6140" max="6140" width="25.5703125" style="63" customWidth="1"/>
    <col min="6141" max="6141" width="12.5703125" style="63" customWidth="1"/>
    <col min="6142" max="6143" width="15.28515625" style="63" customWidth="1"/>
    <col min="6144" max="6144" width="28" style="63" bestFit="1" customWidth="1"/>
    <col min="6145" max="6145" width="21.42578125" style="63" bestFit="1" customWidth="1"/>
    <col min="6146" max="6146" width="35.5703125" style="63" bestFit="1" customWidth="1"/>
    <col min="6147" max="6147" width="35.28515625" style="63" customWidth="1"/>
    <col min="6148" max="6148" width="19.7109375" style="63" bestFit="1" customWidth="1"/>
    <col min="6149" max="6149" width="69.5703125" style="63" customWidth="1"/>
    <col min="6150" max="6150" width="14.7109375" style="63" bestFit="1" customWidth="1"/>
    <col min="6151" max="6151" width="23.28515625" style="63" bestFit="1" customWidth="1"/>
    <col min="6152" max="6152" width="24.7109375" style="63" customWidth="1"/>
    <col min="6153" max="6153" width="19.5703125" style="63" bestFit="1" customWidth="1"/>
    <col min="6154" max="6154" width="47.7109375" style="63" bestFit="1" customWidth="1"/>
    <col min="6155" max="6155" width="8.7109375" style="63" bestFit="1" customWidth="1"/>
    <col min="6156" max="6156" width="14" style="63" bestFit="1" customWidth="1"/>
    <col min="6157" max="6157" width="35.5703125" style="63" bestFit="1" customWidth="1"/>
    <col min="6158" max="6158" width="17.42578125" style="63" bestFit="1" customWidth="1"/>
    <col min="6159" max="6159" width="10.42578125" style="63" bestFit="1" customWidth="1"/>
    <col min="6160" max="6160" width="14.28515625" style="63" bestFit="1" customWidth="1"/>
    <col min="6161" max="6161" width="24.28515625" style="63" bestFit="1" customWidth="1"/>
    <col min="6162" max="6162" width="18" style="63" customWidth="1"/>
    <col min="6163" max="6163" width="18.42578125" style="63" bestFit="1" customWidth="1"/>
    <col min="6164" max="6164" width="16.7109375" style="63" bestFit="1" customWidth="1"/>
    <col min="6165" max="6165" width="19.5703125" style="63" customWidth="1"/>
    <col min="6166" max="6166" width="17.7109375" style="63" bestFit="1" customWidth="1"/>
    <col min="6167" max="6167" width="9.28515625" style="63" customWidth="1"/>
    <col min="6168" max="6168" width="20.7109375" style="63" bestFit="1" customWidth="1"/>
    <col min="6169" max="6169" width="26.28515625" style="63" customWidth="1"/>
    <col min="6170" max="6170" width="11.7109375" style="63" bestFit="1" customWidth="1"/>
    <col min="6171" max="6171" width="6.28515625" style="63" customWidth="1"/>
    <col min="6172" max="6172" width="8.42578125" style="63" customWidth="1"/>
    <col min="6173" max="6173" width="18.42578125" style="63" bestFit="1" customWidth="1"/>
    <col min="6174" max="6174" width="52.42578125" style="63"/>
    <col min="6175" max="6175" width="19.42578125" style="63" customWidth="1"/>
    <col min="6176" max="6177" width="23.7109375" style="63" customWidth="1"/>
    <col min="6178" max="6178" width="22" style="63" customWidth="1"/>
    <col min="6179" max="6179" width="12.42578125" style="63" customWidth="1"/>
    <col min="6180" max="6180" width="15.7109375" style="63" customWidth="1"/>
    <col min="6181" max="6181" width="13.28515625" style="63" customWidth="1"/>
    <col min="6182" max="6182" width="52.42578125" style="63"/>
    <col min="6183" max="6183" width="15.7109375" style="63" customWidth="1"/>
    <col min="6184" max="6184" width="13.7109375" style="63" customWidth="1"/>
    <col min="6185" max="6188" width="52.42578125" style="63"/>
    <col min="6189" max="6189" width="14.28515625" style="63" customWidth="1"/>
    <col min="6190" max="6190" width="12.42578125" style="63" customWidth="1"/>
    <col min="6191" max="6191" width="19.7109375" style="63" customWidth="1"/>
    <col min="6192" max="6192" width="17.42578125" style="63" customWidth="1"/>
    <col min="6193" max="6193" width="11.7109375" style="63" customWidth="1"/>
    <col min="6194" max="6194" width="10.5703125" style="63" customWidth="1"/>
    <col min="6195" max="6195" width="11.28515625" style="63" customWidth="1"/>
    <col min="6196" max="6198" width="52.42578125" style="63"/>
    <col min="6199" max="6200" width="52.42578125" style="63" customWidth="1"/>
    <col min="6201" max="6201" width="32.7109375" style="63" customWidth="1"/>
    <col min="6202" max="6202" width="22.5703125" style="63" customWidth="1"/>
    <col min="6203" max="6395" width="52.42578125" style="63"/>
    <col min="6396" max="6396" width="25.5703125" style="63" customWidth="1"/>
    <col min="6397" max="6397" width="12.5703125" style="63" customWidth="1"/>
    <col min="6398" max="6399" width="15.28515625" style="63" customWidth="1"/>
    <col min="6400" max="6400" width="28" style="63" bestFit="1" customWidth="1"/>
    <col min="6401" max="6401" width="21.42578125" style="63" bestFit="1" customWidth="1"/>
    <col min="6402" max="6402" width="35.5703125" style="63" bestFit="1" customWidth="1"/>
    <col min="6403" max="6403" width="35.28515625" style="63" customWidth="1"/>
    <col min="6404" max="6404" width="19.7109375" style="63" bestFit="1" customWidth="1"/>
    <col min="6405" max="6405" width="69.5703125" style="63" customWidth="1"/>
    <col min="6406" max="6406" width="14.7109375" style="63" bestFit="1" customWidth="1"/>
    <col min="6407" max="6407" width="23.28515625" style="63" bestFit="1" customWidth="1"/>
    <col min="6408" max="6408" width="24.7109375" style="63" customWidth="1"/>
    <col min="6409" max="6409" width="19.5703125" style="63" bestFit="1" customWidth="1"/>
    <col min="6410" max="6410" width="47.7109375" style="63" bestFit="1" customWidth="1"/>
    <col min="6411" max="6411" width="8.7109375" style="63" bestFit="1" customWidth="1"/>
    <col min="6412" max="6412" width="14" style="63" bestFit="1" customWidth="1"/>
    <col min="6413" max="6413" width="35.5703125" style="63" bestFit="1" customWidth="1"/>
    <col min="6414" max="6414" width="17.42578125" style="63" bestFit="1" customWidth="1"/>
    <col min="6415" max="6415" width="10.42578125" style="63" bestFit="1" customWidth="1"/>
    <col min="6416" max="6416" width="14.28515625" style="63" bestFit="1" customWidth="1"/>
    <col min="6417" max="6417" width="24.28515625" style="63" bestFit="1" customWidth="1"/>
    <col min="6418" max="6418" width="18" style="63" customWidth="1"/>
    <col min="6419" max="6419" width="18.42578125" style="63" bestFit="1" customWidth="1"/>
    <col min="6420" max="6420" width="16.7109375" style="63" bestFit="1" customWidth="1"/>
    <col min="6421" max="6421" width="19.5703125" style="63" customWidth="1"/>
    <col min="6422" max="6422" width="17.7109375" style="63" bestFit="1" customWidth="1"/>
    <col min="6423" max="6423" width="9.28515625" style="63" customWidth="1"/>
    <col min="6424" max="6424" width="20.7109375" style="63" bestFit="1" customWidth="1"/>
    <col min="6425" max="6425" width="26.28515625" style="63" customWidth="1"/>
    <col min="6426" max="6426" width="11.7109375" style="63" bestFit="1" customWidth="1"/>
    <col min="6427" max="6427" width="6.28515625" style="63" customWidth="1"/>
    <col min="6428" max="6428" width="8.42578125" style="63" customWidth="1"/>
    <col min="6429" max="6429" width="18.42578125" style="63" bestFit="1" customWidth="1"/>
    <col min="6430" max="6430" width="52.42578125" style="63"/>
    <col min="6431" max="6431" width="19.42578125" style="63" customWidth="1"/>
    <col min="6432" max="6433" width="23.7109375" style="63" customWidth="1"/>
    <col min="6434" max="6434" width="22" style="63" customWidth="1"/>
    <col min="6435" max="6435" width="12.42578125" style="63" customWidth="1"/>
    <col min="6436" max="6436" width="15.7109375" style="63" customWidth="1"/>
    <col min="6437" max="6437" width="13.28515625" style="63" customWidth="1"/>
    <col min="6438" max="6438" width="52.42578125" style="63"/>
    <col min="6439" max="6439" width="15.7109375" style="63" customWidth="1"/>
    <col min="6440" max="6440" width="13.7109375" style="63" customWidth="1"/>
    <col min="6441" max="6444" width="52.42578125" style="63"/>
    <col min="6445" max="6445" width="14.28515625" style="63" customWidth="1"/>
    <col min="6446" max="6446" width="12.42578125" style="63" customWidth="1"/>
    <col min="6447" max="6447" width="19.7109375" style="63" customWidth="1"/>
    <col min="6448" max="6448" width="17.42578125" style="63" customWidth="1"/>
    <col min="6449" max="6449" width="11.7109375" style="63" customWidth="1"/>
    <col min="6450" max="6450" width="10.5703125" style="63" customWidth="1"/>
    <col min="6451" max="6451" width="11.28515625" style="63" customWidth="1"/>
    <col min="6452" max="6454" width="52.42578125" style="63"/>
    <col min="6455" max="6456" width="52.42578125" style="63" customWidth="1"/>
    <col min="6457" max="6457" width="32.7109375" style="63" customWidth="1"/>
    <col min="6458" max="6458" width="22.5703125" style="63" customWidth="1"/>
    <col min="6459" max="6651" width="52.42578125" style="63"/>
    <col min="6652" max="6652" width="25.5703125" style="63" customWidth="1"/>
    <col min="6653" max="6653" width="12.5703125" style="63" customWidth="1"/>
    <col min="6654" max="6655" width="15.28515625" style="63" customWidth="1"/>
    <col min="6656" max="6656" width="28" style="63" bestFit="1" customWidth="1"/>
    <col min="6657" max="6657" width="21.42578125" style="63" bestFit="1" customWidth="1"/>
    <col min="6658" max="6658" width="35.5703125" style="63" bestFit="1" customWidth="1"/>
    <col min="6659" max="6659" width="35.28515625" style="63" customWidth="1"/>
    <col min="6660" max="6660" width="19.7109375" style="63" bestFit="1" customWidth="1"/>
    <col min="6661" max="6661" width="69.5703125" style="63" customWidth="1"/>
    <col min="6662" max="6662" width="14.7109375" style="63" bestFit="1" customWidth="1"/>
    <col min="6663" max="6663" width="23.28515625" style="63" bestFit="1" customWidth="1"/>
    <col min="6664" max="6664" width="24.7109375" style="63" customWidth="1"/>
    <col min="6665" max="6665" width="19.5703125" style="63" bestFit="1" customWidth="1"/>
    <col min="6666" max="6666" width="47.7109375" style="63" bestFit="1" customWidth="1"/>
    <col min="6667" max="6667" width="8.7109375" style="63" bestFit="1" customWidth="1"/>
    <col min="6668" max="6668" width="14" style="63" bestFit="1" customWidth="1"/>
    <col min="6669" max="6669" width="35.5703125" style="63" bestFit="1" customWidth="1"/>
    <col min="6670" max="6670" width="17.42578125" style="63" bestFit="1" customWidth="1"/>
    <col min="6671" max="6671" width="10.42578125" style="63" bestFit="1" customWidth="1"/>
    <col min="6672" max="6672" width="14.28515625" style="63" bestFit="1" customWidth="1"/>
    <col min="6673" max="6673" width="24.28515625" style="63" bestFit="1" customWidth="1"/>
    <col min="6674" max="6674" width="18" style="63" customWidth="1"/>
    <col min="6675" max="6675" width="18.42578125" style="63" bestFit="1" customWidth="1"/>
    <col min="6676" max="6676" width="16.7109375" style="63" bestFit="1" customWidth="1"/>
    <col min="6677" max="6677" width="19.5703125" style="63" customWidth="1"/>
    <col min="6678" max="6678" width="17.7109375" style="63" bestFit="1" customWidth="1"/>
    <col min="6679" max="6679" width="9.28515625" style="63" customWidth="1"/>
    <col min="6680" max="6680" width="20.7109375" style="63" bestFit="1" customWidth="1"/>
    <col min="6681" max="6681" width="26.28515625" style="63" customWidth="1"/>
    <col min="6682" max="6682" width="11.7109375" style="63" bestFit="1" customWidth="1"/>
    <col min="6683" max="6683" width="6.28515625" style="63" customWidth="1"/>
    <col min="6684" max="6684" width="8.42578125" style="63" customWidth="1"/>
    <col min="6685" max="6685" width="18.42578125" style="63" bestFit="1" customWidth="1"/>
    <col min="6686" max="6686" width="52.42578125" style="63"/>
    <col min="6687" max="6687" width="19.42578125" style="63" customWidth="1"/>
    <col min="6688" max="6689" width="23.7109375" style="63" customWidth="1"/>
    <col min="6690" max="6690" width="22" style="63" customWidth="1"/>
    <col min="6691" max="6691" width="12.42578125" style="63" customWidth="1"/>
    <col min="6692" max="6692" width="15.7109375" style="63" customWidth="1"/>
    <col min="6693" max="6693" width="13.28515625" style="63" customWidth="1"/>
    <col min="6694" max="6694" width="52.42578125" style="63"/>
    <col min="6695" max="6695" width="15.7109375" style="63" customWidth="1"/>
    <col min="6696" max="6696" width="13.7109375" style="63" customWidth="1"/>
    <col min="6697" max="6700" width="52.42578125" style="63"/>
    <col min="6701" max="6701" width="14.28515625" style="63" customWidth="1"/>
    <col min="6702" max="6702" width="12.42578125" style="63" customWidth="1"/>
    <col min="6703" max="6703" width="19.7109375" style="63" customWidth="1"/>
    <col min="6704" max="6704" width="17.42578125" style="63" customWidth="1"/>
    <col min="6705" max="6705" width="11.7109375" style="63" customWidth="1"/>
    <col min="6706" max="6706" width="10.5703125" style="63" customWidth="1"/>
    <col min="6707" max="6707" width="11.28515625" style="63" customWidth="1"/>
    <col min="6708" max="6710" width="52.42578125" style="63"/>
    <col min="6711" max="6712" width="52.42578125" style="63" customWidth="1"/>
    <col min="6713" max="6713" width="32.7109375" style="63" customWidth="1"/>
    <col min="6714" max="6714" width="22.5703125" style="63" customWidth="1"/>
    <col min="6715" max="6907" width="52.42578125" style="63"/>
    <col min="6908" max="6908" width="25.5703125" style="63" customWidth="1"/>
    <col min="6909" max="6909" width="12.5703125" style="63" customWidth="1"/>
    <col min="6910" max="6911" width="15.28515625" style="63" customWidth="1"/>
    <col min="6912" max="6912" width="28" style="63" bestFit="1" customWidth="1"/>
    <col min="6913" max="6913" width="21.42578125" style="63" bestFit="1" customWidth="1"/>
    <col min="6914" max="6914" width="35.5703125" style="63" bestFit="1" customWidth="1"/>
    <col min="6915" max="6915" width="35.28515625" style="63" customWidth="1"/>
    <col min="6916" max="6916" width="19.7109375" style="63" bestFit="1" customWidth="1"/>
    <col min="6917" max="6917" width="69.5703125" style="63" customWidth="1"/>
    <col min="6918" max="6918" width="14.7109375" style="63" bestFit="1" customWidth="1"/>
    <col min="6919" max="6919" width="23.28515625" style="63" bestFit="1" customWidth="1"/>
    <col min="6920" max="6920" width="24.7109375" style="63" customWidth="1"/>
    <col min="6921" max="6921" width="19.5703125" style="63" bestFit="1" customWidth="1"/>
    <col min="6922" max="6922" width="47.7109375" style="63" bestFit="1" customWidth="1"/>
    <col min="6923" max="6923" width="8.7109375" style="63" bestFit="1" customWidth="1"/>
    <col min="6924" max="6924" width="14" style="63" bestFit="1" customWidth="1"/>
    <col min="6925" max="6925" width="35.5703125" style="63" bestFit="1" customWidth="1"/>
    <col min="6926" max="6926" width="17.42578125" style="63" bestFit="1" customWidth="1"/>
    <col min="6927" max="6927" width="10.42578125" style="63" bestFit="1" customWidth="1"/>
    <col min="6928" max="6928" width="14.28515625" style="63" bestFit="1" customWidth="1"/>
    <col min="6929" max="6929" width="24.28515625" style="63" bestFit="1" customWidth="1"/>
    <col min="6930" max="6930" width="18" style="63" customWidth="1"/>
    <col min="6931" max="6931" width="18.42578125" style="63" bestFit="1" customWidth="1"/>
    <col min="6932" max="6932" width="16.7109375" style="63" bestFit="1" customWidth="1"/>
    <col min="6933" max="6933" width="19.5703125" style="63" customWidth="1"/>
    <col min="6934" max="6934" width="17.7109375" style="63" bestFit="1" customWidth="1"/>
    <col min="6935" max="6935" width="9.28515625" style="63" customWidth="1"/>
    <col min="6936" max="6936" width="20.7109375" style="63" bestFit="1" customWidth="1"/>
    <col min="6937" max="6937" width="26.28515625" style="63" customWidth="1"/>
    <col min="6938" max="6938" width="11.7109375" style="63" bestFit="1" customWidth="1"/>
    <col min="6939" max="6939" width="6.28515625" style="63" customWidth="1"/>
    <col min="6940" max="6940" width="8.42578125" style="63" customWidth="1"/>
    <col min="6941" max="6941" width="18.42578125" style="63" bestFit="1" customWidth="1"/>
    <col min="6942" max="6942" width="52.42578125" style="63"/>
    <col min="6943" max="6943" width="19.42578125" style="63" customWidth="1"/>
    <col min="6944" max="6945" width="23.7109375" style="63" customWidth="1"/>
    <col min="6946" max="6946" width="22" style="63" customWidth="1"/>
    <col min="6947" max="6947" width="12.42578125" style="63" customWidth="1"/>
    <col min="6948" max="6948" width="15.7109375" style="63" customWidth="1"/>
    <col min="6949" max="6949" width="13.28515625" style="63" customWidth="1"/>
    <col min="6950" max="6950" width="52.42578125" style="63"/>
    <col min="6951" max="6951" width="15.7109375" style="63" customWidth="1"/>
    <col min="6952" max="6952" width="13.7109375" style="63" customWidth="1"/>
    <col min="6953" max="6956" width="52.42578125" style="63"/>
    <col min="6957" max="6957" width="14.28515625" style="63" customWidth="1"/>
    <col min="6958" max="6958" width="12.42578125" style="63" customWidth="1"/>
    <col min="6959" max="6959" width="19.7109375" style="63" customWidth="1"/>
    <col min="6960" max="6960" width="17.42578125" style="63" customWidth="1"/>
    <col min="6961" max="6961" width="11.7109375" style="63" customWidth="1"/>
    <col min="6962" max="6962" width="10.5703125" style="63" customWidth="1"/>
    <col min="6963" max="6963" width="11.28515625" style="63" customWidth="1"/>
    <col min="6964" max="6966" width="52.42578125" style="63"/>
    <col min="6967" max="6968" width="52.42578125" style="63" customWidth="1"/>
    <col min="6969" max="6969" width="32.7109375" style="63" customWidth="1"/>
    <col min="6970" max="6970" width="22.5703125" style="63" customWidth="1"/>
    <col min="6971" max="7163" width="52.42578125" style="63"/>
    <col min="7164" max="7164" width="25.5703125" style="63" customWidth="1"/>
    <col min="7165" max="7165" width="12.5703125" style="63" customWidth="1"/>
    <col min="7166" max="7167" width="15.28515625" style="63" customWidth="1"/>
    <col min="7168" max="7168" width="28" style="63" bestFit="1" customWidth="1"/>
    <col min="7169" max="7169" width="21.42578125" style="63" bestFit="1" customWidth="1"/>
    <col min="7170" max="7170" width="35.5703125" style="63" bestFit="1" customWidth="1"/>
    <col min="7171" max="7171" width="35.28515625" style="63" customWidth="1"/>
    <col min="7172" max="7172" width="19.7109375" style="63" bestFit="1" customWidth="1"/>
    <col min="7173" max="7173" width="69.5703125" style="63" customWidth="1"/>
    <col min="7174" max="7174" width="14.7109375" style="63" bestFit="1" customWidth="1"/>
    <col min="7175" max="7175" width="23.28515625" style="63" bestFit="1" customWidth="1"/>
    <col min="7176" max="7176" width="24.7109375" style="63" customWidth="1"/>
    <col min="7177" max="7177" width="19.5703125" style="63" bestFit="1" customWidth="1"/>
    <col min="7178" max="7178" width="47.7109375" style="63" bestFit="1" customWidth="1"/>
    <col min="7179" max="7179" width="8.7109375" style="63" bestFit="1" customWidth="1"/>
    <col min="7180" max="7180" width="14" style="63" bestFit="1" customWidth="1"/>
    <col min="7181" max="7181" width="35.5703125" style="63" bestFit="1" customWidth="1"/>
    <col min="7182" max="7182" width="17.42578125" style="63" bestFit="1" customWidth="1"/>
    <col min="7183" max="7183" width="10.42578125" style="63" bestFit="1" customWidth="1"/>
    <col min="7184" max="7184" width="14.28515625" style="63" bestFit="1" customWidth="1"/>
    <col min="7185" max="7185" width="24.28515625" style="63" bestFit="1" customWidth="1"/>
    <col min="7186" max="7186" width="18" style="63" customWidth="1"/>
    <col min="7187" max="7187" width="18.42578125" style="63" bestFit="1" customWidth="1"/>
    <col min="7188" max="7188" width="16.7109375" style="63" bestFit="1" customWidth="1"/>
    <col min="7189" max="7189" width="19.5703125" style="63" customWidth="1"/>
    <col min="7190" max="7190" width="17.7109375" style="63" bestFit="1" customWidth="1"/>
    <col min="7191" max="7191" width="9.28515625" style="63" customWidth="1"/>
    <col min="7192" max="7192" width="20.7109375" style="63" bestFit="1" customWidth="1"/>
    <col min="7193" max="7193" width="26.28515625" style="63" customWidth="1"/>
    <col min="7194" max="7194" width="11.7109375" style="63" bestFit="1" customWidth="1"/>
    <col min="7195" max="7195" width="6.28515625" style="63" customWidth="1"/>
    <col min="7196" max="7196" width="8.42578125" style="63" customWidth="1"/>
    <col min="7197" max="7197" width="18.42578125" style="63" bestFit="1" customWidth="1"/>
    <col min="7198" max="7198" width="52.42578125" style="63"/>
    <col min="7199" max="7199" width="19.42578125" style="63" customWidth="1"/>
    <col min="7200" max="7201" width="23.7109375" style="63" customWidth="1"/>
    <col min="7202" max="7202" width="22" style="63" customWidth="1"/>
    <col min="7203" max="7203" width="12.42578125" style="63" customWidth="1"/>
    <col min="7204" max="7204" width="15.7109375" style="63" customWidth="1"/>
    <col min="7205" max="7205" width="13.28515625" style="63" customWidth="1"/>
    <col min="7206" max="7206" width="52.42578125" style="63"/>
    <col min="7207" max="7207" width="15.7109375" style="63" customWidth="1"/>
    <col min="7208" max="7208" width="13.7109375" style="63" customWidth="1"/>
    <col min="7209" max="7212" width="52.42578125" style="63"/>
    <col min="7213" max="7213" width="14.28515625" style="63" customWidth="1"/>
    <col min="7214" max="7214" width="12.42578125" style="63" customWidth="1"/>
    <col min="7215" max="7215" width="19.7109375" style="63" customWidth="1"/>
    <col min="7216" max="7216" width="17.42578125" style="63" customWidth="1"/>
    <col min="7217" max="7217" width="11.7109375" style="63" customWidth="1"/>
    <col min="7218" max="7218" width="10.5703125" style="63" customWidth="1"/>
    <col min="7219" max="7219" width="11.28515625" style="63" customWidth="1"/>
    <col min="7220" max="7222" width="52.42578125" style="63"/>
    <col min="7223" max="7224" width="52.42578125" style="63" customWidth="1"/>
    <col min="7225" max="7225" width="32.7109375" style="63" customWidth="1"/>
    <col min="7226" max="7226" width="22.5703125" style="63" customWidth="1"/>
    <col min="7227" max="7419" width="52.42578125" style="63"/>
    <col min="7420" max="7420" width="25.5703125" style="63" customWidth="1"/>
    <col min="7421" max="7421" width="12.5703125" style="63" customWidth="1"/>
    <col min="7422" max="7423" width="15.28515625" style="63" customWidth="1"/>
    <col min="7424" max="7424" width="28" style="63" bestFit="1" customWidth="1"/>
    <col min="7425" max="7425" width="21.42578125" style="63" bestFit="1" customWidth="1"/>
    <col min="7426" max="7426" width="35.5703125" style="63" bestFit="1" customWidth="1"/>
    <col min="7427" max="7427" width="35.28515625" style="63" customWidth="1"/>
    <col min="7428" max="7428" width="19.7109375" style="63" bestFit="1" customWidth="1"/>
    <col min="7429" max="7429" width="69.5703125" style="63" customWidth="1"/>
    <col min="7430" max="7430" width="14.7109375" style="63" bestFit="1" customWidth="1"/>
    <col min="7431" max="7431" width="23.28515625" style="63" bestFit="1" customWidth="1"/>
    <col min="7432" max="7432" width="24.7109375" style="63" customWidth="1"/>
    <col min="7433" max="7433" width="19.5703125" style="63" bestFit="1" customWidth="1"/>
    <col min="7434" max="7434" width="47.7109375" style="63" bestFit="1" customWidth="1"/>
    <col min="7435" max="7435" width="8.7109375" style="63" bestFit="1" customWidth="1"/>
    <col min="7436" max="7436" width="14" style="63" bestFit="1" customWidth="1"/>
    <col min="7437" max="7437" width="35.5703125" style="63" bestFit="1" customWidth="1"/>
    <col min="7438" max="7438" width="17.42578125" style="63" bestFit="1" customWidth="1"/>
    <col min="7439" max="7439" width="10.42578125" style="63" bestFit="1" customWidth="1"/>
    <col min="7440" max="7440" width="14.28515625" style="63" bestFit="1" customWidth="1"/>
    <col min="7441" max="7441" width="24.28515625" style="63" bestFit="1" customWidth="1"/>
    <col min="7442" max="7442" width="18" style="63" customWidth="1"/>
    <col min="7443" max="7443" width="18.42578125" style="63" bestFit="1" customWidth="1"/>
    <col min="7444" max="7444" width="16.7109375" style="63" bestFit="1" customWidth="1"/>
    <col min="7445" max="7445" width="19.5703125" style="63" customWidth="1"/>
    <col min="7446" max="7446" width="17.7109375" style="63" bestFit="1" customWidth="1"/>
    <col min="7447" max="7447" width="9.28515625" style="63" customWidth="1"/>
    <col min="7448" max="7448" width="20.7109375" style="63" bestFit="1" customWidth="1"/>
    <col min="7449" max="7449" width="26.28515625" style="63" customWidth="1"/>
    <col min="7450" max="7450" width="11.7109375" style="63" bestFit="1" customWidth="1"/>
    <col min="7451" max="7451" width="6.28515625" style="63" customWidth="1"/>
    <col min="7452" max="7452" width="8.42578125" style="63" customWidth="1"/>
    <col min="7453" max="7453" width="18.42578125" style="63" bestFit="1" customWidth="1"/>
    <col min="7454" max="7454" width="52.42578125" style="63"/>
    <col min="7455" max="7455" width="19.42578125" style="63" customWidth="1"/>
    <col min="7456" max="7457" width="23.7109375" style="63" customWidth="1"/>
    <col min="7458" max="7458" width="22" style="63" customWidth="1"/>
    <col min="7459" max="7459" width="12.42578125" style="63" customWidth="1"/>
    <col min="7460" max="7460" width="15.7109375" style="63" customWidth="1"/>
    <col min="7461" max="7461" width="13.28515625" style="63" customWidth="1"/>
    <col min="7462" max="7462" width="52.42578125" style="63"/>
    <col min="7463" max="7463" width="15.7109375" style="63" customWidth="1"/>
    <col min="7464" max="7464" width="13.7109375" style="63" customWidth="1"/>
    <col min="7465" max="7468" width="52.42578125" style="63"/>
    <col min="7469" max="7469" width="14.28515625" style="63" customWidth="1"/>
    <col min="7470" max="7470" width="12.42578125" style="63" customWidth="1"/>
    <col min="7471" max="7471" width="19.7109375" style="63" customWidth="1"/>
    <col min="7472" max="7472" width="17.42578125" style="63" customWidth="1"/>
    <col min="7473" max="7473" width="11.7109375" style="63" customWidth="1"/>
    <col min="7474" max="7474" width="10.5703125" style="63" customWidth="1"/>
    <col min="7475" max="7475" width="11.28515625" style="63" customWidth="1"/>
    <col min="7476" max="7478" width="52.42578125" style="63"/>
    <col min="7479" max="7480" width="52.42578125" style="63" customWidth="1"/>
    <col min="7481" max="7481" width="32.7109375" style="63" customWidth="1"/>
    <col min="7482" max="7482" width="22.5703125" style="63" customWidth="1"/>
    <col min="7483" max="7675" width="52.42578125" style="63"/>
    <col min="7676" max="7676" width="25.5703125" style="63" customWidth="1"/>
    <col min="7677" max="7677" width="12.5703125" style="63" customWidth="1"/>
    <col min="7678" max="7679" width="15.28515625" style="63" customWidth="1"/>
    <col min="7680" max="7680" width="28" style="63" bestFit="1" customWidth="1"/>
    <col min="7681" max="7681" width="21.42578125" style="63" bestFit="1" customWidth="1"/>
    <col min="7682" max="7682" width="35.5703125" style="63" bestFit="1" customWidth="1"/>
    <col min="7683" max="7683" width="35.28515625" style="63" customWidth="1"/>
    <col min="7684" max="7684" width="19.7109375" style="63" bestFit="1" customWidth="1"/>
    <col min="7685" max="7685" width="69.5703125" style="63" customWidth="1"/>
    <col min="7686" max="7686" width="14.7109375" style="63" bestFit="1" customWidth="1"/>
    <col min="7687" max="7687" width="23.28515625" style="63" bestFit="1" customWidth="1"/>
    <col min="7688" max="7688" width="24.7109375" style="63" customWidth="1"/>
    <col min="7689" max="7689" width="19.5703125" style="63" bestFit="1" customWidth="1"/>
    <col min="7690" max="7690" width="47.7109375" style="63" bestFit="1" customWidth="1"/>
    <col min="7691" max="7691" width="8.7109375" style="63" bestFit="1" customWidth="1"/>
    <col min="7692" max="7692" width="14" style="63" bestFit="1" customWidth="1"/>
    <col min="7693" max="7693" width="35.5703125" style="63" bestFit="1" customWidth="1"/>
    <col min="7694" max="7694" width="17.42578125" style="63" bestFit="1" customWidth="1"/>
    <col min="7695" max="7695" width="10.42578125" style="63" bestFit="1" customWidth="1"/>
    <col min="7696" max="7696" width="14.28515625" style="63" bestFit="1" customWidth="1"/>
    <col min="7697" max="7697" width="24.28515625" style="63" bestFit="1" customWidth="1"/>
    <col min="7698" max="7698" width="18" style="63" customWidth="1"/>
    <col min="7699" max="7699" width="18.42578125" style="63" bestFit="1" customWidth="1"/>
    <col min="7700" max="7700" width="16.7109375" style="63" bestFit="1" customWidth="1"/>
    <col min="7701" max="7701" width="19.5703125" style="63" customWidth="1"/>
    <col min="7702" max="7702" width="17.7109375" style="63" bestFit="1" customWidth="1"/>
    <col min="7703" max="7703" width="9.28515625" style="63" customWidth="1"/>
    <col min="7704" max="7704" width="20.7109375" style="63" bestFit="1" customWidth="1"/>
    <col min="7705" max="7705" width="26.28515625" style="63" customWidth="1"/>
    <col min="7706" max="7706" width="11.7109375" style="63" bestFit="1" customWidth="1"/>
    <col min="7707" max="7707" width="6.28515625" style="63" customWidth="1"/>
    <col min="7708" max="7708" width="8.42578125" style="63" customWidth="1"/>
    <col min="7709" max="7709" width="18.42578125" style="63" bestFit="1" customWidth="1"/>
    <col min="7710" max="7710" width="52.42578125" style="63"/>
    <col min="7711" max="7711" width="19.42578125" style="63" customWidth="1"/>
    <col min="7712" max="7713" width="23.7109375" style="63" customWidth="1"/>
    <col min="7714" max="7714" width="22" style="63" customWidth="1"/>
    <col min="7715" max="7715" width="12.42578125" style="63" customWidth="1"/>
    <col min="7716" max="7716" width="15.7109375" style="63" customWidth="1"/>
    <col min="7717" max="7717" width="13.28515625" style="63" customWidth="1"/>
    <col min="7718" max="7718" width="52.42578125" style="63"/>
    <col min="7719" max="7719" width="15.7109375" style="63" customWidth="1"/>
    <col min="7720" max="7720" width="13.7109375" style="63" customWidth="1"/>
    <col min="7721" max="7724" width="52.42578125" style="63"/>
    <col min="7725" max="7725" width="14.28515625" style="63" customWidth="1"/>
    <col min="7726" max="7726" width="12.42578125" style="63" customWidth="1"/>
    <col min="7727" max="7727" width="19.7109375" style="63" customWidth="1"/>
    <col min="7728" max="7728" width="17.42578125" style="63" customWidth="1"/>
    <col min="7729" max="7729" width="11.7109375" style="63" customWidth="1"/>
    <col min="7730" max="7730" width="10.5703125" style="63" customWidth="1"/>
    <col min="7731" max="7731" width="11.28515625" style="63" customWidth="1"/>
    <col min="7732" max="7734" width="52.42578125" style="63"/>
    <col min="7735" max="7736" width="52.42578125" style="63" customWidth="1"/>
    <col min="7737" max="7737" width="32.7109375" style="63" customWidth="1"/>
    <col min="7738" max="7738" width="22.5703125" style="63" customWidth="1"/>
    <col min="7739" max="7931" width="52.42578125" style="63"/>
    <col min="7932" max="7932" width="25.5703125" style="63" customWidth="1"/>
    <col min="7933" max="7933" width="12.5703125" style="63" customWidth="1"/>
    <col min="7934" max="7935" width="15.28515625" style="63" customWidth="1"/>
    <col min="7936" max="7936" width="28" style="63" bestFit="1" customWidth="1"/>
    <col min="7937" max="7937" width="21.42578125" style="63" bestFit="1" customWidth="1"/>
    <col min="7938" max="7938" width="35.5703125" style="63" bestFit="1" customWidth="1"/>
    <col min="7939" max="7939" width="35.28515625" style="63" customWidth="1"/>
    <col min="7940" max="7940" width="19.7109375" style="63" bestFit="1" customWidth="1"/>
    <col min="7941" max="7941" width="69.5703125" style="63" customWidth="1"/>
    <col min="7942" max="7942" width="14.7109375" style="63" bestFit="1" customWidth="1"/>
    <col min="7943" max="7943" width="23.28515625" style="63" bestFit="1" customWidth="1"/>
    <col min="7944" max="7944" width="24.7109375" style="63" customWidth="1"/>
    <col min="7945" max="7945" width="19.5703125" style="63" bestFit="1" customWidth="1"/>
    <col min="7946" max="7946" width="47.7109375" style="63" bestFit="1" customWidth="1"/>
    <col min="7947" max="7947" width="8.7109375" style="63" bestFit="1" customWidth="1"/>
    <col min="7948" max="7948" width="14" style="63" bestFit="1" customWidth="1"/>
    <col min="7949" max="7949" width="35.5703125" style="63" bestFit="1" customWidth="1"/>
    <col min="7950" max="7950" width="17.42578125" style="63" bestFit="1" customWidth="1"/>
    <col min="7951" max="7951" width="10.42578125" style="63" bestFit="1" customWidth="1"/>
    <col min="7952" max="7952" width="14.28515625" style="63" bestFit="1" customWidth="1"/>
    <col min="7953" max="7953" width="24.28515625" style="63" bestFit="1" customWidth="1"/>
    <col min="7954" max="7954" width="18" style="63" customWidth="1"/>
    <col min="7955" max="7955" width="18.42578125" style="63" bestFit="1" customWidth="1"/>
    <col min="7956" max="7956" width="16.7109375" style="63" bestFit="1" customWidth="1"/>
    <col min="7957" max="7957" width="19.5703125" style="63" customWidth="1"/>
    <col min="7958" max="7958" width="17.7109375" style="63" bestFit="1" customWidth="1"/>
    <col min="7959" max="7959" width="9.28515625" style="63" customWidth="1"/>
    <col min="7960" max="7960" width="20.7109375" style="63" bestFit="1" customWidth="1"/>
    <col min="7961" max="7961" width="26.28515625" style="63" customWidth="1"/>
    <col min="7962" max="7962" width="11.7109375" style="63" bestFit="1" customWidth="1"/>
    <col min="7963" max="7963" width="6.28515625" style="63" customWidth="1"/>
    <col min="7964" max="7964" width="8.42578125" style="63" customWidth="1"/>
    <col min="7965" max="7965" width="18.42578125" style="63" bestFit="1" customWidth="1"/>
    <col min="7966" max="7966" width="52.42578125" style="63"/>
    <col min="7967" max="7967" width="19.42578125" style="63" customWidth="1"/>
    <col min="7968" max="7969" width="23.7109375" style="63" customWidth="1"/>
    <col min="7970" max="7970" width="22" style="63" customWidth="1"/>
    <col min="7971" max="7971" width="12.42578125" style="63" customWidth="1"/>
    <col min="7972" max="7972" width="15.7109375" style="63" customWidth="1"/>
    <col min="7973" max="7973" width="13.28515625" style="63" customWidth="1"/>
    <col min="7974" max="7974" width="52.42578125" style="63"/>
    <col min="7975" max="7975" width="15.7109375" style="63" customWidth="1"/>
    <col min="7976" max="7976" width="13.7109375" style="63" customWidth="1"/>
    <col min="7977" max="7980" width="52.42578125" style="63"/>
    <col min="7981" max="7981" width="14.28515625" style="63" customWidth="1"/>
    <col min="7982" max="7982" width="12.42578125" style="63" customWidth="1"/>
    <col min="7983" max="7983" width="19.7109375" style="63" customWidth="1"/>
    <col min="7984" max="7984" width="17.42578125" style="63" customWidth="1"/>
    <col min="7985" max="7985" width="11.7109375" style="63" customWidth="1"/>
    <col min="7986" max="7986" width="10.5703125" style="63" customWidth="1"/>
    <col min="7987" max="7987" width="11.28515625" style="63" customWidth="1"/>
    <col min="7988" max="7990" width="52.42578125" style="63"/>
    <col min="7991" max="7992" width="52.42578125" style="63" customWidth="1"/>
    <col min="7993" max="7993" width="32.7109375" style="63" customWidth="1"/>
    <col min="7994" max="7994" width="22.5703125" style="63" customWidth="1"/>
    <col min="7995" max="8187" width="52.42578125" style="63"/>
    <col min="8188" max="8188" width="25.5703125" style="63" customWidth="1"/>
    <col min="8189" max="8189" width="12.5703125" style="63" customWidth="1"/>
    <col min="8190" max="8191" width="15.28515625" style="63" customWidth="1"/>
    <col min="8192" max="8192" width="28" style="63" bestFit="1" customWidth="1"/>
    <col min="8193" max="8193" width="21.42578125" style="63" bestFit="1" customWidth="1"/>
    <col min="8194" max="8194" width="35.5703125" style="63" bestFit="1" customWidth="1"/>
    <col min="8195" max="8195" width="35.28515625" style="63" customWidth="1"/>
    <col min="8196" max="8196" width="19.7109375" style="63" bestFit="1" customWidth="1"/>
    <col min="8197" max="8197" width="69.5703125" style="63" customWidth="1"/>
    <col min="8198" max="8198" width="14.7109375" style="63" bestFit="1" customWidth="1"/>
    <col min="8199" max="8199" width="23.28515625" style="63" bestFit="1" customWidth="1"/>
    <col min="8200" max="8200" width="24.7109375" style="63" customWidth="1"/>
    <col min="8201" max="8201" width="19.5703125" style="63" bestFit="1" customWidth="1"/>
    <col min="8202" max="8202" width="47.7109375" style="63" bestFit="1" customWidth="1"/>
    <col min="8203" max="8203" width="8.7109375" style="63" bestFit="1" customWidth="1"/>
    <col min="8204" max="8204" width="14" style="63" bestFit="1" customWidth="1"/>
    <col min="8205" max="8205" width="35.5703125" style="63" bestFit="1" customWidth="1"/>
    <col min="8206" max="8206" width="17.42578125" style="63" bestFit="1" customWidth="1"/>
    <col min="8207" max="8207" width="10.42578125" style="63" bestFit="1" customWidth="1"/>
    <col min="8208" max="8208" width="14.28515625" style="63" bestFit="1" customWidth="1"/>
    <col min="8209" max="8209" width="24.28515625" style="63" bestFit="1" customWidth="1"/>
    <col min="8210" max="8210" width="18" style="63" customWidth="1"/>
    <col min="8211" max="8211" width="18.42578125" style="63" bestFit="1" customWidth="1"/>
    <col min="8212" max="8212" width="16.7109375" style="63" bestFit="1" customWidth="1"/>
    <col min="8213" max="8213" width="19.5703125" style="63" customWidth="1"/>
    <col min="8214" max="8214" width="17.7109375" style="63" bestFit="1" customWidth="1"/>
    <col min="8215" max="8215" width="9.28515625" style="63" customWidth="1"/>
    <col min="8216" max="8216" width="20.7109375" style="63" bestFit="1" customWidth="1"/>
    <col min="8217" max="8217" width="26.28515625" style="63" customWidth="1"/>
    <col min="8218" max="8218" width="11.7109375" style="63" bestFit="1" customWidth="1"/>
    <col min="8219" max="8219" width="6.28515625" style="63" customWidth="1"/>
    <col min="8220" max="8220" width="8.42578125" style="63" customWidth="1"/>
    <col min="8221" max="8221" width="18.42578125" style="63" bestFit="1" customWidth="1"/>
    <col min="8222" max="8222" width="52.42578125" style="63"/>
    <col min="8223" max="8223" width="19.42578125" style="63" customWidth="1"/>
    <col min="8224" max="8225" width="23.7109375" style="63" customWidth="1"/>
    <col min="8226" max="8226" width="22" style="63" customWidth="1"/>
    <col min="8227" max="8227" width="12.42578125" style="63" customWidth="1"/>
    <col min="8228" max="8228" width="15.7109375" style="63" customWidth="1"/>
    <col min="8229" max="8229" width="13.28515625" style="63" customWidth="1"/>
    <col min="8230" max="8230" width="52.42578125" style="63"/>
    <col min="8231" max="8231" width="15.7109375" style="63" customWidth="1"/>
    <col min="8232" max="8232" width="13.7109375" style="63" customWidth="1"/>
    <col min="8233" max="8236" width="52.42578125" style="63"/>
    <col min="8237" max="8237" width="14.28515625" style="63" customWidth="1"/>
    <col min="8238" max="8238" width="12.42578125" style="63" customWidth="1"/>
    <col min="8239" max="8239" width="19.7109375" style="63" customWidth="1"/>
    <col min="8240" max="8240" width="17.42578125" style="63" customWidth="1"/>
    <col min="8241" max="8241" width="11.7109375" style="63" customWidth="1"/>
    <col min="8242" max="8242" width="10.5703125" style="63" customWidth="1"/>
    <col min="8243" max="8243" width="11.28515625" style="63" customWidth="1"/>
    <col min="8244" max="8246" width="52.42578125" style="63"/>
    <col min="8247" max="8248" width="52.42578125" style="63" customWidth="1"/>
    <col min="8249" max="8249" width="32.7109375" style="63" customWidth="1"/>
    <col min="8250" max="8250" width="22.5703125" style="63" customWidth="1"/>
    <col min="8251" max="8443" width="52.42578125" style="63"/>
    <col min="8444" max="8444" width="25.5703125" style="63" customWidth="1"/>
    <col min="8445" max="8445" width="12.5703125" style="63" customWidth="1"/>
    <col min="8446" max="8447" width="15.28515625" style="63" customWidth="1"/>
    <col min="8448" max="8448" width="28" style="63" bestFit="1" customWidth="1"/>
    <col min="8449" max="8449" width="21.42578125" style="63" bestFit="1" customWidth="1"/>
    <col min="8450" max="8450" width="35.5703125" style="63" bestFit="1" customWidth="1"/>
    <col min="8451" max="8451" width="35.28515625" style="63" customWidth="1"/>
    <col min="8452" max="8452" width="19.7109375" style="63" bestFit="1" customWidth="1"/>
    <col min="8453" max="8453" width="69.5703125" style="63" customWidth="1"/>
    <col min="8454" max="8454" width="14.7109375" style="63" bestFit="1" customWidth="1"/>
    <col min="8455" max="8455" width="23.28515625" style="63" bestFit="1" customWidth="1"/>
    <col min="8456" max="8456" width="24.7109375" style="63" customWidth="1"/>
    <col min="8457" max="8457" width="19.5703125" style="63" bestFit="1" customWidth="1"/>
    <col min="8458" max="8458" width="47.7109375" style="63" bestFit="1" customWidth="1"/>
    <col min="8459" max="8459" width="8.7109375" style="63" bestFit="1" customWidth="1"/>
    <col min="8460" max="8460" width="14" style="63" bestFit="1" customWidth="1"/>
    <col min="8461" max="8461" width="35.5703125" style="63" bestFit="1" customWidth="1"/>
    <col min="8462" max="8462" width="17.42578125" style="63" bestFit="1" customWidth="1"/>
    <col min="8463" max="8463" width="10.42578125" style="63" bestFit="1" customWidth="1"/>
    <col min="8464" max="8464" width="14.28515625" style="63" bestFit="1" customWidth="1"/>
    <col min="8465" max="8465" width="24.28515625" style="63" bestFit="1" customWidth="1"/>
    <col min="8466" max="8466" width="18" style="63" customWidth="1"/>
    <col min="8467" max="8467" width="18.42578125" style="63" bestFit="1" customWidth="1"/>
    <col min="8468" max="8468" width="16.7109375" style="63" bestFit="1" customWidth="1"/>
    <col min="8469" max="8469" width="19.5703125" style="63" customWidth="1"/>
    <col min="8470" max="8470" width="17.7109375" style="63" bestFit="1" customWidth="1"/>
    <col min="8471" max="8471" width="9.28515625" style="63" customWidth="1"/>
    <col min="8472" max="8472" width="20.7109375" style="63" bestFit="1" customWidth="1"/>
    <col min="8473" max="8473" width="26.28515625" style="63" customWidth="1"/>
    <col min="8474" max="8474" width="11.7109375" style="63" bestFit="1" customWidth="1"/>
    <col min="8475" max="8475" width="6.28515625" style="63" customWidth="1"/>
    <col min="8476" max="8476" width="8.42578125" style="63" customWidth="1"/>
    <col min="8477" max="8477" width="18.42578125" style="63" bestFit="1" customWidth="1"/>
    <col min="8478" max="8478" width="52.42578125" style="63"/>
    <col min="8479" max="8479" width="19.42578125" style="63" customWidth="1"/>
    <col min="8480" max="8481" width="23.7109375" style="63" customWidth="1"/>
    <col min="8482" max="8482" width="22" style="63" customWidth="1"/>
    <col min="8483" max="8483" width="12.42578125" style="63" customWidth="1"/>
    <col min="8484" max="8484" width="15.7109375" style="63" customWidth="1"/>
    <col min="8485" max="8485" width="13.28515625" style="63" customWidth="1"/>
    <col min="8486" max="8486" width="52.42578125" style="63"/>
    <col min="8487" max="8487" width="15.7109375" style="63" customWidth="1"/>
    <col min="8488" max="8488" width="13.7109375" style="63" customWidth="1"/>
    <col min="8489" max="8492" width="52.42578125" style="63"/>
    <col min="8493" max="8493" width="14.28515625" style="63" customWidth="1"/>
    <col min="8494" max="8494" width="12.42578125" style="63" customWidth="1"/>
    <col min="8495" max="8495" width="19.7109375" style="63" customWidth="1"/>
    <col min="8496" max="8496" width="17.42578125" style="63" customWidth="1"/>
    <col min="8497" max="8497" width="11.7109375" style="63" customWidth="1"/>
    <col min="8498" max="8498" width="10.5703125" style="63" customWidth="1"/>
    <col min="8499" max="8499" width="11.28515625" style="63" customWidth="1"/>
    <col min="8500" max="8502" width="52.42578125" style="63"/>
    <col min="8503" max="8504" width="52.42578125" style="63" customWidth="1"/>
    <col min="8505" max="8505" width="32.7109375" style="63" customWidth="1"/>
    <col min="8506" max="8506" width="22.5703125" style="63" customWidth="1"/>
    <col min="8507" max="8699" width="52.42578125" style="63"/>
    <col min="8700" max="8700" width="25.5703125" style="63" customWidth="1"/>
    <col min="8701" max="8701" width="12.5703125" style="63" customWidth="1"/>
    <col min="8702" max="8703" width="15.28515625" style="63" customWidth="1"/>
    <col min="8704" max="8704" width="28" style="63" bestFit="1" customWidth="1"/>
    <col min="8705" max="8705" width="21.42578125" style="63" bestFit="1" customWidth="1"/>
    <col min="8706" max="8706" width="35.5703125" style="63" bestFit="1" customWidth="1"/>
    <col min="8707" max="8707" width="35.28515625" style="63" customWidth="1"/>
    <col min="8708" max="8708" width="19.7109375" style="63" bestFit="1" customWidth="1"/>
    <col min="8709" max="8709" width="69.5703125" style="63" customWidth="1"/>
    <col min="8710" max="8710" width="14.7109375" style="63" bestFit="1" customWidth="1"/>
    <col min="8711" max="8711" width="23.28515625" style="63" bestFit="1" customWidth="1"/>
    <col min="8712" max="8712" width="24.7109375" style="63" customWidth="1"/>
    <col min="8713" max="8713" width="19.5703125" style="63" bestFit="1" customWidth="1"/>
    <col min="8714" max="8714" width="47.7109375" style="63" bestFit="1" customWidth="1"/>
    <col min="8715" max="8715" width="8.7109375" style="63" bestFit="1" customWidth="1"/>
    <col min="8716" max="8716" width="14" style="63" bestFit="1" customWidth="1"/>
    <col min="8717" max="8717" width="35.5703125" style="63" bestFit="1" customWidth="1"/>
    <col min="8718" max="8718" width="17.42578125" style="63" bestFit="1" customWidth="1"/>
    <col min="8719" max="8719" width="10.42578125" style="63" bestFit="1" customWidth="1"/>
    <col min="8720" max="8720" width="14.28515625" style="63" bestFit="1" customWidth="1"/>
    <col min="8721" max="8721" width="24.28515625" style="63" bestFit="1" customWidth="1"/>
    <col min="8722" max="8722" width="18" style="63" customWidth="1"/>
    <col min="8723" max="8723" width="18.42578125" style="63" bestFit="1" customWidth="1"/>
    <col min="8724" max="8724" width="16.7109375" style="63" bestFit="1" customWidth="1"/>
    <col min="8725" max="8725" width="19.5703125" style="63" customWidth="1"/>
    <col min="8726" max="8726" width="17.7109375" style="63" bestFit="1" customWidth="1"/>
    <col min="8727" max="8727" width="9.28515625" style="63" customWidth="1"/>
    <col min="8728" max="8728" width="20.7109375" style="63" bestFit="1" customWidth="1"/>
    <col min="8729" max="8729" width="26.28515625" style="63" customWidth="1"/>
    <col min="8730" max="8730" width="11.7109375" style="63" bestFit="1" customWidth="1"/>
    <col min="8731" max="8731" width="6.28515625" style="63" customWidth="1"/>
    <col min="8732" max="8732" width="8.42578125" style="63" customWidth="1"/>
    <col min="8733" max="8733" width="18.42578125" style="63" bestFit="1" customWidth="1"/>
    <col min="8734" max="8734" width="52.42578125" style="63"/>
    <col min="8735" max="8735" width="19.42578125" style="63" customWidth="1"/>
    <col min="8736" max="8737" width="23.7109375" style="63" customWidth="1"/>
    <col min="8738" max="8738" width="22" style="63" customWidth="1"/>
    <col min="8739" max="8739" width="12.42578125" style="63" customWidth="1"/>
    <col min="8740" max="8740" width="15.7109375" style="63" customWidth="1"/>
    <col min="8741" max="8741" width="13.28515625" style="63" customWidth="1"/>
    <col min="8742" max="8742" width="52.42578125" style="63"/>
    <col min="8743" max="8743" width="15.7109375" style="63" customWidth="1"/>
    <col min="8744" max="8744" width="13.7109375" style="63" customWidth="1"/>
    <col min="8745" max="8748" width="52.42578125" style="63"/>
    <col min="8749" max="8749" width="14.28515625" style="63" customWidth="1"/>
    <col min="8750" max="8750" width="12.42578125" style="63" customWidth="1"/>
    <col min="8751" max="8751" width="19.7109375" style="63" customWidth="1"/>
    <col min="8752" max="8752" width="17.42578125" style="63" customWidth="1"/>
    <col min="8753" max="8753" width="11.7109375" style="63" customWidth="1"/>
    <col min="8754" max="8754" width="10.5703125" style="63" customWidth="1"/>
    <col min="8755" max="8755" width="11.28515625" style="63" customWidth="1"/>
    <col min="8756" max="8758" width="52.42578125" style="63"/>
    <col min="8759" max="8760" width="52.42578125" style="63" customWidth="1"/>
    <col min="8761" max="8761" width="32.7109375" style="63" customWidth="1"/>
    <col min="8762" max="8762" width="22.5703125" style="63" customWidth="1"/>
    <col min="8763" max="8955" width="52.42578125" style="63"/>
    <col min="8956" max="8956" width="25.5703125" style="63" customWidth="1"/>
    <col min="8957" max="8957" width="12.5703125" style="63" customWidth="1"/>
    <col min="8958" max="8959" width="15.28515625" style="63" customWidth="1"/>
    <col min="8960" max="8960" width="28" style="63" bestFit="1" customWidth="1"/>
    <col min="8961" max="8961" width="21.42578125" style="63" bestFit="1" customWidth="1"/>
    <col min="8962" max="8962" width="35.5703125" style="63" bestFit="1" customWidth="1"/>
    <col min="8963" max="8963" width="35.28515625" style="63" customWidth="1"/>
    <col min="8964" max="8964" width="19.7109375" style="63" bestFit="1" customWidth="1"/>
    <col min="8965" max="8965" width="69.5703125" style="63" customWidth="1"/>
    <col min="8966" max="8966" width="14.7109375" style="63" bestFit="1" customWidth="1"/>
    <col min="8967" max="8967" width="23.28515625" style="63" bestFit="1" customWidth="1"/>
    <col min="8968" max="8968" width="24.7109375" style="63" customWidth="1"/>
    <col min="8969" max="8969" width="19.5703125" style="63" bestFit="1" customWidth="1"/>
    <col min="8970" max="8970" width="47.7109375" style="63" bestFit="1" customWidth="1"/>
    <col min="8971" max="8971" width="8.7109375" style="63" bestFit="1" customWidth="1"/>
    <col min="8972" max="8972" width="14" style="63" bestFit="1" customWidth="1"/>
    <col min="8973" max="8973" width="35.5703125" style="63" bestFit="1" customWidth="1"/>
    <col min="8974" max="8974" width="17.42578125" style="63" bestFit="1" customWidth="1"/>
    <col min="8975" max="8975" width="10.42578125" style="63" bestFit="1" customWidth="1"/>
    <col min="8976" max="8976" width="14.28515625" style="63" bestFit="1" customWidth="1"/>
    <col min="8977" max="8977" width="24.28515625" style="63" bestFit="1" customWidth="1"/>
    <col min="8978" max="8978" width="18" style="63" customWidth="1"/>
    <col min="8979" max="8979" width="18.42578125" style="63" bestFit="1" customWidth="1"/>
    <col min="8980" max="8980" width="16.7109375" style="63" bestFit="1" customWidth="1"/>
    <col min="8981" max="8981" width="19.5703125" style="63" customWidth="1"/>
    <col min="8982" max="8982" width="17.7109375" style="63" bestFit="1" customWidth="1"/>
    <col min="8983" max="8983" width="9.28515625" style="63" customWidth="1"/>
    <col min="8984" max="8984" width="20.7109375" style="63" bestFit="1" customWidth="1"/>
    <col min="8985" max="8985" width="26.28515625" style="63" customWidth="1"/>
    <col min="8986" max="8986" width="11.7109375" style="63" bestFit="1" customWidth="1"/>
    <col min="8987" max="8987" width="6.28515625" style="63" customWidth="1"/>
    <col min="8988" max="8988" width="8.42578125" style="63" customWidth="1"/>
    <col min="8989" max="8989" width="18.42578125" style="63" bestFit="1" customWidth="1"/>
    <col min="8990" max="8990" width="52.42578125" style="63"/>
    <col min="8991" max="8991" width="19.42578125" style="63" customWidth="1"/>
    <col min="8992" max="8993" width="23.7109375" style="63" customWidth="1"/>
    <col min="8994" max="8994" width="22" style="63" customWidth="1"/>
    <col min="8995" max="8995" width="12.42578125" style="63" customWidth="1"/>
    <col min="8996" max="8996" width="15.7109375" style="63" customWidth="1"/>
    <col min="8997" max="8997" width="13.28515625" style="63" customWidth="1"/>
    <col min="8998" max="8998" width="52.42578125" style="63"/>
    <col min="8999" max="8999" width="15.7109375" style="63" customWidth="1"/>
    <col min="9000" max="9000" width="13.7109375" style="63" customWidth="1"/>
    <col min="9001" max="9004" width="52.42578125" style="63"/>
    <col min="9005" max="9005" width="14.28515625" style="63" customWidth="1"/>
    <col min="9006" max="9006" width="12.42578125" style="63" customWidth="1"/>
    <col min="9007" max="9007" width="19.7109375" style="63" customWidth="1"/>
    <col min="9008" max="9008" width="17.42578125" style="63" customWidth="1"/>
    <col min="9009" max="9009" width="11.7109375" style="63" customWidth="1"/>
    <col min="9010" max="9010" width="10.5703125" style="63" customWidth="1"/>
    <col min="9011" max="9011" width="11.28515625" style="63" customWidth="1"/>
    <col min="9012" max="9014" width="52.42578125" style="63"/>
    <col min="9015" max="9016" width="52.42578125" style="63" customWidth="1"/>
    <col min="9017" max="9017" width="32.7109375" style="63" customWidth="1"/>
    <col min="9018" max="9018" width="22.5703125" style="63" customWidth="1"/>
    <col min="9019" max="9211" width="52.42578125" style="63"/>
    <col min="9212" max="9212" width="25.5703125" style="63" customWidth="1"/>
    <col min="9213" max="9213" width="12.5703125" style="63" customWidth="1"/>
    <col min="9214" max="9215" width="15.28515625" style="63" customWidth="1"/>
    <col min="9216" max="9216" width="28" style="63" bestFit="1" customWidth="1"/>
    <col min="9217" max="9217" width="21.42578125" style="63" bestFit="1" customWidth="1"/>
    <col min="9218" max="9218" width="35.5703125" style="63" bestFit="1" customWidth="1"/>
    <col min="9219" max="9219" width="35.28515625" style="63" customWidth="1"/>
    <col min="9220" max="9220" width="19.7109375" style="63" bestFit="1" customWidth="1"/>
    <col min="9221" max="9221" width="69.5703125" style="63" customWidth="1"/>
    <col min="9222" max="9222" width="14.7109375" style="63" bestFit="1" customWidth="1"/>
    <col min="9223" max="9223" width="23.28515625" style="63" bestFit="1" customWidth="1"/>
    <col min="9224" max="9224" width="24.7109375" style="63" customWidth="1"/>
    <col min="9225" max="9225" width="19.5703125" style="63" bestFit="1" customWidth="1"/>
    <col min="9226" max="9226" width="47.7109375" style="63" bestFit="1" customWidth="1"/>
    <col min="9227" max="9227" width="8.7109375" style="63" bestFit="1" customWidth="1"/>
    <col min="9228" max="9228" width="14" style="63" bestFit="1" customWidth="1"/>
    <col min="9229" max="9229" width="35.5703125" style="63" bestFit="1" customWidth="1"/>
    <col min="9230" max="9230" width="17.42578125" style="63" bestFit="1" customWidth="1"/>
    <col min="9231" max="9231" width="10.42578125" style="63" bestFit="1" customWidth="1"/>
    <col min="9232" max="9232" width="14.28515625" style="63" bestFit="1" customWidth="1"/>
    <col min="9233" max="9233" width="24.28515625" style="63" bestFit="1" customWidth="1"/>
    <col min="9234" max="9234" width="18" style="63" customWidth="1"/>
    <col min="9235" max="9235" width="18.42578125" style="63" bestFit="1" customWidth="1"/>
    <col min="9236" max="9236" width="16.7109375" style="63" bestFit="1" customWidth="1"/>
    <col min="9237" max="9237" width="19.5703125" style="63" customWidth="1"/>
    <col min="9238" max="9238" width="17.7109375" style="63" bestFit="1" customWidth="1"/>
    <col min="9239" max="9239" width="9.28515625" style="63" customWidth="1"/>
    <col min="9240" max="9240" width="20.7109375" style="63" bestFit="1" customWidth="1"/>
    <col min="9241" max="9241" width="26.28515625" style="63" customWidth="1"/>
    <col min="9242" max="9242" width="11.7109375" style="63" bestFit="1" customWidth="1"/>
    <col min="9243" max="9243" width="6.28515625" style="63" customWidth="1"/>
    <col min="9244" max="9244" width="8.42578125" style="63" customWidth="1"/>
    <col min="9245" max="9245" width="18.42578125" style="63" bestFit="1" customWidth="1"/>
    <col min="9246" max="9246" width="52.42578125" style="63"/>
    <col min="9247" max="9247" width="19.42578125" style="63" customWidth="1"/>
    <col min="9248" max="9249" width="23.7109375" style="63" customWidth="1"/>
    <col min="9250" max="9250" width="22" style="63" customWidth="1"/>
    <col min="9251" max="9251" width="12.42578125" style="63" customWidth="1"/>
    <col min="9252" max="9252" width="15.7109375" style="63" customWidth="1"/>
    <col min="9253" max="9253" width="13.28515625" style="63" customWidth="1"/>
    <col min="9254" max="9254" width="52.42578125" style="63"/>
    <col min="9255" max="9255" width="15.7109375" style="63" customWidth="1"/>
    <col min="9256" max="9256" width="13.7109375" style="63" customWidth="1"/>
    <col min="9257" max="9260" width="52.42578125" style="63"/>
    <col min="9261" max="9261" width="14.28515625" style="63" customWidth="1"/>
    <col min="9262" max="9262" width="12.42578125" style="63" customWidth="1"/>
    <col min="9263" max="9263" width="19.7109375" style="63" customWidth="1"/>
    <col min="9264" max="9264" width="17.42578125" style="63" customWidth="1"/>
    <col min="9265" max="9265" width="11.7109375" style="63" customWidth="1"/>
    <col min="9266" max="9266" width="10.5703125" style="63" customWidth="1"/>
    <col min="9267" max="9267" width="11.28515625" style="63" customWidth="1"/>
    <col min="9268" max="9270" width="52.42578125" style="63"/>
    <col min="9271" max="9272" width="52.42578125" style="63" customWidth="1"/>
    <col min="9273" max="9273" width="32.7109375" style="63" customWidth="1"/>
    <col min="9274" max="9274" width="22.5703125" style="63" customWidth="1"/>
    <col min="9275" max="9467" width="52.42578125" style="63"/>
    <col min="9468" max="9468" width="25.5703125" style="63" customWidth="1"/>
    <col min="9469" max="9469" width="12.5703125" style="63" customWidth="1"/>
    <col min="9470" max="9471" width="15.28515625" style="63" customWidth="1"/>
    <col min="9472" max="9472" width="28" style="63" bestFit="1" customWidth="1"/>
    <col min="9473" max="9473" width="21.42578125" style="63" bestFit="1" customWidth="1"/>
    <col min="9474" max="9474" width="35.5703125" style="63" bestFit="1" customWidth="1"/>
    <col min="9475" max="9475" width="35.28515625" style="63" customWidth="1"/>
    <col min="9476" max="9476" width="19.7109375" style="63" bestFit="1" customWidth="1"/>
    <col min="9477" max="9477" width="69.5703125" style="63" customWidth="1"/>
    <col min="9478" max="9478" width="14.7109375" style="63" bestFit="1" customWidth="1"/>
    <col min="9479" max="9479" width="23.28515625" style="63" bestFit="1" customWidth="1"/>
    <col min="9480" max="9480" width="24.7109375" style="63" customWidth="1"/>
    <col min="9481" max="9481" width="19.5703125" style="63" bestFit="1" customWidth="1"/>
    <col min="9482" max="9482" width="47.7109375" style="63" bestFit="1" customWidth="1"/>
    <col min="9483" max="9483" width="8.7109375" style="63" bestFit="1" customWidth="1"/>
    <col min="9484" max="9484" width="14" style="63" bestFit="1" customWidth="1"/>
    <col min="9485" max="9485" width="35.5703125" style="63" bestFit="1" customWidth="1"/>
    <col min="9486" max="9486" width="17.42578125" style="63" bestFit="1" customWidth="1"/>
    <col min="9487" max="9487" width="10.42578125" style="63" bestFit="1" customWidth="1"/>
    <col min="9488" max="9488" width="14.28515625" style="63" bestFit="1" customWidth="1"/>
    <col min="9489" max="9489" width="24.28515625" style="63" bestFit="1" customWidth="1"/>
    <col min="9490" max="9490" width="18" style="63" customWidth="1"/>
    <col min="9491" max="9491" width="18.42578125" style="63" bestFit="1" customWidth="1"/>
    <col min="9492" max="9492" width="16.7109375" style="63" bestFit="1" customWidth="1"/>
    <col min="9493" max="9493" width="19.5703125" style="63" customWidth="1"/>
    <col min="9494" max="9494" width="17.7109375" style="63" bestFit="1" customWidth="1"/>
    <col min="9495" max="9495" width="9.28515625" style="63" customWidth="1"/>
    <col min="9496" max="9496" width="20.7109375" style="63" bestFit="1" customWidth="1"/>
    <col min="9497" max="9497" width="26.28515625" style="63" customWidth="1"/>
    <col min="9498" max="9498" width="11.7109375" style="63" bestFit="1" customWidth="1"/>
    <col min="9499" max="9499" width="6.28515625" style="63" customWidth="1"/>
    <col min="9500" max="9500" width="8.42578125" style="63" customWidth="1"/>
    <col min="9501" max="9501" width="18.42578125" style="63" bestFit="1" customWidth="1"/>
    <col min="9502" max="9502" width="52.42578125" style="63"/>
    <col min="9503" max="9503" width="19.42578125" style="63" customWidth="1"/>
    <col min="9504" max="9505" width="23.7109375" style="63" customWidth="1"/>
    <col min="9506" max="9506" width="22" style="63" customWidth="1"/>
    <col min="9507" max="9507" width="12.42578125" style="63" customWidth="1"/>
    <col min="9508" max="9508" width="15.7109375" style="63" customWidth="1"/>
    <col min="9509" max="9509" width="13.28515625" style="63" customWidth="1"/>
    <col min="9510" max="9510" width="52.42578125" style="63"/>
    <col min="9511" max="9511" width="15.7109375" style="63" customWidth="1"/>
    <col min="9512" max="9512" width="13.7109375" style="63" customWidth="1"/>
    <col min="9513" max="9516" width="52.42578125" style="63"/>
    <col min="9517" max="9517" width="14.28515625" style="63" customWidth="1"/>
    <col min="9518" max="9518" width="12.42578125" style="63" customWidth="1"/>
    <col min="9519" max="9519" width="19.7109375" style="63" customWidth="1"/>
    <col min="9520" max="9520" width="17.42578125" style="63" customWidth="1"/>
    <col min="9521" max="9521" width="11.7109375" style="63" customWidth="1"/>
    <col min="9522" max="9522" width="10.5703125" style="63" customWidth="1"/>
    <col min="9523" max="9523" width="11.28515625" style="63" customWidth="1"/>
    <col min="9524" max="9526" width="52.42578125" style="63"/>
    <col min="9527" max="9528" width="52.42578125" style="63" customWidth="1"/>
    <col min="9529" max="9529" width="32.7109375" style="63" customWidth="1"/>
    <col min="9530" max="9530" width="22.5703125" style="63" customWidth="1"/>
    <col min="9531" max="9723" width="52.42578125" style="63"/>
    <col min="9724" max="9724" width="25.5703125" style="63" customWidth="1"/>
    <col min="9725" max="9725" width="12.5703125" style="63" customWidth="1"/>
    <col min="9726" max="9727" width="15.28515625" style="63" customWidth="1"/>
    <col min="9728" max="9728" width="28" style="63" bestFit="1" customWidth="1"/>
    <col min="9729" max="9729" width="21.42578125" style="63" bestFit="1" customWidth="1"/>
    <col min="9730" max="9730" width="35.5703125" style="63" bestFit="1" customWidth="1"/>
    <col min="9731" max="9731" width="35.28515625" style="63" customWidth="1"/>
    <col min="9732" max="9732" width="19.7109375" style="63" bestFit="1" customWidth="1"/>
    <col min="9733" max="9733" width="69.5703125" style="63" customWidth="1"/>
    <col min="9734" max="9734" width="14.7109375" style="63" bestFit="1" customWidth="1"/>
    <col min="9735" max="9735" width="23.28515625" style="63" bestFit="1" customWidth="1"/>
    <col min="9736" max="9736" width="24.7109375" style="63" customWidth="1"/>
    <col min="9737" max="9737" width="19.5703125" style="63" bestFit="1" customWidth="1"/>
    <col min="9738" max="9738" width="47.7109375" style="63" bestFit="1" customWidth="1"/>
    <col min="9739" max="9739" width="8.7109375" style="63" bestFit="1" customWidth="1"/>
    <col min="9740" max="9740" width="14" style="63" bestFit="1" customWidth="1"/>
    <col min="9741" max="9741" width="35.5703125" style="63" bestFit="1" customWidth="1"/>
    <col min="9742" max="9742" width="17.42578125" style="63" bestFit="1" customWidth="1"/>
    <col min="9743" max="9743" width="10.42578125" style="63" bestFit="1" customWidth="1"/>
    <col min="9744" max="9744" width="14.28515625" style="63" bestFit="1" customWidth="1"/>
    <col min="9745" max="9745" width="24.28515625" style="63" bestFit="1" customWidth="1"/>
    <col min="9746" max="9746" width="18" style="63" customWidth="1"/>
    <col min="9747" max="9747" width="18.42578125" style="63" bestFit="1" customWidth="1"/>
    <col min="9748" max="9748" width="16.7109375" style="63" bestFit="1" customWidth="1"/>
    <col min="9749" max="9749" width="19.5703125" style="63" customWidth="1"/>
    <col min="9750" max="9750" width="17.7109375" style="63" bestFit="1" customWidth="1"/>
    <col min="9751" max="9751" width="9.28515625" style="63" customWidth="1"/>
    <col min="9752" max="9752" width="20.7109375" style="63" bestFit="1" customWidth="1"/>
    <col min="9753" max="9753" width="26.28515625" style="63" customWidth="1"/>
    <col min="9754" max="9754" width="11.7109375" style="63" bestFit="1" customWidth="1"/>
    <col min="9755" max="9755" width="6.28515625" style="63" customWidth="1"/>
    <col min="9756" max="9756" width="8.42578125" style="63" customWidth="1"/>
    <col min="9757" max="9757" width="18.42578125" style="63" bestFit="1" customWidth="1"/>
    <col min="9758" max="9758" width="52.42578125" style="63"/>
    <col min="9759" max="9759" width="19.42578125" style="63" customWidth="1"/>
    <col min="9760" max="9761" width="23.7109375" style="63" customWidth="1"/>
    <col min="9762" max="9762" width="22" style="63" customWidth="1"/>
    <col min="9763" max="9763" width="12.42578125" style="63" customWidth="1"/>
    <col min="9764" max="9764" width="15.7109375" style="63" customWidth="1"/>
    <col min="9765" max="9765" width="13.28515625" style="63" customWidth="1"/>
    <col min="9766" max="9766" width="52.42578125" style="63"/>
    <col min="9767" max="9767" width="15.7109375" style="63" customWidth="1"/>
    <col min="9768" max="9768" width="13.7109375" style="63" customWidth="1"/>
    <col min="9769" max="9772" width="52.42578125" style="63"/>
    <col min="9773" max="9773" width="14.28515625" style="63" customWidth="1"/>
    <col min="9774" max="9774" width="12.42578125" style="63" customWidth="1"/>
    <col min="9775" max="9775" width="19.7109375" style="63" customWidth="1"/>
    <col min="9776" max="9776" width="17.42578125" style="63" customWidth="1"/>
    <col min="9777" max="9777" width="11.7109375" style="63" customWidth="1"/>
    <col min="9778" max="9778" width="10.5703125" style="63" customWidth="1"/>
    <col min="9779" max="9779" width="11.28515625" style="63" customWidth="1"/>
    <col min="9780" max="9782" width="52.42578125" style="63"/>
    <col min="9783" max="9784" width="52.42578125" style="63" customWidth="1"/>
    <col min="9785" max="9785" width="32.7109375" style="63" customWidth="1"/>
    <col min="9786" max="9786" width="22.5703125" style="63" customWidth="1"/>
    <col min="9787" max="9979" width="52.42578125" style="63"/>
    <col min="9980" max="9980" width="25.5703125" style="63" customWidth="1"/>
    <col min="9981" max="9981" width="12.5703125" style="63" customWidth="1"/>
    <col min="9982" max="9983" width="15.28515625" style="63" customWidth="1"/>
    <col min="9984" max="9984" width="28" style="63" bestFit="1" customWidth="1"/>
    <col min="9985" max="9985" width="21.42578125" style="63" bestFit="1" customWidth="1"/>
    <col min="9986" max="9986" width="35.5703125" style="63" bestFit="1" customWidth="1"/>
    <col min="9987" max="9987" width="35.28515625" style="63" customWidth="1"/>
    <col min="9988" max="9988" width="19.7109375" style="63" bestFit="1" customWidth="1"/>
    <col min="9989" max="9989" width="69.5703125" style="63" customWidth="1"/>
    <col min="9990" max="9990" width="14.7109375" style="63" bestFit="1" customWidth="1"/>
    <col min="9991" max="9991" width="23.28515625" style="63" bestFit="1" customWidth="1"/>
    <col min="9992" max="9992" width="24.7109375" style="63" customWidth="1"/>
    <col min="9993" max="9993" width="19.5703125" style="63" bestFit="1" customWidth="1"/>
    <col min="9994" max="9994" width="47.7109375" style="63" bestFit="1" customWidth="1"/>
    <col min="9995" max="9995" width="8.7109375" style="63" bestFit="1" customWidth="1"/>
    <col min="9996" max="9996" width="14" style="63" bestFit="1" customWidth="1"/>
    <col min="9997" max="9997" width="35.5703125" style="63" bestFit="1" customWidth="1"/>
    <col min="9998" max="9998" width="17.42578125" style="63" bestFit="1" customWidth="1"/>
    <col min="9999" max="9999" width="10.42578125" style="63" bestFit="1" customWidth="1"/>
    <col min="10000" max="10000" width="14.28515625" style="63" bestFit="1" customWidth="1"/>
    <col min="10001" max="10001" width="24.28515625" style="63" bestFit="1" customWidth="1"/>
    <col min="10002" max="10002" width="18" style="63" customWidth="1"/>
    <col min="10003" max="10003" width="18.42578125" style="63" bestFit="1" customWidth="1"/>
    <col min="10004" max="10004" width="16.7109375" style="63" bestFit="1" customWidth="1"/>
    <col min="10005" max="10005" width="19.5703125" style="63" customWidth="1"/>
    <col min="10006" max="10006" width="17.7109375" style="63" bestFit="1" customWidth="1"/>
    <col min="10007" max="10007" width="9.28515625" style="63" customWidth="1"/>
    <col min="10008" max="10008" width="20.7109375" style="63" bestFit="1" customWidth="1"/>
    <col min="10009" max="10009" width="26.28515625" style="63" customWidth="1"/>
    <col min="10010" max="10010" width="11.7109375" style="63" bestFit="1" customWidth="1"/>
    <col min="10011" max="10011" width="6.28515625" style="63" customWidth="1"/>
    <col min="10012" max="10012" width="8.42578125" style="63" customWidth="1"/>
    <col min="10013" max="10013" width="18.42578125" style="63" bestFit="1" customWidth="1"/>
    <col min="10014" max="10014" width="52.42578125" style="63"/>
    <col min="10015" max="10015" width="19.42578125" style="63" customWidth="1"/>
    <col min="10016" max="10017" width="23.7109375" style="63" customWidth="1"/>
    <col min="10018" max="10018" width="22" style="63" customWidth="1"/>
    <col min="10019" max="10019" width="12.42578125" style="63" customWidth="1"/>
    <col min="10020" max="10020" width="15.7109375" style="63" customWidth="1"/>
    <col min="10021" max="10021" width="13.28515625" style="63" customWidth="1"/>
    <col min="10022" max="10022" width="52.42578125" style="63"/>
    <col min="10023" max="10023" width="15.7109375" style="63" customWidth="1"/>
    <col min="10024" max="10024" width="13.7109375" style="63" customWidth="1"/>
    <col min="10025" max="10028" width="52.42578125" style="63"/>
    <col min="10029" max="10029" width="14.28515625" style="63" customWidth="1"/>
    <col min="10030" max="10030" width="12.42578125" style="63" customWidth="1"/>
    <col min="10031" max="10031" width="19.7109375" style="63" customWidth="1"/>
    <col min="10032" max="10032" width="17.42578125" style="63" customWidth="1"/>
    <col min="10033" max="10033" width="11.7109375" style="63" customWidth="1"/>
    <col min="10034" max="10034" width="10.5703125" style="63" customWidth="1"/>
    <col min="10035" max="10035" width="11.28515625" style="63" customWidth="1"/>
    <col min="10036" max="10038" width="52.42578125" style="63"/>
    <col min="10039" max="10040" width="52.42578125" style="63" customWidth="1"/>
    <col min="10041" max="10041" width="32.7109375" style="63" customWidth="1"/>
    <col min="10042" max="10042" width="22.5703125" style="63" customWidth="1"/>
    <col min="10043" max="10235" width="52.42578125" style="63"/>
    <col min="10236" max="10236" width="25.5703125" style="63" customWidth="1"/>
    <col min="10237" max="10237" width="12.5703125" style="63" customWidth="1"/>
    <col min="10238" max="10239" width="15.28515625" style="63" customWidth="1"/>
    <col min="10240" max="10240" width="28" style="63" bestFit="1" customWidth="1"/>
    <col min="10241" max="10241" width="21.42578125" style="63" bestFit="1" customWidth="1"/>
    <col min="10242" max="10242" width="35.5703125" style="63" bestFit="1" customWidth="1"/>
    <col min="10243" max="10243" width="35.28515625" style="63" customWidth="1"/>
    <col min="10244" max="10244" width="19.7109375" style="63" bestFit="1" customWidth="1"/>
    <col min="10245" max="10245" width="69.5703125" style="63" customWidth="1"/>
    <col min="10246" max="10246" width="14.7109375" style="63" bestFit="1" customWidth="1"/>
    <col min="10247" max="10247" width="23.28515625" style="63" bestFit="1" customWidth="1"/>
    <col min="10248" max="10248" width="24.7109375" style="63" customWidth="1"/>
    <col min="10249" max="10249" width="19.5703125" style="63" bestFit="1" customWidth="1"/>
    <col min="10250" max="10250" width="47.7109375" style="63" bestFit="1" customWidth="1"/>
    <col min="10251" max="10251" width="8.7109375" style="63" bestFit="1" customWidth="1"/>
    <col min="10252" max="10252" width="14" style="63" bestFit="1" customWidth="1"/>
    <col min="10253" max="10253" width="35.5703125" style="63" bestFit="1" customWidth="1"/>
    <col min="10254" max="10254" width="17.42578125" style="63" bestFit="1" customWidth="1"/>
    <col min="10255" max="10255" width="10.42578125" style="63" bestFit="1" customWidth="1"/>
    <col min="10256" max="10256" width="14.28515625" style="63" bestFit="1" customWidth="1"/>
    <col min="10257" max="10257" width="24.28515625" style="63" bestFit="1" customWidth="1"/>
    <col min="10258" max="10258" width="18" style="63" customWidth="1"/>
    <col min="10259" max="10259" width="18.42578125" style="63" bestFit="1" customWidth="1"/>
    <col min="10260" max="10260" width="16.7109375" style="63" bestFit="1" customWidth="1"/>
    <col min="10261" max="10261" width="19.5703125" style="63" customWidth="1"/>
    <col min="10262" max="10262" width="17.7109375" style="63" bestFit="1" customWidth="1"/>
    <col min="10263" max="10263" width="9.28515625" style="63" customWidth="1"/>
    <col min="10264" max="10264" width="20.7109375" style="63" bestFit="1" customWidth="1"/>
    <col min="10265" max="10265" width="26.28515625" style="63" customWidth="1"/>
    <col min="10266" max="10266" width="11.7109375" style="63" bestFit="1" customWidth="1"/>
    <col min="10267" max="10267" width="6.28515625" style="63" customWidth="1"/>
    <col min="10268" max="10268" width="8.42578125" style="63" customWidth="1"/>
    <col min="10269" max="10269" width="18.42578125" style="63" bestFit="1" customWidth="1"/>
    <col min="10270" max="10270" width="52.42578125" style="63"/>
    <col min="10271" max="10271" width="19.42578125" style="63" customWidth="1"/>
    <col min="10272" max="10273" width="23.7109375" style="63" customWidth="1"/>
    <col min="10274" max="10274" width="22" style="63" customWidth="1"/>
    <col min="10275" max="10275" width="12.42578125" style="63" customWidth="1"/>
    <col min="10276" max="10276" width="15.7109375" style="63" customWidth="1"/>
    <col min="10277" max="10277" width="13.28515625" style="63" customWidth="1"/>
    <col min="10278" max="10278" width="52.42578125" style="63"/>
    <col min="10279" max="10279" width="15.7109375" style="63" customWidth="1"/>
    <col min="10280" max="10280" width="13.7109375" style="63" customWidth="1"/>
    <col min="10281" max="10284" width="52.42578125" style="63"/>
    <col min="10285" max="10285" width="14.28515625" style="63" customWidth="1"/>
    <col min="10286" max="10286" width="12.42578125" style="63" customWidth="1"/>
    <col min="10287" max="10287" width="19.7109375" style="63" customWidth="1"/>
    <col min="10288" max="10288" width="17.42578125" style="63" customWidth="1"/>
    <col min="10289" max="10289" width="11.7109375" style="63" customWidth="1"/>
    <col min="10290" max="10290" width="10.5703125" style="63" customWidth="1"/>
    <col min="10291" max="10291" width="11.28515625" style="63" customWidth="1"/>
    <col min="10292" max="10294" width="52.42578125" style="63"/>
    <col min="10295" max="10296" width="52.42578125" style="63" customWidth="1"/>
    <col min="10297" max="10297" width="32.7109375" style="63" customWidth="1"/>
    <col min="10298" max="10298" width="22.5703125" style="63" customWidth="1"/>
    <col min="10299" max="10491" width="52.42578125" style="63"/>
    <col min="10492" max="10492" width="25.5703125" style="63" customWidth="1"/>
    <col min="10493" max="10493" width="12.5703125" style="63" customWidth="1"/>
    <col min="10494" max="10495" width="15.28515625" style="63" customWidth="1"/>
    <col min="10496" max="10496" width="28" style="63" bestFit="1" customWidth="1"/>
    <col min="10497" max="10497" width="21.42578125" style="63" bestFit="1" customWidth="1"/>
    <col min="10498" max="10498" width="35.5703125" style="63" bestFit="1" customWidth="1"/>
    <col min="10499" max="10499" width="35.28515625" style="63" customWidth="1"/>
    <col min="10500" max="10500" width="19.7109375" style="63" bestFit="1" customWidth="1"/>
    <col min="10501" max="10501" width="69.5703125" style="63" customWidth="1"/>
    <col min="10502" max="10502" width="14.7109375" style="63" bestFit="1" customWidth="1"/>
    <col min="10503" max="10503" width="23.28515625" style="63" bestFit="1" customWidth="1"/>
    <col min="10504" max="10504" width="24.7109375" style="63" customWidth="1"/>
    <col min="10505" max="10505" width="19.5703125" style="63" bestFit="1" customWidth="1"/>
    <col min="10506" max="10506" width="47.7109375" style="63" bestFit="1" customWidth="1"/>
    <col min="10507" max="10507" width="8.7109375" style="63" bestFit="1" customWidth="1"/>
    <col min="10508" max="10508" width="14" style="63" bestFit="1" customWidth="1"/>
    <col min="10509" max="10509" width="35.5703125" style="63" bestFit="1" customWidth="1"/>
    <col min="10510" max="10510" width="17.42578125" style="63" bestFit="1" customWidth="1"/>
    <col min="10511" max="10511" width="10.42578125" style="63" bestFit="1" customWidth="1"/>
    <col min="10512" max="10512" width="14.28515625" style="63" bestFit="1" customWidth="1"/>
    <col min="10513" max="10513" width="24.28515625" style="63" bestFit="1" customWidth="1"/>
    <col min="10514" max="10514" width="18" style="63" customWidth="1"/>
    <col min="10515" max="10515" width="18.42578125" style="63" bestFit="1" customWidth="1"/>
    <col min="10516" max="10516" width="16.7109375" style="63" bestFit="1" customWidth="1"/>
    <col min="10517" max="10517" width="19.5703125" style="63" customWidth="1"/>
    <col min="10518" max="10518" width="17.7109375" style="63" bestFit="1" customWidth="1"/>
    <col min="10519" max="10519" width="9.28515625" style="63" customWidth="1"/>
    <col min="10520" max="10520" width="20.7109375" style="63" bestFit="1" customWidth="1"/>
    <col min="10521" max="10521" width="26.28515625" style="63" customWidth="1"/>
    <col min="10522" max="10522" width="11.7109375" style="63" bestFit="1" customWidth="1"/>
    <col min="10523" max="10523" width="6.28515625" style="63" customWidth="1"/>
    <col min="10524" max="10524" width="8.42578125" style="63" customWidth="1"/>
    <col min="10525" max="10525" width="18.42578125" style="63" bestFit="1" customWidth="1"/>
    <col min="10526" max="10526" width="52.42578125" style="63"/>
    <col min="10527" max="10527" width="19.42578125" style="63" customWidth="1"/>
    <col min="10528" max="10529" width="23.7109375" style="63" customWidth="1"/>
    <col min="10530" max="10530" width="22" style="63" customWidth="1"/>
    <col min="10531" max="10531" width="12.42578125" style="63" customWidth="1"/>
    <col min="10532" max="10532" width="15.7109375" style="63" customWidth="1"/>
    <col min="10533" max="10533" width="13.28515625" style="63" customWidth="1"/>
    <col min="10534" max="10534" width="52.42578125" style="63"/>
    <col min="10535" max="10535" width="15.7109375" style="63" customWidth="1"/>
    <col min="10536" max="10536" width="13.7109375" style="63" customWidth="1"/>
    <col min="10537" max="10540" width="52.42578125" style="63"/>
    <col min="10541" max="10541" width="14.28515625" style="63" customWidth="1"/>
    <col min="10542" max="10542" width="12.42578125" style="63" customWidth="1"/>
    <col min="10543" max="10543" width="19.7109375" style="63" customWidth="1"/>
    <col min="10544" max="10544" width="17.42578125" style="63" customWidth="1"/>
    <col min="10545" max="10545" width="11.7109375" style="63" customWidth="1"/>
    <col min="10546" max="10546" width="10.5703125" style="63" customWidth="1"/>
    <col min="10547" max="10547" width="11.28515625" style="63" customWidth="1"/>
    <col min="10548" max="10550" width="52.42578125" style="63"/>
    <col min="10551" max="10552" width="52.42578125" style="63" customWidth="1"/>
    <col min="10553" max="10553" width="32.7109375" style="63" customWidth="1"/>
    <col min="10554" max="10554" width="22.5703125" style="63" customWidth="1"/>
    <col min="10555" max="10747" width="52.42578125" style="63"/>
    <col min="10748" max="10748" width="25.5703125" style="63" customWidth="1"/>
    <col min="10749" max="10749" width="12.5703125" style="63" customWidth="1"/>
    <col min="10750" max="10751" width="15.28515625" style="63" customWidth="1"/>
    <col min="10752" max="10752" width="28" style="63" bestFit="1" customWidth="1"/>
    <col min="10753" max="10753" width="21.42578125" style="63" bestFit="1" customWidth="1"/>
    <col min="10754" max="10754" width="35.5703125" style="63" bestFit="1" customWidth="1"/>
    <col min="10755" max="10755" width="35.28515625" style="63" customWidth="1"/>
    <col min="10756" max="10756" width="19.7109375" style="63" bestFit="1" customWidth="1"/>
    <col min="10757" max="10757" width="69.5703125" style="63" customWidth="1"/>
    <col min="10758" max="10758" width="14.7109375" style="63" bestFit="1" customWidth="1"/>
    <col min="10759" max="10759" width="23.28515625" style="63" bestFit="1" customWidth="1"/>
    <col min="10760" max="10760" width="24.7109375" style="63" customWidth="1"/>
    <col min="10761" max="10761" width="19.5703125" style="63" bestFit="1" customWidth="1"/>
    <col min="10762" max="10762" width="47.7109375" style="63" bestFit="1" customWidth="1"/>
    <col min="10763" max="10763" width="8.7109375" style="63" bestFit="1" customWidth="1"/>
    <col min="10764" max="10764" width="14" style="63" bestFit="1" customWidth="1"/>
    <col min="10765" max="10765" width="35.5703125" style="63" bestFit="1" customWidth="1"/>
    <col min="10766" max="10766" width="17.42578125" style="63" bestFit="1" customWidth="1"/>
    <col min="10767" max="10767" width="10.42578125" style="63" bestFit="1" customWidth="1"/>
    <col min="10768" max="10768" width="14.28515625" style="63" bestFit="1" customWidth="1"/>
    <col min="10769" max="10769" width="24.28515625" style="63" bestFit="1" customWidth="1"/>
    <col min="10770" max="10770" width="18" style="63" customWidth="1"/>
    <col min="10771" max="10771" width="18.42578125" style="63" bestFit="1" customWidth="1"/>
    <col min="10772" max="10772" width="16.7109375" style="63" bestFit="1" customWidth="1"/>
    <col min="10773" max="10773" width="19.5703125" style="63" customWidth="1"/>
    <col min="10774" max="10774" width="17.7109375" style="63" bestFit="1" customWidth="1"/>
    <col min="10775" max="10775" width="9.28515625" style="63" customWidth="1"/>
    <col min="10776" max="10776" width="20.7109375" style="63" bestFit="1" customWidth="1"/>
    <col min="10777" max="10777" width="26.28515625" style="63" customWidth="1"/>
    <col min="10778" max="10778" width="11.7109375" style="63" bestFit="1" customWidth="1"/>
    <col min="10779" max="10779" width="6.28515625" style="63" customWidth="1"/>
    <col min="10780" max="10780" width="8.42578125" style="63" customWidth="1"/>
    <col min="10781" max="10781" width="18.42578125" style="63" bestFit="1" customWidth="1"/>
    <col min="10782" max="10782" width="52.42578125" style="63"/>
    <col min="10783" max="10783" width="19.42578125" style="63" customWidth="1"/>
    <col min="10784" max="10785" width="23.7109375" style="63" customWidth="1"/>
    <col min="10786" max="10786" width="22" style="63" customWidth="1"/>
    <col min="10787" max="10787" width="12.42578125" style="63" customWidth="1"/>
    <col min="10788" max="10788" width="15.7109375" style="63" customWidth="1"/>
    <col min="10789" max="10789" width="13.28515625" style="63" customWidth="1"/>
    <col min="10790" max="10790" width="52.42578125" style="63"/>
    <col min="10791" max="10791" width="15.7109375" style="63" customWidth="1"/>
    <col min="10792" max="10792" width="13.7109375" style="63" customWidth="1"/>
    <col min="10793" max="10796" width="52.42578125" style="63"/>
    <col min="10797" max="10797" width="14.28515625" style="63" customWidth="1"/>
    <col min="10798" max="10798" width="12.42578125" style="63" customWidth="1"/>
    <col min="10799" max="10799" width="19.7109375" style="63" customWidth="1"/>
    <col min="10800" max="10800" width="17.42578125" style="63" customWidth="1"/>
    <col min="10801" max="10801" width="11.7109375" style="63" customWidth="1"/>
    <col min="10802" max="10802" width="10.5703125" style="63" customWidth="1"/>
    <col min="10803" max="10803" width="11.28515625" style="63" customWidth="1"/>
    <col min="10804" max="10806" width="52.42578125" style="63"/>
    <col min="10807" max="10808" width="52.42578125" style="63" customWidth="1"/>
    <col min="10809" max="10809" width="32.7109375" style="63" customWidth="1"/>
    <col min="10810" max="10810" width="22.5703125" style="63" customWidth="1"/>
    <col min="10811" max="11003" width="52.42578125" style="63"/>
    <col min="11004" max="11004" width="25.5703125" style="63" customWidth="1"/>
    <col min="11005" max="11005" width="12.5703125" style="63" customWidth="1"/>
    <col min="11006" max="11007" width="15.28515625" style="63" customWidth="1"/>
    <col min="11008" max="11008" width="28" style="63" bestFit="1" customWidth="1"/>
    <col min="11009" max="11009" width="21.42578125" style="63" bestFit="1" customWidth="1"/>
    <col min="11010" max="11010" width="35.5703125" style="63" bestFit="1" customWidth="1"/>
    <col min="11011" max="11011" width="35.28515625" style="63" customWidth="1"/>
    <col min="11012" max="11012" width="19.7109375" style="63" bestFit="1" customWidth="1"/>
    <col min="11013" max="11013" width="69.5703125" style="63" customWidth="1"/>
    <col min="11014" max="11014" width="14.7109375" style="63" bestFit="1" customWidth="1"/>
    <col min="11015" max="11015" width="23.28515625" style="63" bestFit="1" customWidth="1"/>
    <col min="11016" max="11016" width="24.7109375" style="63" customWidth="1"/>
    <col min="11017" max="11017" width="19.5703125" style="63" bestFit="1" customWidth="1"/>
    <col min="11018" max="11018" width="47.7109375" style="63" bestFit="1" customWidth="1"/>
    <col min="11019" max="11019" width="8.7109375" style="63" bestFit="1" customWidth="1"/>
    <col min="11020" max="11020" width="14" style="63" bestFit="1" customWidth="1"/>
    <col min="11021" max="11021" width="35.5703125" style="63" bestFit="1" customWidth="1"/>
    <col min="11022" max="11022" width="17.42578125" style="63" bestFit="1" customWidth="1"/>
    <col min="11023" max="11023" width="10.42578125" style="63" bestFit="1" customWidth="1"/>
    <col min="11024" max="11024" width="14.28515625" style="63" bestFit="1" customWidth="1"/>
    <col min="11025" max="11025" width="24.28515625" style="63" bestFit="1" customWidth="1"/>
    <col min="11026" max="11026" width="18" style="63" customWidth="1"/>
    <col min="11027" max="11027" width="18.42578125" style="63" bestFit="1" customWidth="1"/>
    <col min="11028" max="11028" width="16.7109375" style="63" bestFit="1" customWidth="1"/>
    <col min="11029" max="11029" width="19.5703125" style="63" customWidth="1"/>
    <col min="11030" max="11030" width="17.7109375" style="63" bestFit="1" customWidth="1"/>
    <col min="11031" max="11031" width="9.28515625" style="63" customWidth="1"/>
    <col min="11032" max="11032" width="20.7109375" style="63" bestFit="1" customWidth="1"/>
    <col min="11033" max="11033" width="26.28515625" style="63" customWidth="1"/>
    <col min="11034" max="11034" width="11.7109375" style="63" bestFit="1" customWidth="1"/>
    <col min="11035" max="11035" width="6.28515625" style="63" customWidth="1"/>
    <col min="11036" max="11036" width="8.42578125" style="63" customWidth="1"/>
    <col min="11037" max="11037" width="18.42578125" style="63" bestFit="1" customWidth="1"/>
    <col min="11038" max="11038" width="52.42578125" style="63"/>
    <col min="11039" max="11039" width="19.42578125" style="63" customWidth="1"/>
    <col min="11040" max="11041" width="23.7109375" style="63" customWidth="1"/>
    <col min="11042" max="11042" width="22" style="63" customWidth="1"/>
    <col min="11043" max="11043" width="12.42578125" style="63" customWidth="1"/>
    <col min="11044" max="11044" width="15.7109375" style="63" customWidth="1"/>
    <col min="11045" max="11045" width="13.28515625" style="63" customWidth="1"/>
    <col min="11046" max="11046" width="52.42578125" style="63"/>
    <col min="11047" max="11047" width="15.7109375" style="63" customWidth="1"/>
    <col min="11048" max="11048" width="13.7109375" style="63" customWidth="1"/>
    <col min="11049" max="11052" width="52.42578125" style="63"/>
    <col min="11053" max="11053" width="14.28515625" style="63" customWidth="1"/>
    <col min="11054" max="11054" width="12.42578125" style="63" customWidth="1"/>
    <col min="11055" max="11055" width="19.7109375" style="63" customWidth="1"/>
    <col min="11056" max="11056" width="17.42578125" style="63" customWidth="1"/>
    <col min="11057" max="11057" width="11.7109375" style="63" customWidth="1"/>
    <col min="11058" max="11058" width="10.5703125" style="63" customWidth="1"/>
    <col min="11059" max="11059" width="11.28515625" style="63" customWidth="1"/>
    <col min="11060" max="11062" width="52.42578125" style="63"/>
    <col min="11063" max="11064" width="52.42578125" style="63" customWidth="1"/>
    <col min="11065" max="11065" width="32.7109375" style="63" customWidth="1"/>
    <col min="11066" max="11066" width="22.5703125" style="63" customWidth="1"/>
    <col min="11067" max="11259" width="52.42578125" style="63"/>
    <col min="11260" max="11260" width="25.5703125" style="63" customWidth="1"/>
    <col min="11261" max="11261" width="12.5703125" style="63" customWidth="1"/>
    <col min="11262" max="11263" width="15.28515625" style="63" customWidth="1"/>
    <col min="11264" max="11264" width="28" style="63" bestFit="1" customWidth="1"/>
    <col min="11265" max="11265" width="21.42578125" style="63" bestFit="1" customWidth="1"/>
    <col min="11266" max="11266" width="35.5703125" style="63" bestFit="1" customWidth="1"/>
    <col min="11267" max="11267" width="35.28515625" style="63" customWidth="1"/>
    <col min="11268" max="11268" width="19.7109375" style="63" bestFit="1" customWidth="1"/>
    <col min="11269" max="11269" width="69.5703125" style="63" customWidth="1"/>
    <col min="11270" max="11270" width="14.7109375" style="63" bestFit="1" customWidth="1"/>
    <col min="11271" max="11271" width="23.28515625" style="63" bestFit="1" customWidth="1"/>
    <col min="11272" max="11272" width="24.7109375" style="63" customWidth="1"/>
    <col min="11273" max="11273" width="19.5703125" style="63" bestFit="1" customWidth="1"/>
    <col min="11274" max="11274" width="47.7109375" style="63" bestFit="1" customWidth="1"/>
    <col min="11275" max="11275" width="8.7109375" style="63" bestFit="1" customWidth="1"/>
    <col min="11276" max="11276" width="14" style="63" bestFit="1" customWidth="1"/>
    <col min="11277" max="11277" width="35.5703125" style="63" bestFit="1" customWidth="1"/>
    <col min="11278" max="11278" width="17.42578125" style="63" bestFit="1" customWidth="1"/>
    <col min="11279" max="11279" width="10.42578125" style="63" bestFit="1" customWidth="1"/>
    <col min="11280" max="11280" width="14.28515625" style="63" bestFit="1" customWidth="1"/>
    <col min="11281" max="11281" width="24.28515625" style="63" bestFit="1" customWidth="1"/>
    <col min="11282" max="11282" width="18" style="63" customWidth="1"/>
    <col min="11283" max="11283" width="18.42578125" style="63" bestFit="1" customWidth="1"/>
    <col min="11284" max="11284" width="16.7109375" style="63" bestFit="1" customWidth="1"/>
    <col min="11285" max="11285" width="19.5703125" style="63" customWidth="1"/>
    <col min="11286" max="11286" width="17.7109375" style="63" bestFit="1" customWidth="1"/>
    <col min="11287" max="11287" width="9.28515625" style="63" customWidth="1"/>
    <col min="11288" max="11288" width="20.7109375" style="63" bestFit="1" customWidth="1"/>
    <col min="11289" max="11289" width="26.28515625" style="63" customWidth="1"/>
    <col min="11290" max="11290" width="11.7109375" style="63" bestFit="1" customWidth="1"/>
    <col min="11291" max="11291" width="6.28515625" style="63" customWidth="1"/>
    <col min="11292" max="11292" width="8.42578125" style="63" customWidth="1"/>
    <col min="11293" max="11293" width="18.42578125" style="63" bestFit="1" customWidth="1"/>
    <col min="11294" max="11294" width="52.42578125" style="63"/>
    <col min="11295" max="11295" width="19.42578125" style="63" customWidth="1"/>
    <col min="11296" max="11297" width="23.7109375" style="63" customWidth="1"/>
    <col min="11298" max="11298" width="22" style="63" customWidth="1"/>
    <col min="11299" max="11299" width="12.42578125" style="63" customWidth="1"/>
    <col min="11300" max="11300" width="15.7109375" style="63" customWidth="1"/>
    <col min="11301" max="11301" width="13.28515625" style="63" customWidth="1"/>
    <col min="11302" max="11302" width="52.42578125" style="63"/>
    <col min="11303" max="11303" width="15.7109375" style="63" customWidth="1"/>
    <col min="11304" max="11304" width="13.7109375" style="63" customWidth="1"/>
    <col min="11305" max="11308" width="52.42578125" style="63"/>
    <col min="11309" max="11309" width="14.28515625" style="63" customWidth="1"/>
    <col min="11310" max="11310" width="12.42578125" style="63" customWidth="1"/>
    <col min="11311" max="11311" width="19.7109375" style="63" customWidth="1"/>
    <col min="11312" max="11312" width="17.42578125" style="63" customWidth="1"/>
    <col min="11313" max="11313" width="11.7109375" style="63" customWidth="1"/>
    <col min="11314" max="11314" width="10.5703125" style="63" customWidth="1"/>
    <col min="11315" max="11315" width="11.28515625" style="63" customWidth="1"/>
    <col min="11316" max="11318" width="52.42578125" style="63"/>
    <col min="11319" max="11320" width="52.42578125" style="63" customWidth="1"/>
    <col min="11321" max="11321" width="32.7109375" style="63" customWidth="1"/>
    <col min="11322" max="11322" width="22.5703125" style="63" customWidth="1"/>
    <col min="11323" max="11515" width="52.42578125" style="63"/>
    <col min="11516" max="11516" width="25.5703125" style="63" customWidth="1"/>
    <col min="11517" max="11517" width="12.5703125" style="63" customWidth="1"/>
    <col min="11518" max="11519" width="15.28515625" style="63" customWidth="1"/>
    <col min="11520" max="11520" width="28" style="63" bestFit="1" customWidth="1"/>
    <col min="11521" max="11521" width="21.42578125" style="63" bestFit="1" customWidth="1"/>
    <col min="11522" max="11522" width="35.5703125" style="63" bestFit="1" customWidth="1"/>
    <col min="11523" max="11523" width="35.28515625" style="63" customWidth="1"/>
    <col min="11524" max="11524" width="19.7109375" style="63" bestFit="1" customWidth="1"/>
    <col min="11525" max="11525" width="69.5703125" style="63" customWidth="1"/>
    <col min="11526" max="11526" width="14.7109375" style="63" bestFit="1" customWidth="1"/>
    <col min="11527" max="11527" width="23.28515625" style="63" bestFit="1" customWidth="1"/>
    <col min="11528" max="11528" width="24.7109375" style="63" customWidth="1"/>
    <col min="11529" max="11529" width="19.5703125" style="63" bestFit="1" customWidth="1"/>
    <col min="11530" max="11530" width="47.7109375" style="63" bestFit="1" customWidth="1"/>
    <col min="11531" max="11531" width="8.7109375" style="63" bestFit="1" customWidth="1"/>
    <col min="11532" max="11532" width="14" style="63" bestFit="1" customWidth="1"/>
    <col min="11533" max="11533" width="35.5703125" style="63" bestFit="1" customWidth="1"/>
    <col min="11534" max="11534" width="17.42578125" style="63" bestFit="1" customWidth="1"/>
    <col min="11535" max="11535" width="10.42578125" style="63" bestFit="1" customWidth="1"/>
    <col min="11536" max="11536" width="14.28515625" style="63" bestFit="1" customWidth="1"/>
    <col min="11537" max="11537" width="24.28515625" style="63" bestFit="1" customWidth="1"/>
    <col min="11538" max="11538" width="18" style="63" customWidth="1"/>
    <col min="11539" max="11539" width="18.42578125" style="63" bestFit="1" customWidth="1"/>
    <col min="11540" max="11540" width="16.7109375" style="63" bestFit="1" customWidth="1"/>
    <col min="11541" max="11541" width="19.5703125" style="63" customWidth="1"/>
    <col min="11542" max="11542" width="17.7109375" style="63" bestFit="1" customWidth="1"/>
    <col min="11543" max="11543" width="9.28515625" style="63" customWidth="1"/>
    <col min="11544" max="11544" width="20.7109375" style="63" bestFit="1" customWidth="1"/>
    <col min="11545" max="11545" width="26.28515625" style="63" customWidth="1"/>
    <col min="11546" max="11546" width="11.7109375" style="63" bestFit="1" customWidth="1"/>
    <col min="11547" max="11547" width="6.28515625" style="63" customWidth="1"/>
    <col min="11548" max="11548" width="8.42578125" style="63" customWidth="1"/>
    <col min="11549" max="11549" width="18.42578125" style="63" bestFit="1" customWidth="1"/>
    <col min="11550" max="11550" width="52.42578125" style="63"/>
    <col min="11551" max="11551" width="19.42578125" style="63" customWidth="1"/>
    <col min="11552" max="11553" width="23.7109375" style="63" customWidth="1"/>
    <col min="11554" max="11554" width="22" style="63" customWidth="1"/>
    <col min="11555" max="11555" width="12.42578125" style="63" customWidth="1"/>
    <col min="11556" max="11556" width="15.7109375" style="63" customWidth="1"/>
    <col min="11557" max="11557" width="13.28515625" style="63" customWidth="1"/>
    <col min="11558" max="11558" width="52.42578125" style="63"/>
    <col min="11559" max="11559" width="15.7109375" style="63" customWidth="1"/>
    <col min="11560" max="11560" width="13.7109375" style="63" customWidth="1"/>
    <col min="11561" max="11564" width="52.42578125" style="63"/>
    <col min="11565" max="11565" width="14.28515625" style="63" customWidth="1"/>
    <col min="11566" max="11566" width="12.42578125" style="63" customWidth="1"/>
    <col min="11567" max="11567" width="19.7109375" style="63" customWidth="1"/>
    <col min="11568" max="11568" width="17.42578125" style="63" customWidth="1"/>
    <col min="11569" max="11569" width="11.7109375" style="63" customWidth="1"/>
    <col min="11570" max="11570" width="10.5703125" style="63" customWidth="1"/>
    <col min="11571" max="11571" width="11.28515625" style="63" customWidth="1"/>
    <col min="11572" max="11574" width="52.42578125" style="63"/>
    <col min="11575" max="11576" width="52.42578125" style="63" customWidth="1"/>
    <col min="11577" max="11577" width="32.7109375" style="63" customWidth="1"/>
    <col min="11578" max="11578" width="22.5703125" style="63" customWidth="1"/>
    <col min="11579" max="11771" width="52.42578125" style="63"/>
    <col min="11772" max="11772" width="25.5703125" style="63" customWidth="1"/>
    <col min="11773" max="11773" width="12.5703125" style="63" customWidth="1"/>
    <col min="11774" max="11775" width="15.28515625" style="63" customWidth="1"/>
    <col min="11776" max="11776" width="28" style="63" bestFit="1" customWidth="1"/>
    <col min="11777" max="11777" width="21.42578125" style="63" bestFit="1" customWidth="1"/>
    <col min="11778" max="11778" width="35.5703125" style="63" bestFit="1" customWidth="1"/>
    <col min="11779" max="11779" width="35.28515625" style="63" customWidth="1"/>
    <col min="11780" max="11780" width="19.7109375" style="63" bestFit="1" customWidth="1"/>
    <col min="11781" max="11781" width="69.5703125" style="63" customWidth="1"/>
    <col min="11782" max="11782" width="14.7109375" style="63" bestFit="1" customWidth="1"/>
    <col min="11783" max="11783" width="23.28515625" style="63" bestFit="1" customWidth="1"/>
    <col min="11784" max="11784" width="24.7109375" style="63" customWidth="1"/>
    <col min="11785" max="11785" width="19.5703125" style="63" bestFit="1" customWidth="1"/>
    <col min="11786" max="11786" width="47.7109375" style="63" bestFit="1" customWidth="1"/>
    <col min="11787" max="11787" width="8.7109375" style="63" bestFit="1" customWidth="1"/>
    <col min="11788" max="11788" width="14" style="63" bestFit="1" customWidth="1"/>
    <col min="11789" max="11789" width="35.5703125" style="63" bestFit="1" customWidth="1"/>
    <col min="11790" max="11790" width="17.42578125" style="63" bestFit="1" customWidth="1"/>
    <col min="11791" max="11791" width="10.42578125" style="63" bestFit="1" customWidth="1"/>
    <col min="11792" max="11792" width="14.28515625" style="63" bestFit="1" customWidth="1"/>
    <col min="11793" max="11793" width="24.28515625" style="63" bestFit="1" customWidth="1"/>
    <col min="11794" max="11794" width="18" style="63" customWidth="1"/>
    <col min="11795" max="11795" width="18.42578125" style="63" bestFit="1" customWidth="1"/>
    <col min="11796" max="11796" width="16.7109375" style="63" bestFit="1" customWidth="1"/>
    <col min="11797" max="11797" width="19.5703125" style="63" customWidth="1"/>
    <col min="11798" max="11798" width="17.7109375" style="63" bestFit="1" customWidth="1"/>
    <col min="11799" max="11799" width="9.28515625" style="63" customWidth="1"/>
    <col min="11800" max="11800" width="20.7109375" style="63" bestFit="1" customWidth="1"/>
    <col min="11801" max="11801" width="26.28515625" style="63" customWidth="1"/>
    <col min="11802" max="11802" width="11.7109375" style="63" bestFit="1" customWidth="1"/>
    <col min="11803" max="11803" width="6.28515625" style="63" customWidth="1"/>
    <col min="11804" max="11804" width="8.42578125" style="63" customWidth="1"/>
    <col min="11805" max="11805" width="18.42578125" style="63" bestFit="1" customWidth="1"/>
    <col min="11806" max="11806" width="52.42578125" style="63"/>
    <col min="11807" max="11807" width="19.42578125" style="63" customWidth="1"/>
    <col min="11808" max="11809" width="23.7109375" style="63" customWidth="1"/>
    <col min="11810" max="11810" width="22" style="63" customWidth="1"/>
    <col min="11811" max="11811" width="12.42578125" style="63" customWidth="1"/>
    <col min="11812" max="11812" width="15.7109375" style="63" customWidth="1"/>
    <col min="11813" max="11813" width="13.28515625" style="63" customWidth="1"/>
    <col min="11814" max="11814" width="52.42578125" style="63"/>
    <col min="11815" max="11815" width="15.7109375" style="63" customWidth="1"/>
    <col min="11816" max="11816" width="13.7109375" style="63" customWidth="1"/>
    <col min="11817" max="11820" width="52.42578125" style="63"/>
    <col min="11821" max="11821" width="14.28515625" style="63" customWidth="1"/>
    <col min="11822" max="11822" width="12.42578125" style="63" customWidth="1"/>
    <col min="11823" max="11823" width="19.7109375" style="63" customWidth="1"/>
    <col min="11824" max="11824" width="17.42578125" style="63" customWidth="1"/>
    <col min="11825" max="11825" width="11.7109375" style="63" customWidth="1"/>
    <col min="11826" max="11826" width="10.5703125" style="63" customWidth="1"/>
    <col min="11827" max="11827" width="11.28515625" style="63" customWidth="1"/>
    <col min="11828" max="11830" width="52.42578125" style="63"/>
    <col min="11831" max="11832" width="52.42578125" style="63" customWidth="1"/>
    <col min="11833" max="11833" width="32.7109375" style="63" customWidth="1"/>
    <col min="11834" max="11834" width="22.5703125" style="63" customWidth="1"/>
    <col min="11835" max="12027" width="52.42578125" style="63"/>
    <col min="12028" max="12028" width="25.5703125" style="63" customWidth="1"/>
    <col min="12029" max="12029" width="12.5703125" style="63" customWidth="1"/>
    <col min="12030" max="12031" width="15.28515625" style="63" customWidth="1"/>
    <col min="12032" max="12032" width="28" style="63" bestFit="1" customWidth="1"/>
    <col min="12033" max="12033" width="21.42578125" style="63" bestFit="1" customWidth="1"/>
    <col min="12034" max="12034" width="35.5703125" style="63" bestFit="1" customWidth="1"/>
    <col min="12035" max="12035" width="35.28515625" style="63" customWidth="1"/>
    <col min="12036" max="12036" width="19.7109375" style="63" bestFit="1" customWidth="1"/>
    <col min="12037" max="12037" width="69.5703125" style="63" customWidth="1"/>
    <col min="12038" max="12038" width="14.7109375" style="63" bestFit="1" customWidth="1"/>
    <col min="12039" max="12039" width="23.28515625" style="63" bestFit="1" customWidth="1"/>
    <col min="12040" max="12040" width="24.7109375" style="63" customWidth="1"/>
    <col min="12041" max="12041" width="19.5703125" style="63" bestFit="1" customWidth="1"/>
    <col min="12042" max="12042" width="47.7109375" style="63" bestFit="1" customWidth="1"/>
    <col min="12043" max="12043" width="8.7109375" style="63" bestFit="1" customWidth="1"/>
    <col min="12044" max="12044" width="14" style="63" bestFit="1" customWidth="1"/>
    <col min="12045" max="12045" width="35.5703125" style="63" bestFit="1" customWidth="1"/>
    <col min="12046" max="12046" width="17.42578125" style="63" bestFit="1" customWidth="1"/>
    <col min="12047" max="12047" width="10.42578125" style="63" bestFit="1" customWidth="1"/>
    <col min="12048" max="12048" width="14.28515625" style="63" bestFit="1" customWidth="1"/>
    <col min="12049" max="12049" width="24.28515625" style="63" bestFit="1" customWidth="1"/>
    <col min="12050" max="12050" width="18" style="63" customWidth="1"/>
    <col min="12051" max="12051" width="18.42578125" style="63" bestFit="1" customWidth="1"/>
    <col min="12052" max="12052" width="16.7109375" style="63" bestFit="1" customWidth="1"/>
    <col min="12053" max="12053" width="19.5703125" style="63" customWidth="1"/>
    <col min="12054" max="12054" width="17.7109375" style="63" bestFit="1" customWidth="1"/>
    <col min="12055" max="12055" width="9.28515625" style="63" customWidth="1"/>
    <col min="12056" max="12056" width="20.7109375" style="63" bestFit="1" customWidth="1"/>
    <col min="12057" max="12057" width="26.28515625" style="63" customWidth="1"/>
    <col min="12058" max="12058" width="11.7109375" style="63" bestFit="1" customWidth="1"/>
    <col min="12059" max="12059" width="6.28515625" style="63" customWidth="1"/>
    <col min="12060" max="12060" width="8.42578125" style="63" customWidth="1"/>
    <col min="12061" max="12061" width="18.42578125" style="63" bestFit="1" customWidth="1"/>
    <col min="12062" max="12062" width="52.42578125" style="63"/>
    <col min="12063" max="12063" width="19.42578125" style="63" customWidth="1"/>
    <col min="12064" max="12065" width="23.7109375" style="63" customWidth="1"/>
    <col min="12066" max="12066" width="22" style="63" customWidth="1"/>
    <col min="12067" max="12067" width="12.42578125" style="63" customWidth="1"/>
    <col min="12068" max="12068" width="15.7109375" style="63" customWidth="1"/>
    <col min="12069" max="12069" width="13.28515625" style="63" customWidth="1"/>
    <col min="12070" max="12070" width="52.42578125" style="63"/>
    <col min="12071" max="12071" width="15.7109375" style="63" customWidth="1"/>
    <col min="12072" max="12072" width="13.7109375" style="63" customWidth="1"/>
    <col min="12073" max="12076" width="52.42578125" style="63"/>
    <col min="12077" max="12077" width="14.28515625" style="63" customWidth="1"/>
    <col min="12078" max="12078" width="12.42578125" style="63" customWidth="1"/>
    <col min="12079" max="12079" width="19.7109375" style="63" customWidth="1"/>
    <col min="12080" max="12080" width="17.42578125" style="63" customWidth="1"/>
    <col min="12081" max="12081" width="11.7109375" style="63" customWidth="1"/>
    <col min="12082" max="12082" width="10.5703125" style="63" customWidth="1"/>
    <col min="12083" max="12083" width="11.28515625" style="63" customWidth="1"/>
    <col min="12084" max="12086" width="52.42578125" style="63"/>
    <col min="12087" max="12088" width="52.42578125" style="63" customWidth="1"/>
    <col min="12089" max="12089" width="32.7109375" style="63" customWidth="1"/>
    <col min="12090" max="12090" width="22.5703125" style="63" customWidth="1"/>
    <col min="12091" max="12283" width="52.42578125" style="63"/>
    <col min="12284" max="12284" width="25.5703125" style="63" customWidth="1"/>
    <col min="12285" max="12285" width="12.5703125" style="63" customWidth="1"/>
    <col min="12286" max="12287" width="15.28515625" style="63" customWidth="1"/>
    <col min="12288" max="12288" width="28" style="63" bestFit="1" customWidth="1"/>
    <col min="12289" max="12289" width="21.42578125" style="63" bestFit="1" customWidth="1"/>
    <col min="12290" max="12290" width="35.5703125" style="63" bestFit="1" customWidth="1"/>
    <col min="12291" max="12291" width="35.28515625" style="63" customWidth="1"/>
    <col min="12292" max="12292" width="19.7109375" style="63" bestFit="1" customWidth="1"/>
    <col min="12293" max="12293" width="69.5703125" style="63" customWidth="1"/>
    <col min="12294" max="12294" width="14.7109375" style="63" bestFit="1" customWidth="1"/>
    <col min="12295" max="12295" width="23.28515625" style="63" bestFit="1" customWidth="1"/>
    <col min="12296" max="12296" width="24.7109375" style="63" customWidth="1"/>
    <col min="12297" max="12297" width="19.5703125" style="63" bestFit="1" customWidth="1"/>
    <col min="12298" max="12298" width="47.7109375" style="63" bestFit="1" customWidth="1"/>
    <col min="12299" max="12299" width="8.7109375" style="63" bestFit="1" customWidth="1"/>
    <col min="12300" max="12300" width="14" style="63" bestFit="1" customWidth="1"/>
    <col min="12301" max="12301" width="35.5703125" style="63" bestFit="1" customWidth="1"/>
    <col min="12302" max="12302" width="17.42578125" style="63" bestFit="1" customWidth="1"/>
    <col min="12303" max="12303" width="10.42578125" style="63" bestFit="1" customWidth="1"/>
    <col min="12304" max="12304" width="14.28515625" style="63" bestFit="1" customWidth="1"/>
    <col min="12305" max="12305" width="24.28515625" style="63" bestFit="1" customWidth="1"/>
    <col min="12306" max="12306" width="18" style="63" customWidth="1"/>
    <col min="12307" max="12307" width="18.42578125" style="63" bestFit="1" customWidth="1"/>
    <col min="12308" max="12308" width="16.7109375" style="63" bestFit="1" customWidth="1"/>
    <col min="12309" max="12309" width="19.5703125" style="63" customWidth="1"/>
    <col min="12310" max="12310" width="17.7109375" style="63" bestFit="1" customWidth="1"/>
    <col min="12311" max="12311" width="9.28515625" style="63" customWidth="1"/>
    <col min="12312" max="12312" width="20.7109375" style="63" bestFit="1" customWidth="1"/>
    <col min="12313" max="12313" width="26.28515625" style="63" customWidth="1"/>
    <col min="12314" max="12314" width="11.7109375" style="63" bestFit="1" customWidth="1"/>
    <col min="12315" max="12315" width="6.28515625" style="63" customWidth="1"/>
    <col min="12316" max="12316" width="8.42578125" style="63" customWidth="1"/>
    <col min="12317" max="12317" width="18.42578125" style="63" bestFit="1" customWidth="1"/>
    <col min="12318" max="12318" width="52.42578125" style="63"/>
    <col min="12319" max="12319" width="19.42578125" style="63" customWidth="1"/>
    <col min="12320" max="12321" width="23.7109375" style="63" customWidth="1"/>
    <col min="12322" max="12322" width="22" style="63" customWidth="1"/>
    <col min="12323" max="12323" width="12.42578125" style="63" customWidth="1"/>
    <col min="12324" max="12324" width="15.7109375" style="63" customWidth="1"/>
    <col min="12325" max="12325" width="13.28515625" style="63" customWidth="1"/>
    <col min="12326" max="12326" width="52.42578125" style="63"/>
    <col min="12327" max="12327" width="15.7109375" style="63" customWidth="1"/>
    <col min="12328" max="12328" width="13.7109375" style="63" customWidth="1"/>
    <col min="12329" max="12332" width="52.42578125" style="63"/>
    <col min="12333" max="12333" width="14.28515625" style="63" customWidth="1"/>
    <col min="12334" max="12334" width="12.42578125" style="63" customWidth="1"/>
    <col min="12335" max="12335" width="19.7109375" style="63" customWidth="1"/>
    <col min="12336" max="12336" width="17.42578125" style="63" customWidth="1"/>
    <col min="12337" max="12337" width="11.7109375" style="63" customWidth="1"/>
    <col min="12338" max="12338" width="10.5703125" style="63" customWidth="1"/>
    <col min="12339" max="12339" width="11.28515625" style="63" customWidth="1"/>
    <col min="12340" max="12342" width="52.42578125" style="63"/>
    <col min="12343" max="12344" width="52.42578125" style="63" customWidth="1"/>
    <col min="12345" max="12345" width="32.7109375" style="63" customWidth="1"/>
    <col min="12346" max="12346" width="22.5703125" style="63" customWidth="1"/>
    <col min="12347" max="12539" width="52.42578125" style="63"/>
    <col min="12540" max="12540" width="25.5703125" style="63" customWidth="1"/>
    <col min="12541" max="12541" width="12.5703125" style="63" customWidth="1"/>
    <col min="12542" max="12543" width="15.28515625" style="63" customWidth="1"/>
    <col min="12544" max="12544" width="28" style="63" bestFit="1" customWidth="1"/>
    <col min="12545" max="12545" width="21.42578125" style="63" bestFit="1" customWidth="1"/>
    <col min="12546" max="12546" width="35.5703125" style="63" bestFit="1" customWidth="1"/>
    <col min="12547" max="12547" width="35.28515625" style="63" customWidth="1"/>
    <col min="12548" max="12548" width="19.7109375" style="63" bestFit="1" customWidth="1"/>
    <col min="12549" max="12549" width="69.5703125" style="63" customWidth="1"/>
    <col min="12550" max="12550" width="14.7109375" style="63" bestFit="1" customWidth="1"/>
    <col min="12551" max="12551" width="23.28515625" style="63" bestFit="1" customWidth="1"/>
    <col min="12552" max="12552" width="24.7109375" style="63" customWidth="1"/>
    <col min="12553" max="12553" width="19.5703125" style="63" bestFit="1" customWidth="1"/>
    <col min="12554" max="12554" width="47.7109375" style="63" bestFit="1" customWidth="1"/>
    <col min="12555" max="12555" width="8.7109375" style="63" bestFit="1" customWidth="1"/>
    <col min="12556" max="12556" width="14" style="63" bestFit="1" customWidth="1"/>
    <col min="12557" max="12557" width="35.5703125" style="63" bestFit="1" customWidth="1"/>
    <col min="12558" max="12558" width="17.42578125" style="63" bestFit="1" customWidth="1"/>
    <col min="12559" max="12559" width="10.42578125" style="63" bestFit="1" customWidth="1"/>
    <col min="12560" max="12560" width="14.28515625" style="63" bestFit="1" customWidth="1"/>
    <col min="12561" max="12561" width="24.28515625" style="63" bestFit="1" customWidth="1"/>
    <col min="12562" max="12562" width="18" style="63" customWidth="1"/>
    <col min="12563" max="12563" width="18.42578125" style="63" bestFit="1" customWidth="1"/>
    <col min="12564" max="12564" width="16.7109375" style="63" bestFit="1" customWidth="1"/>
    <col min="12565" max="12565" width="19.5703125" style="63" customWidth="1"/>
    <col min="12566" max="12566" width="17.7109375" style="63" bestFit="1" customWidth="1"/>
    <col min="12567" max="12567" width="9.28515625" style="63" customWidth="1"/>
    <col min="12568" max="12568" width="20.7109375" style="63" bestFit="1" customWidth="1"/>
    <col min="12569" max="12569" width="26.28515625" style="63" customWidth="1"/>
    <col min="12570" max="12570" width="11.7109375" style="63" bestFit="1" customWidth="1"/>
    <col min="12571" max="12571" width="6.28515625" style="63" customWidth="1"/>
    <col min="12572" max="12572" width="8.42578125" style="63" customWidth="1"/>
    <col min="12573" max="12573" width="18.42578125" style="63" bestFit="1" customWidth="1"/>
    <col min="12574" max="12574" width="52.42578125" style="63"/>
    <col min="12575" max="12575" width="19.42578125" style="63" customWidth="1"/>
    <col min="12576" max="12577" width="23.7109375" style="63" customWidth="1"/>
    <col min="12578" max="12578" width="22" style="63" customWidth="1"/>
    <col min="12579" max="12579" width="12.42578125" style="63" customWidth="1"/>
    <col min="12580" max="12580" width="15.7109375" style="63" customWidth="1"/>
    <col min="12581" max="12581" width="13.28515625" style="63" customWidth="1"/>
    <col min="12582" max="12582" width="52.42578125" style="63"/>
    <col min="12583" max="12583" width="15.7109375" style="63" customWidth="1"/>
    <col min="12584" max="12584" width="13.7109375" style="63" customWidth="1"/>
    <col min="12585" max="12588" width="52.42578125" style="63"/>
    <col min="12589" max="12589" width="14.28515625" style="63" customWidth="1"/>
    <col min="12590" max="12590" width="12.42578125" style="63" customWidth="1"/>
    <col min="12591" max="12591" width="19.7109375" style="63" customWidth="1"/>
    <col min="12592" max="12592" width="17.42578125" style="63" customWidth="1"/>
    <col min="12593" max="12593" width="11.7109375" style="63" customWidth="1"/>
    <col min="12594" max="12594" width="10.5703125" style="63" customWidth="1"/>
    <col min="12595" max="12595" width="11.28515625" style="63" customWidth="1"/>
    <col min="12596" max="12598" width="52.42578125" style="63"/>
    <col min="12599" max="12600" width="52.42578125" style="63" customWidth="1"/>
    <col min="12601" max="12601" width="32.7109375" style="63" customWidth="1"/>
    <col min="12602" max="12602" width="22.5703125" style="63" customWidth="1"/>
    <col min="12603" max="12795" width="52.42578125" style="63"/>
    <col min="12796" max="12796" width="25.5703125" style="63" customWidth="1"/>
    <col min="12797" max="12797" width="12.5703125" style="63" customWidth="1"/>
    <col min="12798" max="12799" width="15.28515625" style="63" customWidth="1"/>
    <col min="12800" max="12800" width="28" style="63" bestFit="1" customWidth="1"/>
    <col min="12801" max="12801" width="21.42578125" style="63" bestFit="1" customWidth="1"/>
    <col min="12802" max="12802" width="35.5703125" style="63" bestFit="1" customWidth="1"/>
    <col min="12803" max="12803" width="35.28515625" style="63" customWidth="1"/>
    <col min="12804" max="12804" width="19.7109375" style="63" bestFit="1" customWidth="1"/>
    <col min="12805" max="12805" width="69.5703125" style="63" customWidth="1"/>
    <col min="12806" max="12806" width="14.7109375" style="63" bestFit="1" customWidth="1"/>
    <col min="12807" max="12807" width="23.28515625" style="63" bestFit="1" customWidth="1"/>
    <col min="12808" max="12808" width="24.7109375" style="63" customWidth="1"/>
    <col min="12809" max="12809" width="19.5703125" style="63" bestFit="1" customWidth="1"/>
    <col min="12810" max="12810" width="47.7109375" style="63" bestFit="1" customWidth="1"/>
    <col min="12811" max="12811" width="8.7109375" style="63" bestFit="1" customWidth="1"/>
    <col min="12812" max="12812" width="14" style="63" bestFit="1" customWidth="1"/>
    <col min="12813" max="12813" width="35.5703125" style="63" bestFit="1" customWidth="1"/>
    <col min="12814" max="12814" width="17.42578125" style="63" bestFit="1" customWidth="1"/>
    <col min="12815" max="12815" width="10.42578125" style="63" bestFit="1" customWidth="1"/>
    <col min="12816" max="12816" width="14.28515625" style="63" bestFit="1" customWidth="1"/>
    <col min="12817" max="12817" width="24.28515625" style="63" bestFit="1" customWidth="1"/>
    <col min="12818" max="12818" width="18" style="63" customWidth="1"/>
    <col min="12819" max="12819" width="18.42578125" style="63" bestFit="1" customWidth="1"/>
    <col min="12820" max="12820" width="16.7109375" style="63" bestFit="1" customWidth="1"/>
    <col min="12821" max="12821" width="19.5703125" style="63" customWidth="1"/>
    <col min="12822" max="12822" width="17.7109375" style="63" bestFit="1" customWidth="1"/>
    <col min="12823" max="12823" width="9.28515625" style="63" customWidth="1"/>
    <col min="12824" max="12824" width="20.7109375" style="63" bestFit="1" customWidth="1"/>
    <col min="12825" max="12825" width="26.28515625" style="63" customWidth="1"/>
    <col min="12826" max="12826" width="11.7109375" style="63" bestFit="1" customWidth="1"/>
    <col min="12827" max="12827" width="6.28515625" style="63" customWidth="1"/>
    <col min="12828" max="12828" width="8.42578125" style="63" customWidth="1"/>
    <col min="12829" max="12829" width="18.42578125" style="63" bestFit="1" customWidth="1"/>
    <col min="12830" max="12830" width="52.42578125" style="63"/>
    <col min="12831" max="12831" width="19.42578125" style="63" customWidth="1"/>
    <col min="12832" max="12833" width="23.7109375" style="63" customWidth="1"/>
    <col min="12834" max="12834" width="22" style="63" customWidth="1"/>
    <col min="12835" max="12835" width="12.42578125" style="63" customWidth="1"/>
    <col min="12836" max="12836" width="15.7109375" style="63" customWidth="1"/>
    <col min="12837" max="12837" width="13.28515625" style="63" customWidth="1"/>
    <col min="12838" max="12838" width="52.42578125" style="63"/>
    <col min="12839" max="12839" width="15.7109375" style="63" customWidth="1"/>
    <col min="12840" max="12840" width="13.7109375" style="63" customWidth="1"/>
    <col min="12841" max="12844" width="52.42578125" style="63"/>
    <col min="12845" max="12845" width="14.28515625" style="63" customWidth="1"/>
    <col min="12846" max="12846" width="12.42578125" style="63" customWidth="1"/>
    <col min="12847" max="12847" width="19.7109375" style="63" customWidth="1"/>
    <col min="12848" max="12848" width="17.42578125" style="63" customWidth="1"/>
    <col min="12849" max="12849" width="11.7109375" style="63" customWidth="1"/>
    <col min="12850" max="12850" width="10.5703125" style="63" customWidth="1"/>
    <col min="12851" max="12851" width="11.28515625" style="63" customWidth="1"/>
    <col min="12852" max="12854" width="52.42578125" style="63"/>
    <col min="12855" max="12856" width="52.42578125" style="63" customWidth="1"/>
    <col min="12857" max="12857" width="32.7109375" style="63" customWidth="1"/>
    <col min="12858" max="12858" width="22.5703125" style="63" customWidth="1"/>
    <col min="12859" max="13051" width="52.42578125" style="63"/>
    <col min="13052" max="13052" width="25.5703125" style="63" customWidth="1"/>
    <col min="13053" max="13053" width="12.5703125" style="63" customWidth="1"/>
    <col min="13054" max="13055" width="15.28515625" style="63" customWidth="1"/>
    <col min="13056" max="13056" width="28" style="63" bestFit="1" customWidth="1"/>
    <col min="13057" max="13057" width="21.42578125" style="63" bestFit="1" customWidth="1"/>
    <col min="13058" max="13058" width="35.5703125" style="63" bestFit="1" customWidth="1"/>
    <col min="13059" max="13059" width="35.28515625" style="63" customWidth="1"/>
    <col min="13060" max="13060" width="19.7109375" style="63" bestFit="1" customWidth="1"/>
    <col min="13061" max="13061" width="69.5703125" style="63" customWidth="1"/>
    <col min="13062" max="13062" width="14.7109375" style="63" bestFit="1" customWidth="1"/>
    <col min="13063" max="13063" width="23.28515625" style="63" bestFit="1" customWidth="1"/>
    <col min="13064" max="13064" width="24.7109375" style="63" customWidth="1"/>
    <col min="13065" max="13065" width="19.5703125" style="63" bestFit="1" customWidth="1"/>
    <col min="13066" max="13066" width="47.7109375" style="63" bestFit="1" customWidth="1"/>
    <col min="13067" max="13067" width="8.7109375" style="63" bestFit="1" customWidth="1"/>
    <col min="13068" max="13068" width="14" style="63" bestFit="1" customWidth="1"/>
    <col min="13069" max="13069" width="35.5703125" style="63" bestFit="1" customWidth="1"/>
    <col min="13070" max="13070" width="17.42578125" style="63" bestFit="1" customWidth="1"/>
    <col min="13071" max="13071" width="10.42578125" style="63" bestFit="1" customWidth="1"/>
    <col min="13072" max="13072" width="14.28515625" style="63" bestFit="1" customWidth="1"/>
    <col min="13073" max="13073" width="24.28515625" style="63" bestFit="1" customWidth="1"/>
    <col min="13074" max="13074" width="18" style="63" customWidth="1"/>
    <col min="13075" max="13075" width="18.42578125" style="63" bestFit="1" customWidth="1"/>
    <col min="13076" max="13076" width="16.7109375" style="63" bestFit="1" customWidth="1"/>
    <col min="13077" max="13077" width="19.5703125" style="63" customWidth="1"/>
    <col min="13078" max="13078" width="17.7109375" style="63" bestFit="1" customWidth="1"/>
    <col min="13079" max="13079" width="9.28515625" style="63" customWidth="1"/>
    <col min="13080" max="13080" width="20.7109375" style="63" bestFit="1" customWidth="1"/>
    <col min="13081" max="13081" width="26.28515625" style="63" customWidth="1"/>
    <col min="13082" max="13082" width="11.7109375" style="63" bestFit="1" customWidth="1"/>
    <col min="13083" max="13083" width="6.28515625" style="63" customWidth="1"/>
    <col min="13084" max="13084" width="8.42578125" style="63" customWidth="1"/>
    <col min="13085" max="13085" width="18.42578125" style="63" bestFit="1" customWidth="1"/>
    <col min="13086" max="13086" width="52.42578125" style="63"/>
    <col min="13087" max="13087" width="19.42578125" style="63" customWidth="1"/>
    <col min="13088" max="13089" width="23.7109375" style="63" customWidth="1"/>
    <col min="13090" max="13090" width="22" style="63" customWidth="1"/>
    <col min="13091" max="13091" width="12.42578125" style="63" customWidth="1"/>
    <col min="13092" max="13092" width="15.7109375" style="63" customWidth="1"/>
    <col min="13093" max="13093" width="13.28515625" style="63" customWidth="1"/>
    <col min="13094" max="13094" width="52.42578125" style="63"/>
    <col min="13095" max="13095" width="15.7109375" style="63" customWidth="1"/>
    <col min="13096" max="13096" width="13.7109375" style="63" customWidth="1"/>
    <col min="13097" max="13100" width="52.42578125" style="63"/>
    <col min="13101" max="13101" width="14.28515625" style="63" customWidth="1"/>
    <col min="13102" max="13102" width="12.42578125" style="63" customWidth="1"/>
    <col min="13103" max="13103" width="19.7109375" style="63" customWidth="1"/>
    <col min="13104" max="13104" width="17.42578125" style="63" customWidth="1"/>
    <col min="13105" max="13105" width="11.7109375" style="63" customWidth="1"/>
    <col min="13106" max="13106" width="10.5703125" style="63" customWidth="1"/>
    <col min="13107" max="13107" width="11.28515625" style="63" customWidth="1"/>
    <col min="13108" max="13110" width="52.42578125" style="63"/>
    <col min="13111" max="13112" width="52.42578125" style="63" customWidth="1"/>
    <col min="13113" max="13113" width="32.7109375" style="63" customWidth="1"/>
    <col min="13114" max="13114" width="22.5703125" style="63" customWidth="1"/>
    <col min="13115" max="13307" width="52.42578125" style="63"/>
    <col min="13308" max="13308" width="25.5703125" style="63" customWidth="1"/>
    <col min="13309" max="13309" width="12.5703125" style="63" customWidth="1"/>
    <col min="13310" max="13311" width="15.28515625" style="63" customWidth="1"/>
    <col min="13312" max="13312" width="28" style="63" bestFit="1" customWidth="1"/>
    <col min="13313" max="13313" width="21.42578125" style="63" bestFit="1" customWidth="1"/>
    <col min="13314" max="13314" width="35.5703125" style="63" bestFit="1" customWidth="1"/>
    <col min="13315" max="13315" width="35.28515625" style="63" customWidth="1"/>
    <col min="13316" max="13316" width="19.7109375" style="63" bestFit="1" customWidth="1"/>
    <col min="13317" max="13317" width="69.5703125" style="63" customWidth="1"/>
    <col min="13318" max="13318" width="14.7109375" style="63" bestFit="1" customWidth="1"/>
    <col min="13319" max="13319" width="23.28515625" style="63" bestFit="1" customWidth="1"/>
    <col min="13320" max="13320" width="24.7109375" style="63" customWidth="1"/>
    <col min="13321" max="13321" width="19.5703125" style="63" bestFit="1" customWidth="1"/>
    <col min="13322" max="13322" width="47.7109375" style="63" bestFit="1" customWidth="1"/>
    <col min="13323" max="13323" width="8.7109375" style="63" bestFit="1" customWidth="1"/>
    <col min="13324" max="13324" width="14" style="63" bestFit="1" customWidth="1"/>
    <col min="13325" max="13325" width="35.5703125" style="63" bestFit="1" customWidth="1"/>
    <col min="13326" max="13326" width="17.42578125" style="63" bestFit="1" customWidth="1"/>
    <col min="13327" max="13327" width="10.42578125" style="63" bestFit="1" customWidth="1"/>
    <col min="13328" max="13328" width="14.28515625" style="63" bestFit="1" customWidth="1"/>
    <col min="13329" max="13329" width="24.28515625" style="63" bestFit="1" customWidth="1"/>
    <col min="13330" max="13330" width="18" style="63" customWidth="1"/>
    <col min="13331" max="13331" width="18.42578125" style="63" bestFit="1" customWidth="1"/>
    <col min="13332" max="13332" width="16.7109375" style="63" bestFit="1" customWidth="1"/>
    <col min="13333" max="13333" width="19.5703125" style="63" customWidth="1"/>
    <col min="13334" max="13334" width="17.7109375" style="63" bestFit="1" customWidth="1"/>
    <col min="13335" max="13335" width="9.28515625" style="63" customWidth="1"/>
    <col min="13336" max="13336" width="20.7109375" style="63" bestFit="1" customWidth="1"/>
    <col min="13337" max="13337" width="26.28515625" style="63" customWidth="1"/>
    <col min="13338" max="13338" width="11.7109375" style="63" bestFit="1" customWidth="1"/>
    <col min="13339" max="13339" width="6.28515625" style="63" customWidth="1"/>
    <col min="13340" max="13340" width="8.42578125" style="63" customWidth="1"/>
    <col min="13341" max="13341" width="18.42578125" style="63" bestFit="1" customWidth="1"/>
    <col min="13342" max="13342" width="52.42578125" style="63"/>
    <col min="13343" max="13343" width="19.42578125" style="63" customWidth="1"/>
    <col min="13344" max="13345" width="23.7109375" style="63" customWidth="1"/>
    <col min="13346" max="13346" width="22" style="63" customWidth="1"/>
    <col min="13347" max="13347" width="12.42578125" style="63" customWidth="1"/>
    <col min="13348" max="13348" width="15.7109375" style="63" customWidth="1"/>
    <col min="13349" max="13349" width="13.28515625" style="63" customWidth="1"/>
    <col min="13350" max="13350" width="52.42578125" style="63"/>
    <col min="13351" max="13351" width="15.7109375" style="63" customWidth="1"/>
    <col min="13352" max="13352" width="13.7109375" style="63" customWidth="1"/>
    <col min="13353" max="13356" width="52.42578125" style="63"/>
    <col min="13357" max="13357" width="14.28515625" style="63" customWidth="1"/>
    <col min="13358" max="13358" width="12.42578125" style="63" customWidth="1"/>
    <col min="13359" max="13359" width="19.7109375" style="63" customWidth="1"/>
    <col min="13360" max="13360" width="17.42578125" style="63" customWidth="1"/>
    <col min="13361" max="13361" width="11.7109375" style="63" customWidth="1"/>
    <col min="13362" max="13362" width="10.5703125" style="63" customWidth="1"/>
    <col min="13363" max="13363" width="11.28515625" style="63" customWidth="1"/>
    <col min="13364" max="13366" width="52.42578125" style="63"/>
    <col min="13367" max="13368" width="52.42578125" style="63" customWidth="1"/>
    <col min="13369" max="13369" width="32.7109375" style="63" customWidth="1"/>
    <col min="13370" max="13370" width="22.5703125" style="63" customWidth="1"/>
    <col min="13371" max="13563" width="52.42578125" style="63"/>
    <col min="13564" max="13564" width="25.5703125" style="63" customWidth="1"/>
    <col min="13565" max="13565" width="12.5703125" style="63" customWidth="1"/>
    <col min="13566" max="13567" width="15.28515625" style="63" customWidth="1"/>
    <col min="13568" max="13568" width="28" style="63" bestFit="1" customWidth="1"/>
    <col min="13569" max="13569" width="21.42578125" style="63" bestFit="1" customWidth="1"/>
    <col min="13570" max="13570" width="35.5703125" style="63" bestFit="1" customWidth="1"/>
    <col min="13571" max="13571" width="35.28515625" style="63" customWidth="1"/>
    <col min="13572" max="13572" width="19.7109375" style="63" bestFit="1" customWidth="1"/>
    <col min="13573" max="13573" width="69.5703125" style="63" customWidth="1"/>
    <col min="13574" max="13574" width="14.7109375" style="63" bestFit="1" customWidth="1"/>
    <col min="13575" max="13575" width="23.28515625" style="63" bestFit="1" customWidth="1"/>
    <col min="13576" max="13576" width="24.7109375" style="63" customWidth="1"/>
    <col min="13577" max="13577" width="19.5703125" style="63" bestFit="1" customWidth="1"/>
    <col min="13578" max="13578" width="47.7109375" style="63" bestFit="1" customWidth="1"/>
    <col min="13579" max="13579" width="8.7109375" style="63" bestFit="1" customWidth="1"/>
    <col min="13580" max="13580" width="14" style="63" bestFit="1" customWidth="1"/>
    <col min="13581" max="13581" width="35.5703125" style="63" bestFit="1" customWidth="1"/>
    <col min="13582" max="13582" width="17.42578125" style="63" bestFit="1" customWidth="1"/>
    <col min="13583" max="13583" width="10.42578125" style="63" bestFit="1" customWidth="1"/>
    <col min="13584" max="13584" width="14.28515625" style="63" bestFit="1" customWidth="1"/>
    <col min="13585" max="13585" width="24.28515625" style="63" bestFit="1" customWidth="1"/>
    <col min="13586" max="13586" width="18" style="63" customWidth="1"/>
    <col min="13587" max="13587" width="18.42578125" style="63" bestFit="1" customWidth="1"/>
    <col min="13588" max="13588" width="16.7109375" style="63" bestFit="1" customWidth="1"/>
    <col min="13589" max="13589" width="19.5703125" style="63" customWidth="1"/>
    <col min="13590" max="13590" width="17.7109375" style="63" bestFit="1" customWidth="1"/>
    <col min="13591" max="13591" width="9.28515625" style="63" customWidth="1"/>
    <col min="13592" max="13592" width="20.7109375" style="63" bestFit="1" customWidth="1"/>
    <col min="13593" max="13593" width="26.28515625" style="63" customWidth="1"/>
    <col min="13594" max="13594" width="11.7109375" style="63" bestFit="1" customWidth="1"/>
    <col min="13595" max="13595" width="6.28515625" style="63" customWidth="1"/>
    <col min="13596" max="13596" width="8.42578125" style="63" customWidth="1"/>
    <col min="13597" max="13597" width="18.42578125" style="63" bestFit="1" customWidth="1"/>
    <col min="13598" max="13598" width="52.42578125" style="63"/>
    <col min="13599" max="13599" width="19.42578125" style="63" customWidth="1"/>
    <col min="13600" max="13601" width="23.7109375" style="63" customWidth="1"/>
    <col min="13602" max="13602" width="22" style="63" customWidth="1"/>
    <col min="13603" max="13603" width="12.42578125" style="63" customWidth="1"/>
    <col min="13604" max="13604" width="15.7109375" style="63" customWidth="1"/>
    <col min="13605" max="13605" width="13.28515625" style="63" customWidth="1"/>
    <col min="13606" max="13606" width="52.42578125" style="63"/>
    <col min="13607" max="13607" width="15.7109375" style="63" customWidth="1"/>
    <col min="13608" max="13608" width="13.7109375" style="63" customWidth="1"/>
    <col min="13609" max="13612" width="52.42578125" style="63"/>
    <col min="13613" max="13613" width="14.28515625" style="63" customWidth="1"/>
    <col min="13614" max="13614" width="12.42578125" style="63" customWidth="1"/>
    <col min="13615" max="13615" width="19.7109375" style="63" customWidth="1"/>
    <col min="13616" max="13616" width="17.42578125" style="63" customWidth="1"/>
    <col min="13617" max="13617" width="11.7109375" style="63" customWidth="1"/>
    <col min="13618" max="13618" width="10.5703125" style="63" customWidth="1"/>
    <col min="13619" max="13619" width="11.28515625" style="63" customWidth="1"/>
    <col min="13620" max="13622" width="52.42578125" style="63"/>
    <col min="13623" max="13624" width="52.42578125" style="63" customWidth="1"/>
    <col min="13625" max="13625" width="32.7109375" style="63" customWidth="1"/>
    <col min="13626" max="13626" width="22.5703125" style="63" customWidth="1"/>
    <col min="13627" max="13819" width="52.42578125" style="63"/>
    <col min="13820" max="13820" width="25.5703125" style="63" customWidth="1"/>
    <col min="13821" max="13821" width="12.5703125" style="63" customWidth="1"/>
    <col min="13822" max="13823" width="15.28515625" style="63" customWidth="1"/>
    <col min="13824" max="13824" width="28" style="63" bestFit="1" customWidth="1"/>
    <col min="13825" max="13825" width="21.42578125" style="63" bestFit="1" customWidth="1"/>
    <col min="13826" max="13826" width="35.5703125" style="63" bestFit="1" customWidth="1"/>
    <col min="13827" max="13827" width="35.28515625" style="63" customWidth="1"/>
    <col min="13828" max="13828" width="19.7109375" style="63" bestFit="1" customWidth="1"/>
    <col min="13829" max="13829" width="69.5703125" style="63" customWidth="1"/>
    <col min="13830" max="13830" width="14.7109375" style="63" bestFit="1" customWidth="1"/>
    <col min="13831" max="13831" width="23.28515625" style="63" bestFit="1" customWidth="1"/>
    <col min="13832" max="13832" width="24.7109375" style="63" customWidth="1"/>
    <col min="13833" max="13833" width="19.5703125" style="63" bestFit="1" customWidth="1"/>
    <col min="13834" max="13834" width="47.7109375" style="63" bestFit="1" customWidth="1"/>
    <col min="13835" max="13835" width="8.7109375" style="63" bestFit="1" customWidth="1"/>
    <col min="13836" max="13836" width="14" style="63" bestFit="1" customWidth="1"/>
    <col min="13837" max="13837" width="35.5703125" style="63" bestFit="1" customWidth="1"/>
    <col min="13838" max="13838" width="17.42578125" style="63" bestFit="1" customWidth="1"/>
    <col min="13839" max="13839" width="10.42578125" style="63" bestFit="1" customWidth="1"/>
    <col min="13840" max="13840" width="14.28515625" style="63" bestFit="1" customWidth="1"/>
    <col min="13841" max="13841" width="24.28515625" style="63" bestFit="1" customWidth="1"/>
    <col min="13842" max="13842" width="18" style="63" customWidth="1"/>
    <col min="13843" max="13843" width="18.42578125" style="63" bestFit="1" customWidth="1"/>
    <col min="13844" max="13844" width="16.7109375" style="63" bestFit="1" customWidth="1"/>
    <col min="13845" max="13845" width="19.5703125" style="63" customWidth="1"/>
    <col min="13846" max="13846" width="17.7109375" style="63" bestFit="1" customWidth="1"/>
    <col min="13847" max="13847" width="9.28515625" style="63" customWidth="1"/>
    <col min="13848" max="13848" width="20.7109375" style="63" bestFit="1" customWidth="1"/>
    <col min="13849" max="13849" width="26.28515625" style="63" customWidth="1"/>
    <col min="13850" max="13850" width="11.7109375" style="63" bestFit="1" customWidth="1"/>
    <col min="13851" max="13851" width="6.28515625" style="63" customWidth="1"/>
    <col min="13852" max="13852" width="8.42578125" style="63" customWidth="1"/>
    <col min="13853" max="13853" width="18.42578125" style="63" bestFit="1" customWidth="1"/>
    <col min="13854" max="13854" width="52.42578125" style="63"/>
    <col min="13855" max="13855" width="19.42578125" style="63" customWidth="1"/>
    <col min="13856" max="13857" width="23.7109375" style="63" customWidth="1"/>
    <col min="13858" max="13858" width="22" style="63" customWidth="1"/>
    <col min="13859" max="13859" width="12.42578125" style="63" customWidth="1"/>
    <col min="13860" max="13860" width="15.7109375" style="63" customWidth="1"/>
    <col min="13861" max="13861" width="13.28515625" style="63" customWidth="1"/>
    <col min="13862" max="13862" width="52.42578125" style="63"/>
    <col min="13863" max="13863" width="15.7109375" style="63" customWidth="1"/>
    <col min="13864" max="13864" width="13.7109375" style="63" customWidth="1"/>
    <col min="13865" max="13868" width="52.42578125" style="63"/>
    <col min="13869" max="13869" width="14.28515625" style="63" customWidth="1"/>
    <col min="13870" max="13870" width="12.42578125" style="63" customWidth="1"/>
    <col min="13871" max="13871" width="19.7109375" style="63" customWidth="1"/>
    <col min="13872" max="13872" width="17.42578125" style="63" customWidth="1"/>
    <col min="13873" max="13873" width="11.7109375" style="63" customWidth="1"/>
    <col min="13874" max="13874" width="10.5703125" style="63" customWidth="1"/>
    <col min="13875" max="13875" width="11.28515625" style="63" customWidth="1"/>
    <col min="13876" max="13878" width="52.42578125" style="63"/>
    <col min="13879" max="13880" width="52.42578125" style="63" customWidth="1"/>
    <col min="13881" max="13881" width="32.7109375" style="63" customWidth="1"/>
    <col min="13882" max="13882" width="22.5703125" style="63" customWidth="1"/>
    <col min="13883" max="14075" width="52.42578125" style="63"/>
    <col min="14076" max="14076" width="25.5703125" style="63" customWidth="1"/>
    <col min="14077" max="14077" width="12.5703125" style="63" customWidth="1"/>
    <col min="14078" max="14079" width="15.28515625" style="63" customWidth="1"/>
    <col min="14080" max="14080" width="28" style="63" bestFit="1" customWidth="1"/>
    <col min="14081" max="14081" width="21.42578125" style="63" bestFit="1" customWidth="1"/>
    <col min="14082" max="14082" width="35.5703125" style="63" bestFit="1" customWidth="1"/>
    <col min="14083" max="14083" width="35.28515625" style="63" customWidth="1"/>
    <col min="14084" max="14084" width="19.7109375" style="63" bestFit="1" customWidth="1"/>
    <col min="14085" max="14085" width="69.5703125" style="63" customWidth="1"/>
    <col min="14086" max="14086" width="14.7109375" style="63" bestFit="1" customWidth="1"/>
    <col min="14087" max="14087" width="23.28515625" style="63" bestFit="1" customWidth="1"/>
    <col min="14088" max="14088" width="24.7109375" style="63" customWidth="1"/>
    <col min="14089" max="14089" width="19.5703125" style="63" bestFit="1" customWidth="1"/>
    <col min="14090" max="14090" width="47.7109375" style="63" bestFit="1" customWidth="1"/>
    <col min="14091" max="14091" width="8.7109375" style="63" bestFit="1" customWidth="1"/>
    <col min="14092" max="14092" width="14" style="63" bestFit="1" customWidth="1"/>
    <col min="14093" max="14093" width="35.5703125" style="63" bestFit="1" customWidth="1"/>
    <col min="14094" max="14094" width="17.42578125" style="63" bestFit="1" customWidth="1"/>
    <col min="14095" max="14095" width="10.42578125" style="63" bestFit="1" customWidth="1"/>
    <col min="14096" max="14096" width="14.28515625" style="63" bestFit="1" customWidth="1"/>
    <col min="14097" max="14097" width="24.28515625" style="63" bestFit="1" customWidth="1"/>
    <col min="14098" max="14098" width="18" style="63" customWidth="1"/>
    <col min="14099" max="14099" width="18.42578125" style="63" bestFit="1" customWidth="1"/>
    <col min="14100" max="14100" width="16.7109375" style="63" bestFit="1" customWidth="1"/>
    <col min="14101" max="14101" width="19.5703125" style="63" customWidth="1"/>
    <col min="14102" max="14102" width="17.7109375" style="63" bestFit="1" customWidth="1"/>
    <col min="14103" max="14103" width="9.28515625" style="63" customWidth="1"/>
    <col min="14104" max="14104" width="20.7109375" style="63" bestFit="1" customWidth="1"/>
    <col min="14105" max="14105" width="26.28515625" style="63" customWidth="1"/>
    <col min="14106" max="14106" width="11.7109375" style="63" bestFit="1" customWidth="1"/>
    <col min="14107" max="14107" width="6.28515625" style="63" customWidth="1"/>
    <col min="14108" max="14108" width="8.42578125" style="63" customWidth="1"/>
    <col min="14109" max="14109" width="18.42578125" style="63" bestFit="1" customWidth="1"/>
    <col min="14110" max="14110" width="52.42578125" style="63"/>
    <col min="14111" max="14111" width="19.42578125" style="63" customWidth="1"/>
    <col min="14112" max="14113" width="23.7109375" style="63" customWidth="1"/>
    <col min="14114" max="14114" width="22" style="63" customWidth="1"/>
    <col min="14115" max="14115" width="12.42578125" style="63" customWidth="1"/>
    <col min="14116" max="14116" width="15.7109375" style="63" customWidth="1"/>
    <col min="14117" max="14117" width="13.28515625" style="63" customWidth="1"/>
    <col min="14118" max="14118" width="52.42578125" style="63"/>
    <col min="14119" max="14119" width="15.7109375" style="63" customWidth="1"/>
    <col min="14120" max="14120" width="13.7109375" style="63" customWidth="1"/>
    <col min="14121" max="14124" width="52.42578125" style="63"/>
    <col min="14125" max="14125" width="14.28515625" style="63" customWidth="1"/>
    <col min="14126" max="14126" width="12.42578125" style="63" customWidth="1"/>
    <col min="14127" max="14127" width="19.7109375" style="63" customWidth="1"/>
    <col min="14128" max="14128" width="17.42578125" style="63" customWidth="1"/>
    <col min="14129" max="14129" width="11.7109375" style="63" customWidth="1"/>
    <col min="14130" max="14130" width="10.5703125" style="63" customWidth="1"/>
    <col min="14131" max="14131" width="11.28515625" style="63" customWidth="1"/>
    <col min="14132" max="14134" width="52.42578125" style="63"/>
    <col min="14135" max="14136" width="52.42578125" style="63" customWidth="1"/>
    <col min="14137" max="14137" width="32.7109375" style="63" customWidth="1"/>
    <col min="14138" max="14138" width="22.5703125" style="63" customWidth="1"/>
    <col min="14139" max="14331" width="52.42578125" style="63"/>
    <col min="14332" max="14332" width="25.5703125" style="63" customWidth="1"/>
    <col min="14333" max="14333" width="12.5703125" style="63" customWidth="1"/>
    <col min="14334" max="14335" width="15.28515625" style="63" customWidth="1"/>
    <col min="14336" max="14336" width="28" style="63" bestFit="1" customWidth="1"/>
    <col min="14337" max="14337" width="21.42578125" style="63" bestFit="1" customWidth="1"/>
    <col min="14338" max="14338" width="35.5703125" style="63" bestFit="1" customWidth="1"/>
    <col min="14339" max="14339" width="35.28515625" style="63" customWidth="1"/>
    <col min="14340" max="14340" width="19.7109375" style="63" bestFit="1" customWidth="1"/>
    <col min="14341" max="14341" width="69.5703125" style="63" customWidth="1"/>
    <col min="14342" max="14342" width="14.7109375" style="63" bestFit="1" customWidth="1"/>
    <col min="14343" max="14343" width="23.28515625" style="63" bestFit="1" customWidth="1"/>
    <col min="14344" max="14344" width="24.7109375" style="63" customWidth="1"/>
    <col min="14345" max="14345" width="19.5703125" style="63" bestFit="1" customWidth="1"/>
    <col min="14346" max="14346" width="47.7109375" style="63" bestFit="1" customWidth="1"/>
    <col min="14347" max="14347" width="8.7109375" style="63" bestFit="1" customWidth="1"/>
    <col min="14348" max="14348" width="14" style="63" bestFit="1" customWidth="1"/>
    <col min="14349" max="14349" width="35.5703125" style="63" bestFit="1" customWidth="1"/>
    <col min="14350" max="14350" width="17.42578125" style="63" bestFit="1" customWidth="1"/>
    <col min="14351" max="14351" width="10.42578125" style="63" bestFit="1" customWidth="1"/>
    <col min="14352" max="14352" width="14.28515625" style="63" bestFit="1" customWidth="1"/>
    <col min="14353" max="14353" width="24.28515625" style="63" bestFit="1" customWidth="1"/>
    <col min="14354" max="14354" width="18" style="63" customWidth="1"/>
    <col min="14355" max="14355" width="18.42578125" style="63" bestFit="1" customWidth="1"/>
    <col min="14356" max="14356" width="16.7109375" style="63" bestFit="1" customWidth="1"/>
    <col min="14357" max="14357" width="19.5703125" style="63" customWidth="1"/>
    <col min="14358" max="14358" width="17.7109375" style="63" bestFit="1" customWidth="1"/>
    <col min="14359" max="14359" width="9.28515625" style="63" customWidth="1"/>
    <col min="14360" max="14360" width="20.7109375" style="63" bestFit="1" customWidth="1"/>
    <col min="14361" max="14361" width="26.28515625" style="63" customWidth="1"/>
    <col min="14362" max="14362" width="11.7109375" style="63" bestFit="1" customWidth="1"/>
    <col min="14363" max="14363" width="6.28515625" style="63" customWidth="1"/>
    <col min="14364" max="14364" width="8.42578125" style="63" customWidth="1"/>
    <col min="14365" max="14365" width="18.42578125" style="63" bestFit="1" customWidth="1"/>
    <col min="14366" max="14366" width="52.42578125" style="63"/>
    <col min="14367" max="14367" width="19.42578125" style="63" customWidth="1"/>
    <col min="14368" max="14369" width="23.7109375" style="63" customWidth="1"/>
    <col min="14370" max="14370" width="22" style="63" customWidth="1"/>
    <col min="14371" max="14371" width="12.42578125" style="63" customWidth="1"/>
    <col min="14372" max="14372" width="15.7109375" style="63" customWidth="1"/>
    <col min="14373" max="14373" width="13.28515625" style="63" customWidth="1"/>
    <col min="14374" max="14374" width="52.42578125" style="63"/>
    <col min="14375" max="14375" width="15.7109375" style="63" customWidth="1"/>
    <col min="14376" max="14376" width="13.7109375" style="63" customWidth="1"/>
    <col min="14377" max="14380" width="52.42578125" style="63"/>
    <col min="14381" max="14381" width="14.28515625" style="63" customWidth="1"/>
    <col min="14382" max="14382" width="12.42578125" style="63" customWidth="1"/>
    <col min="14383" max="14383" width="19.7109375" style="63" customWidth="1"/>
    <col min="14384" max="14384" width="17.42578125" style="63" customWidth="1"/>
    <col min="14385" max="14385" width="11.7109375" style="63" customWidth="1"/>
    <col min="14386" max="14386" width="10.5703125" style="63" customWidth="1"/>
    <col min="14387" max="14387" width="11.28515625" style="63" customWidth="1"/>
    <col min="14388" max="14390" width="52.42578125" style="63"/>
    <col min="14391" max="14392" width="52.42578125" style="63" customWidth="1"/>
    <col min="14393" max="14393" width="32.7109375" style="63" customWidth="1"/>
    <col min="14394" max="14394" width="22.5703125" style="63" customWidth="1"/>
    <col min="14395" max="14587" width="52.42578125" style="63"/>
    <col min="14588" max="14588" width="25.5703125" style="63" customWidth="1"/>
    <col min="14589" max="14589" width="12.5703125" style="63" customWidth="1"/>
    <col min="14590" max="14591" width="15.28515625" style="63" customWidth="1"/>
    <col min="14592" max="14592" width="28" style="63" bestFit="1" customWidth="1"/>
    <col min="14593" max="14593" width="21.42578125" style="63" bestFit="1" customWidth="1"/>
    <col min="14594" max="14594" width="35.5703125" style="63" bestFit="1" customWidth="1"/>
    <col min="14595" max="14595" width="35.28515625" style="63" customWidth="1"/>
    <col min="14596" max="14596" width="19.7109375" style="63" bestFit="1" customWidth="1"/>
    <col min="14597" max="14597" width="69.5703125" style="63" customWidth="1"/>
    <col min="14598" max="14598" width="14.7109375" style="63" bestFit="1" customWidth="1"/>
    <col min="14599" max="14599" width="23.28515625" style="63" bestFit="1" customWidth="1"/>
    <col min="14600" max="14600" width="24.7109375" style="63" customWidth="1"/>
    <col min="14601" max="14601" width="19.5703125" style="63" bestFit="1" customWidth="1"/>
    <col min="14602" max="14602" width="47.7109375" style="63" bestFit="1" customWidth="1"/>
    <col min="14603" max="14603" width="8.7109375" style="63" bestFit="1" customWidth="1"/>
    <col min="14604" max="14604" width="14" style="63" bestFit="1" customWidth="1"/>
    <col min="14605" max="14605" width="35.5703125" style="63" bestFit="1" customWidth="1"/>
    <col min="14606" max="14606" width="17.42578125" style="63" bestFit="1" customWidth="1"/>
    <col min="14607" max="14607" width="10.42578125" style="63" bestFit="1" customWidth="1"/>
    <col min="14608" max="14608" width="14.28515625" style="63" bestFit="1" customWidth="1"/>
    <col min="14609" max="14609" width="24.28515625" style="63" bestFit="1" customWidth="1"/>
    <col min="14610" max="14610" width="18" style="63" customWidth="1"/>
    <col min="14611" max="14611" width="18.42578125" style="63" bestFit="1" customWidth="1"/>
    <col min="14612" max="14612" width="16.7109375" style="63" bestFit="1" customWidth="1"/>
    <col min="14613" max="14613" width="19.5703125" style="63" customWidth="1"/>
    <col min="14614" max="14614" width="17.7109375" style="63" bestFit="1" customWidth="1"/>
    <col min="14615" max="14615" width="9.28515625" style="63" customWidth="1"/>
    <col min="14616" max="14616" width="20.7109375" style="63" bestFit="1" customWidth="1"/>
    <col min="14617" max="14617" width="26.28515625" style="63" customWidth="1"/>
    <col min="14618" max="14618" width="11.7109375" style="63" bestFit="1" customWidth="1"/>
    <col min="14619" max="14619" width="6.28515625" style="63" customWidth="1"/>
    <col min="14620" max="14620" width="8.42578125" style="63" customWidth="1"/>
    <col min="14621" max="14621" width="18.42578125" style="63" bestFit="1" customWidth="1"/>
    <col min="14622" max="14622" width="52.42578125" style="63"/>
    <col min="14623" max="14623" width="19.42578125" style="63" customWidth="1"/>
    <col min="14624" max="14625" width="23.7109375" style="63" customWidth="1"/>
    <col min="14626" max="14626" width="22" style="63" customWidth="1"/>
    <col min="14627" max="14627" width="12.42578125" style="63" customWidth="1"/>
    <col min="14628" max="14628" width="15.7109375" style="63" customWidth="1"/>
    <col min="14629" max="14629" width="13.28515625" style="63" customWidth="1"/>
    <col min="14630" max="14630" width="52.42578125" style="63"/>
    <col min="14631" max="14631" width="15.7109375" style="63" customWidth="1"/>
    <col min="14632" max="14632" width="13.7109375" style="63" customWidth="1"/>
    <col min="14633" max="14636" width="52.42578125" style="63"/>
    <col min="14637" max="14637" width="14.28515625" style="63" customWidth="1"/>
    <col min="14638" max="14638" width="12.42578125" style="63" customWidth="1"/>
    <col min="14639" max="14639" width="19.7109375" style="63" customWidth="1"/>
    <col min="14640" max="14640" width="17.42578125" style="63" customWidth="1"/>
    <col min="14641" max="14641" width="11.7109375" style="63" customWidth="1"/>
    <col min="14642" max="14642" width="10.5703125" style="63" customWidth="1"/>
    <col min="14643" max="14643" width="11.28515625" style="63" customWidth="1"/>
    <col min="14644" max="14646" width="52.42578125" style="63"/>
    <col min="14647" max="14648" width="52.42578125" style="63" customWidth="1"/>
    <col min="14649" max="14649" width="32.7109375" style="63" customWidth="1"/>
    <col min="14650" max="14650" width="22.5703125" style="63" customWidth="1"/>
    <col min="14651" max="14843" width="52.42578125" style="63"/>
    <col min="14844" max="14844" width="25.5703125" style="63" customWidth="1"/>
    <col min="14845" max="14845" width="12.5703125" style="63" customWidth="1"/>
    <col min="14846" max="14847" width="15.28515625" style="63" customWidth="1"/>
    <col min="14848" max="14848" width="28" style="63" bestFit="1" customWidth="1"/>
    <col min="14849" max="14849" width="21.42578125" style="63" bestFit="1" customWidth="1"/>
    <col min="14850" max="14850" width="35.5703125" style="63" bestFit="1" customWidth="1"/>
    <col min="14851" max="14851" width="35.28515625" style="63" customWidth="1"/>
    <col min="14852" max="14852" width="19.7109375" style="63" bestFit="1" customWidth="1"/>
    <col min="14853" max="14853" width="69.5703125" style="63" customWidth="1"/>
    <col min="14854" max="14854" width="14.7109375" style="63" bestFit="1" customWidth="1"/>
    <col min="14855" max="14855" width="23.28515625" style="63" bestFit="1" customWidth="1"/>
    <col min="14856" max="14856" width="24.7109375" style="63" customWidth="1"/>
    <col min="14857" max="14857" width="19.5703125" style="63" bestFit="1" customWidth="1"/>
    <col min="14858" max="14858" width="47.7109375" style="63" bestFit="1" customWidth="1"/>
    <col min="14859" max="14859" width="8.7109375" style="63" bestFit="1" customWidth="1"/>
    <col min="14860" max="14860" width="14" style="63" bestFit="1" customWidth="1"/>
    <col min="14861" max="14861" width="35.5703125" style="63" bestFit="1" customWidth="1"/>
    <col min="14862" max="14862" width="17.42578125" style="63" bestFit="1" customWidth="1"/>
    <col min="14863" max="14863" width="10.42578125" style="63" bestFit="1" customWidth="1"/>
    <col min="14864" max="14864" width="14.28515625" style="63" bestFit="1" customWidth="1"/>
    <col min="14865" max="14865" width="24.28515625" style="63" bestFit="1" customWidth="1"/>
    <col min="14866" max="14866" width="18" style="63" customWidth="1"/>
    <col min="14867" max="14867" width="18.42578125" style="63" bestFit="1" customWidth="1"/>
    <col min="14868" max="14868" width="16.7109375" style="63" bestFit="1" customWidth="1"/>
    <col min="14869" max="14869" width="19.5703125" style="63" customWidth="1"/>
    <col min="14870" max="14870" width="17.7109375" style="63" bestFit="1" customWidth="1"/>
    <col min="14871" max="14871" width="9.28515625" style="63" customWidth="1"/>
    <col min="14872" max="14872" width="20.7109375" style="63" bestFit="1" customWidth="1"/>
    <col min="14873" max="14873" width="26.28515625" style="63" customWidth="1"/>
    <col min="14874" max="14874" width="11.7109375" style="63" bestFit="1" customWidth="1"/>
    <col min="14875" max="14875" width="6.28515625" style="63" customWidth="1"/>
    <col min="14876" max="14876" width="8.42578125" style="63" customWidth="1"/>
    <col min="14877" max="14877" width="18.42578125" style="63" bestFit="1" customWidth="1"/>
    <col min="14878" max="14878" width="52.42578125" style="63"/>
    <col min="14879" max="14879" width="19.42578125" style="63" customWidth="1"/>
    <col min="14880" max="14881" width="23.7109375" style="63" customWidth="1"/>
    <col min="14882" max="14882" width="22" style="63" customWidth="1"/>
    <col min="14883" max="14883" width="12.42578125" style="63" customWidth="1"/>
    <col min="14884" max="14884" width="15.7109375" style="63" customWidth="1"/>
    <col min="14885" max="14885" width="13.28515625" style="63" customWidth="1"/>
    <col min="14886" max="14886" width="52.42578125" style="63"/>
    <col min="14887" max="14887" width="15.7109375" style="63" customWidth="1"/>
    <col min="14888" max="14888" width="13.7109375" style="63" customWidth="1"/>
    <col min="14889" max="14892" width="52.42578125" style="63"/>
    <col min="14893" max="14893" width="14.28515625" style="63" customWidth="1"/>
    <col min="14894" max="14894" width="12.42578125" style="63" customWidth="1"/>
    <col min="14895" max="14895" width="19.7109375" style="63" customWidth="1"/>
    <col min="14896" max="14896" width="17.42578125" style="63" customWidth="1"/>
    <col min="14897" max="14897" width="11.7109375" style="63" customWidth="1"/>
    <col min="14898" max="14898" width="10.5703125" style="63" customWidth="1"/>
    <col min="14899" max="14899" width="11.28515625" style="63" customWidth="1"/>
    <col min="14900" max="14902" width="52.42578125" style="63"/>
    <col min="14903" max="14904" width="52.42578125" style="63" customWidth="1"/>
    <col min="14905" max="14905" width="32.7109375" style="63" customWidth="1"/>
    <col min="14906" max="14906" width="22.5703125" style="63" customWidth="1"/>
    <col min="14907" max="15099" width="52.42578125" style="63"/>
    <col min="15100" max="15100" width="25.5703125" style="63" customWidth="1"/>
    <col min="15101" max="15101" width="12.5703125" style="63" customWidth="1"/>
    <col min="15102" max="15103" width="15.28515625" style="63" customWidth="1"/>
    <col min="15104" max="15104" width="28" style="63" bestFit="1" customWidth="1"/>
    <col min="15105" max="15105" width="21.42578125" style="63" bestFit="1" customWidth="1"/>
    <col min="15106" max="15106" width="35.5703125" style="63" bestFit="1" customWidth="1"/>
    <col min="15107" max="15107" width="35.28515625" style="63" customWidth="1"/>
    <col min="15108" max="15108" width="19.7109375" style="63" bestFit="1" customWidth="1"/>
    <col min="15109" max="15109" width="69.5703125" style="63" customWidth="1"/>
    <col min="15110" max="15110" width="14.7109375" style="63" bestFit="1" customWidth="1"/>
    <col min="15111" max="15111" width="23.28515625" style="63" bestFit="1" customWidth="1"/>
    <col min="15112" max="15112" width="24.7109375" style="63" customWidth="1"/>
    <col min="15113" max="15113" width="19.5703125" style="63" bestFit="1" customWidth="1"/>
    <col min="15114" max="15114" width="47.7109375" style="63" bestFit="1" customWidth="1"/>
    <col min="15115" max="15115" width="8.7109375" style="63" bestFit="1" customWidth="1"/>
    <col min="15116" max="15116" width="14" style="63" bestFit="1" customWidth="1"/>
    <col min="15117" max="15117" width="35.5703125" style="63" bestFit="1" customWidth="1"/>
    <col min="15118" max="15118" width="17.42578125" style="63" bestFit="1" customWidth="1"/>
    <col min="15119" max="15119" width="10.42578125" style="63" bestFit="1" customWidth="1"/>
    <col min="15120" max="15120" width="14.28515625" style="63" bestFit="1" customWidth="1"/>
    <col min="15121" max="15121" width="24.28515625" style="63" bestFit="1" customWidth="1"/>
    <col min="15122" max="15122" width="18" style="63" customWidth="1"/>
    <col min="15123" max="15123" width="18.42578125" style="63" bestFit="1" customWidth="1"/>
    <col min="15124" max="15124" width="16.7109375" style="63" bestFit="1" customWidth="1"/>
    <col min="15125" max="15125" width="19.5703125" style="63" customWidth="1"/>
    <col min="15126" max="15126" width="17.7109375" style="63" bestFit="1" customWidth="1"/>
    <col min="15127" max="15127" width="9.28515625" style="63" customWidth="1"/>
    <col min="15128" max="15128" width="20.7109375" style="63" bestFit="1" customWidth="1"/>
    <col min="15129" max="15129" width="26.28515625" style="63" customWidth="1"/>
    <col min="15130" max="15130" width="11.7109375" style="63" bestFit="1" customWidth="1"/>
    <col min="15131" max="15131" width="6.28515625" style="63" customWidth="1"/>
    <col min="15132" max="15132" width="8.42578125" style="63" customWidth="1"/>
    <col min="15133" max="15133" width="18.42578125" style="63" bestFit="1" customWidth="1"/>
    <col min="15134" max="15134" width="52.42578125" style="63"/>
    <col min="15135" max="15135" width="19.42578125" style="63" customWidth="1"/>
    <col min="15136" max="15137" width="23.7109375" style="63" customWidth="1"/>
    <col min="15138" max="15138" width="22" style="63" customWidth="1"/>
    <col min="15139" max="15139" width="12.42578125" style="63" customWidth="1"/>
    <col min="15140" max="15140" width="15.7109375" style="63" customWidth="1"/>
    <col min="15141" max="15141" width="13.28515625" style="63" customWidth="1"/>
    <col min="15142" max="15142" width="52.42578125" style="63"/>
    <col min="15143" max="15143" width="15.7109375" style="63" customWidth="1"/>
    <col min="15144" max="15144" width="13.7109375" style="63" customWidth="1"/>
    <col min="15145" max="15148" width="52.42578125" style="63"/>
    <col min="15149" max="15149" width="14.28515625" style="63" customWidth="1"/>
    <col min="15150" max="15150" width="12.42578125" style="63" customWidth="1"/>
    <col min="15151" max="15151" width="19.7109375" style="63" customWidth="1"/>
    <col min="15152" max="15152" width="17.42578125" style="63" customWidth="1"/>
    <col min="15153" max="15153" width="11.7109375" style="63" customWidth="1"/>
    <col min="15154" max="15154" width="10.5703125" style="63" customWidth="1"/>
    <col min="15155" max="15155" width="11.28515625" style="63" customWidth="1"/>
    <col min="15156" max="15158" width="52.42578125" style="63"/>
    <col min="15159" max="15160" width="52.42578125" style="63" customWidth="1"/>
    <col min="15161" max="15161" width="32.7109375" style="63" customWidth="1"/>
    <col min="15162" max="15162" width="22.5703125" style="63" customWidth="1"/>
    <col min="15163" max="15355" width="52.42578125" style="63"/>
    <col min="15356" max="15356" width="25.5703125" style="63" customWidth="1"/>
    <col min="15357" max="15357" width="12.5703125" style="63" customWidth="1"/>
    <col min="15358" max="15359" width="15.28515625" style="63" customWidth="1"/>
    <col min="15360" max="15360" width="28" style="63" bestFit="1" customWidth="1"/>
    <col min="15361" max="15361" width="21.42578125" style="63" bestFit="1" customWidth="1"/>
    <col min="15362" max="15362" width="35.5703125" style="63" bestFit="1" customWidth="1"/>
    <col min="15363" max="15363" width="35.28515625" style="63" customWidth="1"/>
    <col min="15364" max="15364" width="19.7109375" style="63" bestFit="1" customWidth="1"/>
    <col min="15365" max="15365" width="69.5703125" style="63" customWidth="1"/>
    <col min="15366" max="15366" width="14.7109375" style="63" bestFit="1" customWidth="1"/>
    <col min="15367" max="15367" width="23.28515625" style="63" bestFit="1" customWidth="1"/>
    <col min="15368" max="15368" width="24.7109375" style="63" customWidth="1"/>
    <col min="15369" max="15369" width="19.5703125" style="63" bestFit="1" customWidth="1"/>
    <col min="15370" max="15370" width="47.7109375" style="63" bestFit="1" customWidth="1"/>
    <col min="15371" max="15371" width="8.7109375" style="63" bestFit="1" customWidth="1"/>
    <col min="15372" max="15372" width="14" style="63" bestFit="1" customWidth="1"/>
    <col min="15373" max="15373" width="35.5703125" style="63" bestFit="1" customWidth="1"/>
    <col min="15374" max="15374" width="17.42578125" style="63" bestFit="1" customWidth="1"/>
    <col min="15375" max="15375" width="10.42578125" style="63" bestFit="1" customWidth="1"/>
    <col min="15376" max="15376" width="14.28515625" style="63" bestFit="1" customWidth="1"/>
    <col min="15377" max="15377" width="24.28515625" style="63" bestFit="1" customWidth="1"/>
    <col min="15378" max="15378" width="18" style="63" customWidth="1"/>
    <col min="15379" max="15379" width="18.42578125" style="63" bestFit="1" customWidth="1"/>
    <col min="15380" max="15380" width="16.7109375" style="63" bestFit="1" customWidth="1"/>
    <col min="15381" max="15381" width="19.5703125" style="63" customWidth="1"/>
    <col min="15382" max="15382" width="17.7109375" style="63" bestFit="1" customWidth="1"/>
    <col min="15383" max="15383" width="9.28515625" style="63" customWidth="1"/>
    <col min="15384" max="15384" width="20.7109375" style="63" bestFit="1" customWidth="1"/>
    <col min="15385" max="15385" width="26.28515625" style="63" customWidth="1"/>
    <col min="15386" max="15386" width="11.7109375" style="63" bestFit="1" customWidth="1"/>
    <col min="15387" max="15387" width="6.28515625" style="63" customWidth="1"/>
    <col min="15388" max="15388" width="8.42578125" style="63" customWidth="1"/>
    <col min="15389" max="15389" width="18.42578125" style="63" bestFit="1" customWidth="1"/>
    <col min="15390" max="15390" width="52.42578125" style="63"/>
    <col min="15391" max="15391" width="19.42578125" style="63" customWidth="1"/>
    <col min="15392" max="15393" width="23.7109375" style="63" customWidth="1"/>
    <col min="15394" max="15394" width="22" style="63" customWidth="1"/>
    <col min="15395" max="15395" width="12.42578125" style="63" customWidth="1"/>
    <col min="15396" max="15396" width="15.7109375" style="63" customWidth="1"/>
    <col min="15397" max="15397" width="13.28515625" style="63" customWidth="1"/>
    <col min="15398" max="15398" width="52.42578125" style="63"/>
    <col min="15399" max="15399" width="15.7109375" style="63" customWidth="1"/>
    <col min="15400" max="15400" width="13.7109375" style="63" customWidth="1"/>
    <col min="15401" max="15404" width="52.42578125" style="63"/>
    <col min="15405" max="15405" width="14.28515625" style="63" customWidth="1"/>
    <col min="15406" max="15406" width="12.42578125" style="63" customWidth="1"/>
    <col min="15407" max="15407" width="19.7109375" style="63" customWidth="1"/>
    <col min="15408" max="15408" width="17.42578125" style="63" customWidth="1"/>
    <col min="15409" max="15409" width="11.7109375" style="63" customWidth="1"/>
    <col min="15410" max="15410" width="10.5703125" style="63" customWidth="1"/>
    <col min="15411" max="15411" width="11.28515625" style="63" customWidth="1"/>
    <col min="15412" max="15414" width="52.42578125" style="63"/>
    <col min="15415" max="15416" width="52.42578125" style="63" customWidth="1"/>
    <col min="15417" max="15417" width="32.7109375" style="63" customWidth="1"/>
    <col min="15418" max="15418" width="22.5703125" style="63" customWidth="1"/>
    <col min="15419" max="15611" width="52.42578125" style="63"/>
    <col min="15612" max="15612" width="25.5703125" style="63" customWidth="1"/>
    <col min="15613" max="15613" width="12.5703125" style="63" customWidth="1"/>
    <col min="15614" max="15615" width="15.28515625" style="63" customWidth="1"/>
    <col min="15616" max="15616" width="28" style="63" bestFit="1" customWidth="1"/>
    <col min="15617" max="15617" width="21.42578125" style="63" bestFit="1" customWidth="1"/>
    <col min="15618" max="15618" width="35.5703125" style="63" bestFit="1" customWidth="1"/>
    <col min="15619" max="15619" width="35.28515625" style="63" customWidth="1"/>
    <col min="15620" max="15620" width="19.7109375" style="63" bestFit="1" customWidth="1"/>
    <col min="15621" max="15621" width="69.5703125" style="63" customWidth="1"/>
    <col min="15622" max="15622" width="14.7109375" style="63" bestFit="1" customWidth="1"/>
    <col min="15623" max="15623" width="23.28515625" style="63" bestFit="1" customWidth="1"/>
    <col min="15624" max="15624" width="24.7109375" style="63" customWidth="1"/>
    <col min="15625" max="15625" width="19.5703125" style="63" bestFit="1" customWidth="1"/>
    <col min="15626" max="15626" width="47.7109375" style="63" bestFit="1" customWidth="1"/>
    <col min="15627" max="15627" width="8.7109375" style="63" bestFit="1" customWidth="1"/>
    <col min="15628" max="15628" width="14" style="63" bestFit="1" customWidth="1"/>
    <col min="15629" max="15629" width="35.5703125" style="63" bestFit="1" customWidth="1"/>
    <col min="15630" max="15630" width="17.42578125" style="63" bestFit="1" customWidth="1"/>
    <col min="15631" max="15631" width="10.42578125" style="63" bestFit="1" customWidth="1"/>
    <col min="15632" max="15632" width="14.28515625" style="63" bestFit="1" customWidth="1"/>
    <col min="15633" max="15633" width="24.28515625" style="63" bestFit="1" customWidth="1"/>
    <col min="15634" max="15634" width="18" style="63" customWidth="1"/>
    <col min="15635" max="15635" width="18.42578125" style="63" bestFit="1" customWidth="1"/>
    <col min="15636" max="15636" width="16.7109375" style="63" bestFit="1" customWidth="1"/>
    <col min="15637" max="15637" width="19.5703125" style="63" customWidth="1"/>
    <col min="15638" max="15638" width="17.7109375" style="63" bestFit="1" customWidth="1"/>
    <col min="15639" max="15639" width="9.28515625" style="63" customWidth="1"/>
    <col min="15640" max="15640" width="20.7109375" style="63" bestFit="1" customWidth="1"/>
    <col min="15641" max="15641" width="26.28515625" style="63" customWidth="1"/>
    <col min="15642" max="15642" width="11.7109375" style="63" bestFit="1" customWidth="1"/>
    <col min="15643" max="15643" width="6.28515625" style="63" customWidth="1"/>
    <col min="15644" max="15644" width="8.42578125" style="63" customWidth="1"/>
    <col min="15645" max="15645" width="18.42578125" style="63" bestFit="1" customWidth="1"/>
    <col min="15646" max="15646" width="52.42578125" style="63"/>
    <col min="15647" max="15647" width="19.42578125" style="63" customWidth="1"/>
    <col min="15648" max="15649" width="23.7109375" style="63" customWidth="1"/>
    <col min="15650" max="15650" width="22" style="63" customWidth="1"/>
    <col min="15651" max="15651" width="12.42578125" style="63" customWidth="1"/>
    <col min="15652" max="15652" width="15.7109375" style="63" customWidth="1"/>
    <col min="15653" max="15653" width="13.28515625" style="63" customWidth="1"/>
    <col min="15654" max="15654" width="52.42578125" style="63"/>
    <col min="15655" max="15655" width="15.7109375" style="63" customWidth="1"/>
    <col min="15656" max="15656" width="13.7109375" style="63" customWidth="1"/>
    <col min="15657" max="15660" width="52.42578125" style="63"/>
    <col min="15661" max="15661" width="14.28515625" style="63" customWidth="1"/>
    <col min="15662" max="15662" width="12.42578125" style="63" customWidth="1"/>
    <col min="15663" max="15663" width="19.7109375" style="63" customWidth="1"/>
    <col min="15664" max="15664" width="17.42578125" style="63" customWidth="1"/>
    <col min="15665" max="15665" width="11.7109375" style="63" customWidth="1"/>
    <col min="15666" max="15666" width="10.5703125" style="63" customWidth="1"/>
    <col min="15667" max="15667" width="11.28515625" style="63" customWidth="1"/>
    <col min="15668" max="15670" width="52.42578125" style="63"/>
    <col min="15671" max="15672" width="52.42578125" style="63" customWidth="1"/>
    <col min="15673" max="15673" width="32.7109375" style="63" customWidth="1"/>
    <col min="15674" max="15674" width="22.5703125" style="63" customWidth="1"/>
    <col min="15675" max="15867" width="52.42578125" style="63"/>
    <col min="15868" max="15868" width="25.5703125" style="63" customWidth="1"/>
    <col min="15869" max="15869" width="12.5703125" style="63" customWidth="1"/>
    <col min="15870" max="15871" width="15.28515625" style="63" customWidth="1"/>
    <col min="15872" max="15872" width="28" style="63" bestFit="1" customWidth="1"/>
    <col min="15873" max="15873" width="21.42578125" style="63" bestFit="1" customWidth="1"/>
    <col min="15874" max="15874" width="35.5703125" style="63" bestFit="1" customWidth="1"/>
    <col min="15875" max="15875" width="35.28515625" style="63" customWidth="1"/>
    <col min="15876" max="15876" width="19.7109375" style="63" bestFit="1" customWidth="1"/>
    <col min="15877" max="15877" width="69.5703125" style="63" customWidth="1"/>
    <col min="15878" max="15878" width="14.7109375" style="63" bestFit="1" customWidth="1"/>
    <col min="15879" max="15879" width="23.28515625" style="63" bestFit="1" customWidth="1"/>
    <col min="15880" max="15880" width="24.7109375" style="63" customWidth="1"/>
    <col min="15881" max="15881" width="19.5703125" style="63" bestFit="1" customWidth="1"/>
    <col min="15882" max="15882" width="47.7109375" style="63" bestFit="1" customWidth="1"/>
    <col min="15883" max="15883" width="8.7109375" style="63" bestFit="1" customWidth="1"/>
    <col min="15884" max="15884" width="14" style="63" bestFit="1" customWidth="1"/>
    <col min="15885" max="15885" width="35.5703125" style="63" bestFit="1" customWidth="1"/>
    <col min="15886" max="15886" width="17.42578125" style="63" bestFit="1" customWidth="1"/>
    <col min="15887" max="15887" width="10.42578125" style="63" bestFit="1" customWidth="1"/>
    <col min="15888" max="15888" width="14.28515625" style="63" bestFit="1" customWidth="1"/>
    <col min="15889" max="15889" width="24.28515625" style="63" bestFit="1" customWidth="1"/>
    <col min="15890" max="15890" width="18" style="63" customWidth="1"/>
    <col min="15891" max="15891" width="18.42578125" style="63" bestFit="1" customWidth="1"/>
    <col min="15892" max="15892" width="16.7109375" style="63" bestFit="1" customWidth="1"/>
    <col min="15893" max="15893" width="19.5703125" style="63" customWidth="1"/>
    <col min="15894" max="15894" width="17.7109375" style="63" bestFit="1" customWidth="1"/>
    <col min="15895" max="15895" width="9.28515625" style="63" customWidth="1"/>
    <col min="15896" max="15896" width="20.7109375" style="63" bestFit="1" customWidth="1"/>
    <col min="15897" max="15897" width="26.28515625" style="63" customWidth="1"/>
    <col min="15898" max="15898" width="11.7109375" style="63" bestFit="1" customWidth="1"/>
    <col min="15899" max="15899" width="6.28515625" style="63" customWidth="1"/>
    <col min="15900" max="15900" width="8.42578125" style="63" customWidth="1"/>
    <col min="15901" max="15901" width="18.42578125" style="63" bestFit="1" customWidth="1"/>
    <col min="15902" max="15902" width="52.42578125" style="63"/>
    <col min="15903" max="15903" width="19.42578125" style="63" customWidth="1"/>
    <col min="15904" max="15905" width="23.7109375" style="63" customWidth="1"/>
    <col min="15906" max="15906" width="22" style="63" customWidth="1"/>
    <col min="15907" max="15907" width="12.42578125" style="63" customWidth="1"/>
    <col min="15908" max="15908" width="15.7109375" style="63" customWidth="1"/>
    <col min="15909" max="15909" width="13.28515625" style="63" customWidth="1"/>
    <col min="15910" max="15910" width="52.42578125" style="63"/>
    <col min="15911" max="15911" width="15.7109375" style="63" customWidth="1"/>
    <col min="15912" max="15912" width="13.7109375" style="63" customWidth="1"/>
    <col min="15913" max="15916" width="52.42578125" style="63"/>
    <col min="15917" max="15917" width="14.28515625" style="63" customWidth="1"/>
    <col min="15918" max="15918" width="12.42578125" style="63" customWidth="1"/>
    <col min="15919" max="15919" width="19.7109375" style="63" customWidth="1"/>
    <col min="15920" max="15920" width="17.42578125" style="63" customWidth="1"/>
    <col min="15921" max="15921" width="11.7109375" style="63" customWidth="1"/>
    <col min="15922" max="15922" width="10.5703125" style="63" customWidth="1"/>
    <col min="15923" max="15923" width="11.28515625" style="63" customWidth="1"/>
    <col min="15924" max="15926" width="52.42578125" style="63"/>
    <col min="15927" max="15928" width="52.42578125" style="63" customWidth="1"/>
    <col min="15929" max="15929" width="32.7109375" style="63" customWidth="1"/>
    <col min="15930" max="15930" width="22.5703125" style="63" customWidth="1"/>
    <col min="15931" max="16123" width="52.42578125" style="63"/>
    <col min="16124" max="16124" width="25.5703125" style="63" customWidth="1"/>
    <col min="16125" max="16125" width="12.5703125" style="63" customWidth="1"/>
    <col min="16126" max="16127" width="15.28515625" style="63" customWidth="1"/>
    <col min="16128" max="16128" width="28" style="63" bestFit="1" customWidth="1"/>
    <col min="16129" max="16129" width="21.42578125" style="63" bestFit="1" customWidth="1"/>
    <col min="16130" max="16130" width="35.5703125" style="63" bestFit="1" customWidth="1"/>
    <col min="16131" max="16131" width="35.28515625" style="63" customWidth="1"/>
    <col min="16132" max="16132" width="19.7109375" style="63" bestFit="1" customWidth="1"/>
    <col min="16133" max="16133" width="69.5703125" style="63" customWidth="1"/>
    <col min="16134" max="16134" width="14.7109375" style="63" bestFit="1" customWidth="1"/>
    <col min="16135" max="16135" width="23.28515625" style="63" bestFit="1" customWidth="1"/>
    <col min="16136" max="16136" width="24.7109375" style="63" customWidth="1"/>
    <col min="16137" max="16137" width="19.5703125" style="63" bestFit="1" customWidth="1"/>
    <col min="16138" max="16138" width="47.7109375" style="63" bestFit="1" customWidth="1"/>
    <col min="16139" max="16139" width="8.7109375" style="63" bestFit="1" customWidth="1"/>
    <col min="16140" max="16140" width="14" style="63" bestFit="1" customWidth="1"/>
    <col min="16141" max="16141" width="35.5703125" style="63" bestFit="1" customWidth="1"/>
    <col min="16142" max="16142" width="17.42578125" style="63" bestFit="1" customWidth="1"/>
    <col min="16143" max="16143" width="10.42578125" style="63" bestFit="1" customWidth="1"/>
    <col min="16144" max="16144" width="14.28515625" style="63" bestFit="1" customWidth="1"/>
    <col min="16145" max="16145" width="24.28515625" style="63" bestFit="1" customWidth="1"/>
    <col min="16146" max="16146" width="18" style="63" customWidth="1"/>
    <col min="16147" max="16147" width="18.42578125" style="63" bestFit="1" customWidth="1"/>
    <col min="16148" max="16148" width="16.7109375" style="63" bestFit="1" customWidth="1"/>
    <col min="16149" max="16149" width="19.5703125" style="63" customWidth="1"/>
    <col min="16150" max="16150" width="17.7109375" style="63" bestFit="1" customWidth="1"/>
    <col min="16151" max="16151" width="9.28515625" style="63" customWidth="1"/>
    <col min="16152" max="16152" width="20.7109375" style="63" bestFit="1" customWidth="1"/>
    <col min="16153" max="16153" width="26.28515625" style="63" customWidth="1"/>
    <col min="16154" max="16154" width="11.7109375" style="63" bestFit="1" customWidth="1"/>
    <col min="16155" max="16155" width="6.28515625" style="63" customWidth="1"/>
    <col min="16156" max="16156" width="8.42578125" style="63" customWidth="1"/>
    <col min="16157" max="16157" width="18.42578125" style="63" bestFit="1" customWidth="1"/>
    <col min="16158" max="16158" width="52.42578125" style="63"/>
    <col min="16159" max="16159" width="19.42578125" style="63" customWidth="1"/>
    <col min="16160" max="16161" width="23.7109375" style="63" customWidth="1"/>
    <col min="16162" max="16162" width="22" style="63" customWidth="1"/>
    <col min="16163" max="16163" width="12.42578125" style="63" customWidth="1"/>
    <col min="16164" max="16164" width="15.7109375" style="63" customWidth="1"/>
    <col min="16165" max="16165" width="13.28515625" style="63" customWidth="1"/>
    <col min="16166" max="16166" width="52.42578125" style="63"/>
    <col min="16167" max="16167" width="15.7109375" style="63" customWidth="1"/>
    <col min="16168" max="16168" width="13.7109375" style="63" customWidth="1"/>
    <col min="16169" max="16172" width="52.42578125" style="63"/>
    <col min="16173" max="16173" width="14.28515625" style="63" customWidth="1"/>
    <col min="16174" max="16174" width="12.42578125" style="63" customWidth="1"/>
    <col min="16175" max="16175" width="19.7109375" style="63" customWidth="1"/>
    <col min="16176" max="16176" width="17.42578125" style="63" customWidth="1"/>
    <col min="16177" max="16177" width="11.7109375" style="63" customWidth="1"/>
    <col min="16178" max="16178" width="10.5703125" style="63" customWidth="1"/>
    <col min="16179" max="16179" width="11.28515625" style="63" customWidth="1"/>
    <col min="16180" max="16182" width="52.42578125" style="63"/>
    <col min="16183" max="16184" width="52.42578125" style="63" customWidth="1"/>
    <col min="16185" max="16185" width="32.7109375" style="63" customWidth="1"/>
    <col min="16186" max="16186" width="22.5703125" style="63" customWidth="1"/>
    <col min="16187" max="16384" width="52.42578125" style="63"/>
  </cols>
  <sheetData>
    <row r="1" spans="1:60" s="80" customFormat="1" ht="38.25">
      <c r="A1" s="57" t="s">
        <v>424</v>
      </c>
      <c r="B1" s="57" t="s">
        <v>124</v>
      </c>
      <c r="C1" s="57" t="s">
        <v>150</v>
      </c>
      <c r="D1" s="57" t="s">
        <v>1</v>
      </c>
      <c r="E1" s="57" t="s">
        <v>2</v>
      </c>
      <c r="F1" s="57" t="s">
        <v>915</v>
      </c>
      <c r="G1" s="57" t="s">
        <v>127</v>
      </c>
      <c r="H1" s="57" t="s">
        <v>126</v>
      </c>
      <c r="I1" s="57" t="s">
        <v>431</v>
      </c>
      <c r="J1" s="57" t="s">
        <v>429</v>
      </c>
      <c r="K1" s="57" t="s">
        <v>428</v>
      </c>
      <c r="L1" s="57" t="s">
        <v>427</v>
      </c>
      <c r="M1" s="57" t="s">
        <v>426</v>
      </c>
      <c r="N1" s="57" t="s">
        <v>871</v>
      </c>
      <c r="O1" s="57" t="s">
        <v>1048</v>
      </c>
      <c r="P1" s="57" t="s">
        <v>1049</v>
      </c>
      <c r="Q1" s="57" t="s">
        <v>1041</v>
      </c>
      <c r="R1" s="57" t="s">
        <v>1059</v>
      </c>
      <c r="S1" s="57" t="s">
        <v>7</v>
      </c>
      <c r="T1" s="57" t="s">
        <v>1042</v>
      </c>
      <c r="U1" s="57" t="s">
        <v>1056</v>
      </c>
      <c r="V1" s="57" t="s">
        <v>1057</v>
      </c>
      <c r="W1" s="57" t="s">
        <v>90</v>
      </c>
      <c r="X1" s="57" t="s">
        <v>865</v>
      </c>
      <c r="Y1" s="57" t="s">
        <v>864</v>
      </c>
      <c r="Z1" s="57" t="s">
        <v>1043</v>
      </c>
      <c r="AA1" s="57" t="s">
        <v>1044</v>
      </c>
      <c r="AB1" s="57" t="s">
        <v>912</v>
      </c>
      <c r="AC1" s="57" t="s">
        <v>13</v>
      </c>
      <c r="AD1" s="57" t="s">
        <v>862</v>
      </c>
      <c r="AE1" s="57" t="s">
        <v>14</v>
      </c>
      <c r="AF1" s="57" t="s">
        <v>914</v>
      </c>
      <c r="AG1" s="57" t="s">
        <v>1045</v>
      </c>
      <c r="AH1" s="57" t="s">
        <v>430</v>
      </c>
      <c r="AI1" s="57" t="s">
        <v>1046</v>
      </c>
      <c r="AJ1" s="57" t="s">
        <v>15</v>
      </c>
      <c r="AK1" s="57" t="s">
        <v>16</v>
      </c>
      <c r="AL1" s="57" t="s">
        <v>1052</v>
      </c>
      <c r="AM1" s="57" t="s">
        <v>18</v>
      </c>
      <c r="AN1" s="57" t="s">
        <v>95</v>
      </c>
      <c r="AO1" s="57" t="s">
        <v>92</v>
      </c>
      <c r="AP1" s="57" t="s">
        <v>1047</v>
      </c>
      <c r="AQ1" s="57" t="s">
        <v>93</v>
      </c>
      <c r="AR1" s="57" t="s">
        <v>94</v>
      </c>
      <c r="AS1" s="57" t="s">
        <v>96</v>
      </c>
      <c r="AT1" s="57" t="s">
        <v>6</v>
      </c>
      <c r="AU1" s="57" t="s">
        <v>98</v>
      </c>
      <c r="AV1" s="57" t="s">
        <v>97</v>
      </c>
      <c r="AW1" s="57" t="s">
        <v>99</v>
      </c>
      <c r="AX1" s="57" t="s">
        <v>100</v>
      </c>
      <c r="AY1" s="57" t="s">
        <v>101</v>
      </c>
      <c r="AZ1" s="57" t="s">
        <v>102</v>
      </c>
      <c r="BA1" s="57" t="s">
        <v>104</v>
      </c>
      <c r="BB1" s="57" t="s">
        <v>1050</v>
      </c>
      <c r="BC1" s="57" t="s">
        <v>105</v>
      </c>
      <c r="BD1" s="57" t="s">
        <v>144</v>
      </c>
      <c r="BE1" s="57" t="s">
        <v>151</v>
      </c>
      <c r="BF1" s="57" t="s">
        <v>152</v>
      </c>
    </row>
    <row r="2" spans="1:60">
      <c r="A2" s="468"/>
      <c r="B2" s="468"/>
      <c r="C2" s="468"/>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506"/>
      <c r="AM2" s="73"/>
      <c r="AN2" s="506"/>
      <c r="AO2" s="506"/>
      <c r="AP2" s="506"/>
      <c r="AQ2" s="506"/>
      <c r="AR2" s="508"/>
      <c r="AS2" s="506"/>
      <c r="AT2" s="506"/>
      <c r="AU2" s="140"/>
      <c r="AV2" s="506"/>
      <c r="AW2" s="506"/>
      <c r="AX2" s="506"/>
      <c r="AY2" s="506"/>
      <c r="AZ2" s="506"/>
      <c r="BA2" s="506"/>
      <c r="BB2" s="506"/>
      <c r="BC2" s="506"/>
      <c r="BD2" s="506"/>
      <c r="BE2" s="506"/>
      <c r="BF2" s="506"/>
      <c r="BG2" s="470"/>
      <c r="BH2" s="470"/>
    </row>
    <row r="3" spans="1:60" ht="14.25" customHeight="1">
      <c r="A3" s="285" t="s">
        <v>5886</v>
      </c>
      <c r="B3" s="468"/>
      <c r="C3" s="468"/>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506"/>
      <c r="AM3" s="73"/>
      <c r="AN3" s="506"/>
      <c r="AO3" s="506"/>
      <c r="AP3" s="506"/>
      <c r="AQ3" s="506"/>
      <c r="AR3" s="508"/>
      <c r="AS3" s="506"/>
      <c r="AT3" s="506"/>
      <c r="AU3" s="140"/>
      <c r="AV3" s="506"/>
      <c r="AW3" s="506"/>
      <c r="AX3" s="506"/>
      <c r="AY3" s="506"/>
      <c r="AZ3" s="506"/>
      <c r="BA3" s="506"/>
      <c r="BB3" s="506"/>
      <c r="BC3" s="506"/>
      <c r="BD3" s="506"/>
      <c r="BE3" s="506"/>
      <c r="BF3" s="506"/>
      <c r="BG3" s="470"/>
      <c r="BH3" s="470"/>
    </row>
    <row r="4" spans="1:60" ht="13.5" customHeight="1">
      <c r="A4" s="286"/>
      <c r="B4" s="507"/>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6"/>
      <c r="BE4" s="506"/>
      <c r="BF4" s="506"/>
      <c r="BG4" s="470"/>
      <c r="BH4" s="470"/>
    </row>
    <row r="5" spans="1:60" s="586" customFormat="1" ht="119.25" customHeight="1">
      <c r="A5" s="582" t="s">
        <v>5290</v>
      </c>
      <c r="B5" s="583" t="s">
        <v>0</v>
      </c>
      <c r="C5" s="144" t="s">
        <v>193</v>
      </c>
      <c r="D5" s="144" t="s">
        <v>4912</v>
      </c>
      <c r="E5" s="144" t="s">
        <v>2987</v>
      </c>
      <c r="F5" s="144" t="s">
        <v>4913</v>
      </c>
      <c r="G5" s="144" t="s">
        <v>4914</v>
      </c>
      <c r="H5" s="144" t="s">
        <v>4915</v>
      </c>
      <c r="I5" s="144" t="s">
        <v>2990</v>
      </c>
      <c r="J5" s="144" t="s">
        <v>4916</v>
      </c>
      <c r="K5" s="144">
        <v>4</v>
      </c>
      <c r="L5" s="144">
        <v>32</v>
      </c>
      <c r="M5" s="144" t="s">
        <v>5887</v>
      </c>
      <c r="N5" s="144" t="s">
        <v>5888</v>
      </c>
      <c r="O5" s="144" t="s">
        <v>49</v>
      </c>
      <c r="P5" s="144" t="s">
        <v>5291</v>
      </c>
      <c r="Q5" s="144" t="s">
        <v>1966</v>
      </c>
      <c r="R5" s="144" t="s">
        <v>3577</v>
      </c>
      <c r="S5" s="144" t="s">
        <v>51</v>
      </c>
      <c r="T5" s="144" t="s">
        <v>5292</v>
      </c>
      <c r="U5" s="144" t="s">
        <v>4920</v>
      </c>
      <c r="V5" s="144" t="s">
        <v>4921</v>
      </c>
      <c r="W5" s="144" t="s">
        <v>5293</v>
      </c>
      <c r="X5" s="144">
        <v>1</v>
      </c>
      <c r="Y5" s="144">
        <v>1</v>
      </c>
      <c r="Z5" s="144" t="s">
        <v>4923</v>
      </c>
      <c r="AA5" s="144">
        <v>0</v>
      </c>
      <c r="AB5" s="144" t="s">
        <v>4924</v>
      </c>
      <c r="AC5" s="144">
        <v>1</v>
      </c>
      <c r="AD5" s="144" t="s">
        <v>49</v>
      </c>
      <c r="AE5" s="144" t="s">
        <v>62</v>
      </c>
      <c r="AF5" s="144" t="s">
        <v>1139</v>
      </c>
      <c r="AG5" s="144"/>
      <c r="AH5" s="144" t="s">
        <v>4925</v>
      </c>
      <c r="AI5" s="144" t="s">
        <v>62</v>
      </c>
      <c r="AJ5" s="144" t="s">
        <v>51</v>
      </c>
      <c r="AK5" s="144" t="s">
        <v>51</v>
      </c>
      <c r="AL5" s="144" t="s">
        <v>49</v>
      </c>
      <c r="AM5" s="144" t="s">
        <v>4926</v>
      </c>
      <c r="AN5" s="144" t="s">
        <v>49</v>
      </c>
      <c r="AO5" s="144" t="s">
        <v>51</v>
      </c>
      <c r="AP5" s="144" t="s">
        <v>49</v>
      </c>
      <c r="AQ5" s="144" t="s">
        <v>51</v>
      </c>
      <c r="AR5" s="144" t="s">
        <v>51</v>
      </c>
      <c r="AS5" s="144" t="s">
        <v>51</v>
      </c>
      <c r="AT5" s="144" t="s">
        <v>1064</v>
      </c>
      <c r="AU5" s="144" t="s">
        <v>51</v>
      </c>
      <c r="AV5" s="144" t="s">
        <v>2998</v>
      </c>
      <c r="AW5" s="144" t="s">
        <v>2052</v>
      </c>
      <c r="AX5" s="144" t="s">
        <v>1185</v>
      </c>
      <c r="AY5" s="144" t="s">
        <v>1066</v>
      </c>
      <c r="AZ5" s="144" t="s">
        <v>5294</v>
      </c>
      <c r="BA5" s="144" t="s">
        <v>3000</v>
      </c>
      <c r="BB5" s="144" t="s">
        <v>3001</v>
      </c>
      <c r="BC5" s="144" t="s">
        <v>3002</v>
      </c>
      <c r="BD5" s="584"/>
      <c r="BE5" s="584"/>
      <c r="BF5" s="584"/>
      <c r="BG5" s="585"/>
      <c r="BH5" s="585"/>
    </row>
    <row r="6" spans="1:60" s="586" customFormat="1" ht="162" customHeight="1">
      <c r="A6" s="582" t="s">
        <v>5889</v>
      </c>
      <c r="B6" s="583" t="s">
        <v>0</v>
      </c>
      <c r="C6" s="144" t="s">
        <v>193</v>
      </c>
      <c r="D6" s="144" t="s">
        <v>5890</v>
      </c>
      <c r="E6" s="144" t="s">
        <v>29</v>
      </c>
      <c r="F6" s="144" t="s">
        <v>5891</v>
      </c>
      <c r="G6" s="144" t="s">
        <v>5892</v>
      </c>
      <c r="H6" s="144" t="s">
        <v>5893</v>
      </c>
      <c r="I6" s="144" t="s">
        <v>5894</v>
      </c>
      <c r="J6" s="144" t="s">
        <v>5895</v>
      </c>
      <c r="K6" s="144">
        <v>8</v>
      </c>
      <c r="L6" s="144" t="s">
        <v>2898</v>
      </c>
      <c r="M6" s="144" t="s">
        <v>5896</v>
      </c>
      <c r="N6" s="144" t="s">
        <v>5897</v>
      </c>
      <c r="O6" s="144" t="s">
        <v>51</v>
      </c>
      <c r="P6" s="144" t="s">
        <v>5898</v>
      </c>
      <c r="Q6" s="144" t="s">
        <v>1966</v>
      </c>
      <c r="R6" s="144"/>
      <c r="S6" s="144" t="s">
        <v>51</v>
      </c>
      <c r="T6" s="144" t="s">
        <v>5899</v>
      </c>
      <c r="U6" s="144" t="s">
        <v>5900</v>
      </c>
      <c r="V6" s="144" t="s">
        <v>5901</v>
      </c>
      <c r="W6" s="144" t="s">
        <v>5293</v>
      </c>
      <c r="X6" s="144">
        <v>1</v>
      </c>
      <c r="Y6" s="144">
        <v>0</v>
      </c>
      <c r="Z6" s="144" t="s">
        <v>5902</v>
      </c>
      <c r="AA6" s="144" t="s">
        <v>5903</v>
      </c>
      <c r="AB6" s="144">
        <v>2</v>
      </c>
      <c r="AC6" s="144">
        <v>1</v>
      </c>
      <c r="AD6" s="144" t="s">
        <v>49</v>
      </c>
      <c r="AE6" s="144" t="s">
        <v>62</v>
      </c>
      <c r="AF6" s="144" t="s">
        <v>1139</v>
      </c>
      <c r="AG6" s="144"/>
      <c r="AH6" s="144" t="s">
        <v>5904</v>
      </c>
      <c r="AI6" s="144" t="s">
        <v>62</v>
      </c>
      <c r="AJ6" s="144" t="s">
        <v>62</v>
      </c>
      <c r="AK6" s="144" t="s">
        <v>49</v>
      </c>
      <c r="AL6" s="144" t="s">
        <v>49</v>
      </c>
      <c r="AM6" s="144" t="s">
        <v>49</v>
      </c>
      <c r="AN6" s="144" t="s">
        <v>49</v>
      </c>
      <c r="AO6" s="144" t="s">
        <v>49</v>
      </c>
      <c r="AP6" s="144" t="s">
        <v>3261</v>
      </c>
      <c r="AQ6" s="144" t="s">
        <v>51</v>
      </c>
      <c r="AR6" s="144" t="s">
        <v>51</v>
      </c>
      <c r="AS6" s="144" t="s">
        <v>646</v>
      </c>
      <c r="AT6" s="144" t="s">
        <v>1064</v>
      </c>
      <c r="AU6" s="587" t="s">
        <v>49</v>
      </c>
      <c r="AV6" s="144" t="s">
        <v>2998</v>
      </c>
      <c r="AW6" s="144" t="s">
        <v>2052</v>
      </c>
      <c r="AX6" s="144" t="s">
        <v>51</v>
      </c>
      <c r="AY6" s="144" t="s">
        <v>1066</v>
      </c>
      <c r="AZ6" s="144" t="s">
        <v>5294</v>
      </c>
      <c r="BA6" s="144"/>
      <c r="BB6" s="144"/>
      <c r="BC6" s="144" t="s">
        <v>3002</v>
      </c>
      <c r="BD6" s="584"/>
      <c r="BE6" s="584"/>
      <c r="BF6" s="584"/>
      <c r="BG6" s="585"/>
      <c r="BH6" s="585"/>
    </row>
    <row r="7" spans="1:60" s="586" customFormat="1" ht="140.25">
      <c r="A7" s="582" t="s">
        <v>5905</v>
      </c>
      <c r="B7" s="583" t="s">
        <v>0</v>
      </c>
      <c r="C7" s="144" t="s">
        <v>193</v>
      </c>
      <c r="D7" s="144" t="s">
        <v>5890</v>
      </c>
      <c r="E7" s="144" t="s">
        <v>29</v>
      </c>
      <c r="F7" s="144" t="s">
        <v>5891</v>
      </c>
      <c r="G7" s="144" t="s">
        <v>5892</v>
      </c>
      <c r="H7" s="144" t="s">
        <v>5893</v>
      </c>
      <c r="I7" s="144" t="s">
        <v>5894</v>
      </c>
      <c r="J7" s="144" t="s">
        <v>5906</v>
      </c>
      <c r="K7" s="144">
        <v>12</v>
      </c>
      <c r="L7" s="144" t="s">
        <v>2792</v>
      </c>
      <c r="M7" s="144" t="s">
        <v>5896</v>
      </c>
      <c r="N7" s="144" t="s">
        <v>5897</v>
      </c>
      <c r="O7" s="144" t="s">
        <v>51</v>
      </c>
      <c r="P7" s="144" t="s">
        <v>5898</v>
      </c>
      <c r="Q7" s="144" t="s">
        <v>1948</v>
      </c>
      <c r="R7" s="144"/>
      <c r="S7" s="144" t="s">
        <v>51</v>
      </c>
      <c r="T7" s="144" t="s">
        <v>5899</v>
      </c>
      <c r="U7" s="144" t="s">
        <v>5900</v>
      </c>
      <c r="V7" s="144" t="s">
        <v>5907</v>
      </c>
      <c r="W7" s="144" t="s">
        <v>5293</v>
      </c>
      <c r="X7" s="144">
        <v>1</v>
      </c>
      <c r="Y7" s="144">
        <v>0</v>
      </c>
      <c r="Z7" s="144">
        <v>1</v>
      </c>
      <c r="AA7" s="144">
        <v>8</v>
      </c>
      <c r="AB7" s="144">
        <v>3</v>
      </c>
      <c r="AC7" s="144">
        <v>1</v>
      </c>
      <c r="AD7" s="144">
        <v>0</v>
      </c>
      <c r="AE7" s="144">
        <v>0</v>
      </c>
      <c r="AF7" s="144" t="s">
        <v>1139</v>
      </c>
      <c r="AG7" s="144"/>
      <c r="AH7" s="144" t="s">
        <v>5904</v>
      </c>
      <c r="AI7" s="144" t="s">
        <v>62</v>
      </c>
      <c r="AJ7" s="144" t="s">
        <v>62</v>
      </c>
      <c r="AK7" s="144" t="s">
        <v>49</v>
      </c>
      <c r="AL7" s="144" t="s">
        <v>49</v>
      </c>
      <c r="AM7" s="144" t="s">
        <v>49</v>
      </c>
      <c r="AN7" s="144" t="s">
        <v>49</v>
      </c>
      <c r="AO7" s="144" t="s">
        <v>49</v>
      </c>
      <c r="AP7" s="144" t="s">
        <v>3261</v>
      </c>
      <c r="AQ7" s="144" t="s">
        <v>51</v>
      </c>
      <c r="AR7" s="144" t="s">
        <v>51</v>
      </c>
      <c r="AS7" s="144" t="s">
        <v>646</v>
      </c>
      <c r="AT7" s="144" t="s">
        <v>1064</v>
      </c>
      <c r="AU7" s="587" t="s">
        <v>49</v>
      </c>
      <c r="AV7" s="144" t="s">
        <v>2998</v>
      </c>
      <c r="AW7" s="144" t="s">
        <v>2052</v>
      </c>
      <c r="AX7" s="144" t="s">
        <v>51</v>
      </c>
      <c r="AY7" s="144" t="s">
        <v>1066</v>
      </c>
      <c r="AZ7" s="144" t="s">
        <v>5294</v>
      </c>
      <c r="BA7" s="144"/>
      <c r="BB7" s="144"/>
      <c r="BC7" s="144" t="s">
        <v>3002</v>
      </c>
      <c r="BD7" s="584"/>
      <c r="BE7" s="584"/>
      <c r="BF7" s="584"/>
      <c r="BG7" s="585"/>
      <c r="BH7" s="585"/>
    </row>
    <row r="8" spans="1:60" s="586" customFormat="1" ht="140.25">
      <c r="A8" s="582" t="s">
        <v>5908</v>
      </c>
      <c r="B8" s="583" t="s">
        <v>0</v>
      </c>
      <c r="C8" s="144" t="s">
        <v>193</v>
      </c>
      <c r="D8" s="144" t="s">
        <v>5890</v>
      </c>
      <c r="E8" s="144" t="s">
        <v>29</v>
      </c>
      <c r="F8" s="144" t="s">
        <v>5909</v>
      </c>
      <c r="G8" s="144" t="s">
        <v>1941</v>
      </c>
      <c r="H8" s="144" t="s">
        <v>5910</v>
      </c>
      <c r="I8" s="144" t="s">
        <v>5911</v>
      </c>
      <c r="J8" s="144" t="s">
        <v>5906</v>
      </c>
      <c r="K8" s="144">
        <v>16</v>
      </c>
      <c r="L8" s="144" t="s">
        <v>5912</v>
      </c>
      <c r="M8" s="144" t="s">
        <v>5896</v>
      </c>
      <c r="N8" s="144" t="s">
        <v>5897</v>
      </c>
      <c r="O8" s="144" t="s">
        <v>51</v>
      </c>
      <c r="P8" s="144" t="s">
        <v>5898</v>
      </c>
      <c r="Q8" s="144" t="s">
        <v>1948</v>
      </c>
      <c r="R8" s="144"/>
      <c r="S8" s="144" t="s">
        <v>51</v>
      </c>
      <c r="T8" s="144" t="s">
        <v>5899</v>
      </c>
      <c r="U8" s="144" t="s">
        <v>5913</v>
      </c>
      <c r="V8" s="144" t="s">
        <v>5914</v>
      </c>
      <c r="W8" s="144" t="s">
        <v>5293</v>
      </c>
      <c r="X8" s="144">
        <v>0</v>
      </c>
      <c r="Y8" s="144">
        <v>0</v>
      </c>
      <c r="Z8" s="144" t="s">
        <v>5915</v>
      </c>
      <c r="AA8" s="144">
        <v>0</v>
      </c>
      <c r="AB8" s="144">
        <v>4</v>
      </c>
      <c r="AC8" s="144">
        <v>1</v>
      </c>
      <c r="AD8" s="144">
        <v>0</v>
      </c>
      <c r="AE8" s="144">
        <v>0</v>
      </c>
      <c r="AF8" s="144" t="s">
        <v>1139</v>
      </c>
      <c r="AG8" s="144"/>
      <c r="AH8" s="144" t="s">
        <v>5904</v>
      </c>
      <c r="AI8" s="144" t="s">
        <v>62</v>
      </c>
      <c r="AJ8" s="144" t="s">
        <v>62</v>
      </c>
      <c r="AK8" s="144" t="s">
        <v>49</v>
      </c>
      <c r="AL8" s="144" t="s">
        <v>49</v>
      </c>
      <c r="AM8" s="144" t="s">
        <v>49</v>
      </c>
      <c r="AN8" s="144" t="s">
        <v>49</v>
      </c>
      <c r="AO8" s="144" t="s">
        <v>49</v>
      </c>
      <c r="AP8" s="144" t="s">
        <v>3261</v>
      </c>
      <c r="AQ8" s="144" t="s">
        <v>51</v>
      </c>
      <c r="AR8" s="144" t="s">
        <v>51</v>
      </c>
      <c r="AS8" s="144" t="s">
        <v>646</v>
      </c>
      <c r="AT8" s="144" t="s">
        <v>1064</v>
      </c>
      <c r="AU8" s="587" t="s">
        <v>49</v>
      </c>
      <c r="AV8" s="144" t="s">
        <v>2998</v>
      </c>
      <c r="AW8" s="144" t="s">
        <v>2052</v>
      </c>
      <c r="AX8" s="144" t="s">
        <v>51</v>
      </c>
      <c r="AY8" s="144" t="s">
        <v>1066</v>
      </c>
      <c r="AZ8" s="144" t="s">
        <v>5294</v>
      </c>
      <c r="BA8" s="144"/>
      <c r="BB8" s="144"/>
      <c r="BC8" s="144" t="s">
        <v>3002</v>
      </c>
      <c r="BD8" s="584"/>
      <c r="BE8" s="584"/>
      <c r="BF8" s="584"/>
      <c r="BG8" s="585"/>
      <c r="BH8" s="585"/>
    </row>
    <row r="9" spans="1:60" s="586" customFormat="1" ht="15" customHeight="1">
      <c r="A9" s="582"/>
      <c r="B9" s="583"/>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587"/>
      <c r="AV9" s="144"/>
      <c r="AW9" s="144"/>
      <c r="AX9" s="144"/>
      <c r="AY9" s="144"/>
      <c r="AZ9" s="144"/>
      <c r="BA9" s="144"/>
      <c r="BB9" s="144"/>
      <c r="BC9" s="144"/>
      <c r="BD9" s="584"/>
      <c r="BE9" s="584"/>
      <c r="BF9" s="584"/>
      <c r="BG9" s="585"/>
      <c r="BH9" s="585"/>
    </row>
    <row r="10" spans="1:60" s="586" customFormat="1" ht="118.5" customHeight="1">
      <c r="A10" s="582" t="s">
        <v>5916</v>
      </c>
      <c r="B10" s="583" t="s">
        <v>52</v>
      </c>
      <c r="C10" s="144" t="s">
        <v>5917</v>
      </c>
      <c r="D10" s="144" t="s">
        <v>4912</v>
      </c>
      <c r="E10" s="144" t="s">
        <v>2987</v>
      </c>
      <c r="F10" s="144" t="s">
        <v>5918</v>
      </c>
      <c r="G10" s="144" t="s">
        <v>5919</v>
      </c>
      <c r="H10" s="144" t="s">
        <v>5920</v>
      </c>
      <c r="I10" s="144" t="s">
        <v>5921</v>
      </c>
      <c r="J10" s="144" t="s">
        <v>5922</v>
      </c>
      <c r="K10" s="144">
        <v>4</v>
      </c>
      <c r="L10" s="144">
        <v>32</v>
      </c>
      <c r="M10" s="144" t="s">
        <v>5887</v>
      </c>
      <c r="N10" s="144" t="s">
        <v>5923</v>
      </c>
      <c r="O10" s="144" t="s">
        <v>49</v>
      </c>
      <c r="P10" s="144" t="s">
        <v>5924</v>
      </c>
      <c r="Q10" s="144" t="s">
        <v>1966</v>
      </c>
      <c r="R10" s="144"/>
      <c r="S10" s="144" t="s">
        <v>51</v>
      </c>
      <c r="T10" s="144" t="s">
        <v>5925</v>
      </c>
      <c r="U10" s="144" t="s">
        <v>5926</v>
      </c>
      <c r="V10" s="144" t="s">
        <v>5927</v>
      </c>
      <c r="W10" s="144" t="s">
        <v>5928</v>
      </c>
      <c r="X10" s="144">
        <v>1</v>
      </c>
      <c r="Y10" s="144" t="s">
        <v>5929</v>
      </c>
      <c r="Z10" s="144" t="s">
        <v>4923</v>
      </c>
      <c r="AA10" s="144">
        <v>0</v>
      </c>
      <c r="AB10" s="144" t="s">
        <v>4924</v>
      </c>
      <c r="AC10" s="144" t="s">
        <v>5930</v>
      </c>
      <c r="AD10" s="144">
        <v>1</v>
      </c>
      <c r="AE10" s="144">
        <v>2</v>
      </c>
      <c r="AF10" s="144" t="s">
        <v>1139</v>
      </c>
      <c r="AG10" s="144" t="s">
        <v>1184</v>
      </c>
      <c r="AH10" s="144" t="s">
        <v>5931</v>
      </c>
      <c r="AI10" s="144" t="s">
        <v>62</v>
      </c>
      <c r="AJ10" s="144" t="s">
        <v>49</v>
      </c>
      <c r="AK10" s="144" t="s">
        <v>49</v>
      </c>
      <c r="AL10" s="144" t="s">
        <v>5932</v>
      </c>
      <c r="AM10" s="144" t="s">
        <v>5933</v>
      </c>
      <c r="AN10" s="144" t="s">
        <v>49</v>
      </c>
      <c r="AO10" s="144" t="s">
        <v>49</v>
      </c>
      <c r="AP10" s="144" t="s">
        <v>51</v>
      </c>
      <c r="AQ10" s="144" t="s">
        <v>3589</v>
      </c>
      <c r="AR10" s="144" t="s">
        <v>3589</v>
      </c>
      <c r="AS10" s="144" t="s">
        <v>62</v>
      </c>
      <c r="AT10" s="144" t="s">
        <v>5934</v>
      </c>
      <c r="AU10" s="587" t="s">
        <v>51</v>
      </c>
      <c r="AV10" s="144" t="s">
        <v>5935</v>
      </c>
      <c r="AW10" s="144" t="s">
        <v>2097</v>
      </c>
      <c r="AX10" s="144" t="s">
        <v>49</v>
      </c>
      <c r="AY10" s="144" t="s">
        <v>1066</v>
      </c>
      <c r="AZ10" s="144" t="s">
        <v>5936</v>
      </c>
      <c r="BA10" s="144" t="s">
        <v>1488</v>
      </c>
      <c r="BB10" s="144" t="s">
        <v>1488</v>
      </c>
      <c r="BC10" s="144" t="s">
        <v>1488</v>
      </c>
      <c r="BD10" s="584"/>
      <c r="BE10" s="584"/>
      <c r="BF10" s="584"/>
      <c r="BG10" s="585"/>
      <c r="BH10" s="585"/>
    </row>
    <row r="11" spans="1:60" s="586" customFormat="1" ht="172.5" customHeight="1">
      <c r="A11" s="582" t="s">
        <v>5937</v>
      </c>
      <c r="B11" s="583" t="s">
        <v>52</v>
      </c>
      <c r="C11" s="144" t="s">
        <v>5889</v>
      </c>
      <c r="D11" s="144" t="s">
        <v>5890</v>
      </c>
      <c r="E11" s="144" t="s">
        <v>29</v>
      </c>
      <c r="F11" s="144" t="s">
        <v>5938</v>
      </c>
      <c r="G11" s="144" t="s">
        <v>5892</v>
      </c>
      <c r="H11" s="144" t="s">
        <v>5939</v>
      </c>
      <c r="I11" s="588" t="s">
        <v>5940</v>
      </c>
      <c r="J11" s="144" t="s">
        <v>5895</v>
      </c>
      <c r="K11" s="144">
        <v>8</v>
      </c>
      <c r="L11" s="144">
        <v>128</v>
      </c>
      <c r="M11" s="144" t="s">
        <v>5941</v>
      </c>
      <c r="N11" s="144" t="s">
        <v>5942</v>
      </c>
      <c r="O11" s="144" t="s">
        <v>51</v>
      </c>
      <c r="P11" s="144" t="s">
        <v>5898</v>
      </c>
      <c r="Q11" s="144" t="s">
        <v>1966</v>
      </c>
      <c r="R11" s="144"/>
      <c r="S11" s="144" t="s">
        <v>51</v>
      </c>
      <c r="T11" s="144" t="s">
        <v>5943</v>
      </c>
      <c r="U11" s="144" t="s">
        <v>5926</v>
      </c>
      <c r="V11" s="144" t="s">
        <v>5944</v>
      </c>
      <c r="W11" s="144" t="s">
        <v>5945</v>
      </c>
      <c r="X11" s="144">
        <v>1</v>
      </c>
      <c r="Y11" s="144" t="s">
        <v>5946</v>
      </c>
      <c r="Z11" s="144" t="s">
        <v>5947</v>
      </c>
      <c r="AA11" s="144" t="s">
        <v>5946</v>
      </c>
      <c r="AB11" s="144">
        <v>2</v>
      </c>
      <c r="AC11" s="144" t="s">
        <v>62</v>
      </c>
      <c r="AD11" s="144" t="s">
        <v>49</v>
      </c>
      <c r="AE11" s="144">
        <v>2</v>
      </c>
      <c r="AF11" s="144" t="s">
        <v>1139</v>
      </c>
      <c r="AG11" s="144" t="s">
        <v>212</v>
      </c>
      <c r="AH11" s="144" t="s">
        <v>5948</v>
      </c>
      <c r="AI11" s="144" t="s">
        <v>62</v>
      </c>
      <c r="AJ11" s="144" t="s">
        <v>1184</v>
      </c>
      <c r="AK11" s="144" t="s">
        <v>212</v>
      </c>
      <c r="AL11" s="144" t="s">
        <v>212</v>
      </c>
      <c r="AM11" s="144" t="s">
        <v>212</v>
      </c>
      <c r="AN11" s="144" t="s">
        <v>212</v>
      </c>
      <c r="AO11" s="144" t="s">
        <v>49</v>
      </c>
      <c r="AP11" s="144" t="s">
        <v>51</v>
      </c>
      <c r="AQ11" s="144" t="s">
        <v>3589</v>
      </c>
      <c r="AR11" s="144" t="s">
        <v>3589</v>
      </c>
      <c r="AS11" s="144" t="s">
        <v>62</v>
      </c>
      <c r="AT11" s="144" t="s">
        <v>5934</v>
      </c>
      <c r="AU11" s="587" t="s">
        <v>49</v>
      </c>
      <c r="AV11" s="144" t="s">
        <v>5935</v>
      </c>
      <c r="AW11" s="144" t="s">
        <v>2097</v>
      </c>
      <c r="AX11" s="144" t="s">
        <v>49</v>
      </c>
      <c r="AY11" s="144" t="s">
        <v>1066</v>
      </c>
      <c r="AZ11" s="144" t="s">
        <v>5936</v>
      </c>
      <c r="BA11" s="144" t="s">
        <v>1488</v>
      </c>
      <c r="BB11" s="144" t="s">
        <v>1488</v>
      </c>
      <c r="BC11" s="144" t="s">
        <v>1488</v>
      </c>
      <c r="BD11" s="584"/>
      <c r="BE11" s="584"/>
      <c r="BF11" s="584"/>
      <c r="BG11" s="585"/>
      <c r="BH11" s="585"/>
    </row>
    <row r="12" spans="1:60" s="586" customFormat="1" ht="156.75" customHeight="1">
      <c r="A12" s="582" t="s">
        <v>5949</v>
      </c>
      <c r="B12" s="583" t="s">
        <v>52</v>
      </c>
      <c r="C12" s="144" t="s">
        <v>5905</v>
      </c>
      <c r="D12" s="144" t="s">
        <v>5890</v>
      </c>
      <c r="E12" s="144" t="s">
        <v>29</v>
      </c>
      <c r="F12" s="144" t="s">
        <v>5950</v>
      </c>
      <c r="G12" s="144" t="s">
        <v>2914</v>
      </c>
      <c r="H12" s="144" t="s">
        <v>5951</v>
      </c>
      <c r="I12" s="144" t="s">
        <v>5952</v>
      </c>
      <c r="J12" s="144" t="s">
        <v>5906</v>
      </c>
      <c r="K12" s="144">
        <v>8</v>
      </c>
      <c r="L12" s="144">
        <v>256</v>
      </c>
      <c r="M12" s="144" t="s">
        <v>5953</v>
      </c>
      <c r="N12" s="144" t="s">
        <v>5942</v>
      </c>
      <c r="O12" s="144" t="s">
        <v>51</v>
      </c>
      <c r="P12" s="144" t="s">
        <v>5898</v>
      </c>
      <c r="Q12" s="144" t="s">
        <v>1966</v>
      </c>
      <c r="R12" s="144"/>
      <c r="S12" s="144" t="s">
        <v>51</v>
      </c>
      <c r="T12" s="144" t="s">
        <v>5943</v>
      </c>
      <c r="U12" s="144" t="s">
        <v>5926</v>
      </c>
      <c r="V12" s="144" t="s">
        <v>5944</v>
      </c>
      <c r="W12" s="144" t="s">
        <v>5945</v>
      </c>
      <c r="X12" s="144">
        <v>1</v>
      </c>
      <c r="Y12" s="144" t="s">
        <v>5954</v>
      </c>
      <c r="Z12" s="144" t="s">
        <v>5947</v>
      </c>
      <c r="AA12" s="144" t="s">
        <v>5946</v>
      </c>
      <c r="AB12" s="144">
        <v>2</v>
      </c>
      <c r="AC12" s="144" t="s">
        <v>62</v>
      </c>
      <c r="AD12" s="144" t="s">
        <v>49</v>
      </c>
      <c r="AE12" s="144">
        <v>2</v>
      </c>
      <c r="AF12" s="144" t="s">
        <v>1139</v>
      </c>
      <c r="AG12" s="144" t="s">
        <v>212</v>
      </c>
      <c r="AH12" s="144" t="s">
        <v>5948</v>
      </c>
      <c r="AI12" s="144" t="s">
        <v>62</v>
      </c>
      <c r="AJ12" s="144" t="s">
        <v>1184</v>
      </c>
      <c r="AK12" s="144" t="s">
        <v>212</v>
      </c>
      <c r="AL12" s="144" t="s">
        <v>212</v>
      </c>
      <c r="AM12" s="144" t="s">
        <v>212</v>
      </c>
      <c r="AN12" s="144" t="s">
        <v>212</v>
      </c>
      <c r="AO12" s="144" t="s">
        <v>49</v>
      </c>
      <c r="AP12" s="144" t="s">
        <v>51</v>
      </c>
      <c r="AQ12" s="144" t="s">
        <v>3589</v>
      </c>
      <c r="AR12" s="144" t="s">
        <v>3589</v>
      </c>
      <c r="AS12" s="144" t="s">
        <v>62</v>
      </c>
      <c r="AT12" s="144" t="s">
        <v>5934</v>
      </c>
      <c r="AU12" s="587" t="s">
        <v>49</v>
      </c>
      <c r="AV12" s="144" t="s">
        <v>5935</v>
      </c>
      <c r="AW12" s="144" t="s">
        <v>2097</v>
      </c>
      <c r="AX12" s="144" t="s">
        <v>49</v>
      </c>
      <c r="AY12" s="144" t="s">
        <v>1066</v>
      </c>
      <c r="AZ12" s="144" t="s">
        <v>5936</v>
      </c>
      <c r="BA12" s="144" t="s">
        <v>1488</v>
      </c>
      <c r="BB12" s="144" t="s">
        <v>1488</v>
      </c>
      <c r="BC12" s="144" t="s">
        <v>1488</v>
      </c>
      <c r="BD12" s="584"/>
      <c r="BE12" s="584"/>
      <c r="BF12" s="584"/>
      <c r="BG12" s="585"/>
      <c r="BH12" s="585"/>
    </row>
    <row r="13" spans="1:60" s="586" customFormat="1" ht="157.5" customHeight="1">
      <c r="A13" s="582" t="s">
        <v>5955</v>
      </c>
      <c r="B13" s="583" t="s">
        <v>52</v>
      </c>
      <c r="C13" s="144" t="s">
        <v>5908</v>
      </c>
      <c r="D13" s="144" t="s">
        <v>5890</v>
      </c>
      <c r="E13" s="144" t="s">
        <v>29</v>
      </c>
      <c r="F13" s="144" t="s">
        <v>5956</v>
      </c>
      <c r="G13" s="144" t="s">
        <v>2031</v>
      </c>
      <c r="H13" s="144" t="s">
        <v>5957</v>
      </c>
      <c r="I13" s="144" t="s">
        <v>2897</v>
      </c>
      <c r="J13" s="144" t="s">
        <v>5906</v>
      </c>
      <c r="K13" s="144">
        <v>16</v>
      </c>
      <c r="L13" s="144">
        <v>512</v>
      </c>
      <c r="M13" s="144" t="s">
        <v>5953</v>
      </c>
      <c r="N13" s="144" t="s">
        <v>5942</v>
      </c>
      <c r="O13" s="144" t="s">
        <v>51</v>
      </c>
      <c r="P13" s="144" t="s">
        <v>5898</v>
      </c>
      <c r="Q13" s="144" t="s">
        <v>1948</v>
      </c>
      <c r="R13" s="144"/>
      <c r="S13" s="144" t="s">
        <v>51</v>
      </c>
      <c r="T13" s="144" t="s">
        <v>5943</v>
      </c>
      <c r="U13" s="144" t="s">
        <v>5926</v>
      </c>
      <c r="V13" s="144" t="s">
        <v>5958</v>
      </c>
      <c r="W13" s="144" t="s">
        <v>5945</v>
      </c>
      <c r="X13" s="144">
        <v>0</v>
      </c>
      <c r="Y13" s="144">
        <v>1</v>
      </c>
      <c r="Z13" s="144" t="s">
        <v>5959</v>
      </c>
      <c r="AA13" s="144" t="s">
        <v>5960</v>
      </c>
      <c r="AB13" s="144" t="s">
        <v>5961</v>
      </c>
      <c r="AC13" s="144">
        <v>1</v>
      </c>
      <c r="AD13" s="144">
        <v>0</v>
      </c>
      <c r="AE13" s="144">
        <v>1</v>
      </c>
      <c r="AF13" s="144" t="s">
        <v>1139</v>
      </c>
      <c r="AG13" s="144" t="s">
        <v>212</v>
      </c>
      <c r="AH13" s="144" t="s">
        <v>5962</v>
      </c>
      <c r="AI13" s="144" t="s">
        <v>62</v>
      </c>
      <c r="AJ13" s="144" t="s">
        <v>1184</v>
      </c>
      <c r="AK13" s="144" t="s">
        <v>212</v>
      </c>
      <c r="AL13" s="144" t="s">
        <v>212</v>
      </c>
      <c r="AM13" s="144" t="s">
        <v>212</v>
      </c>
      <c r="AN13" s="144" t="s">
        <v>212</v>
      </c>
      <c r="AO13" s="144" t="s">
        <v>49</v>
      </c>
      <c r="AP13" s="144" t="s">
        <v>51</v>
      </c>
      <c r="AQ13" s="144" t="s">
        <v>3589</v>
      </c>
      <c r="AR13" s="144" t="s">
        <v>3589</v>
      </c>
      <c r="AS13" s="144" t="s">
        <v>62</v>
      </c>
      <c r="AT13" s="144" t="s">
        <v>5934</v>
      </c>
      <c r="AU13" s="587" t="s">
        <v>49</v>
      </c>
      <c r="AV13" s="144" t="s">
        <v>5935</v>
      </c>
      <c r="AW13" s="144" t="s">
        <v>2097</v>
      </c>
      <c r="AX13" s="144" t="s">
        <v>49</v>
      </c>
      <c r="AY13" s="144" t="s">
        <v>1066</v>
      </c>
      <c r="AZ13" s="144" t="s">
        <v>5936</v>
      </c>
      <c r="BA13" s="144" t="s">
        <v>1488</v>
      </c>
      <c r="BB13" s="144" t="s">
        <v>1488</v>
      </c>
      <c r="BC13" s="144" t="s">
        <v>1488</v>
      </c>
      <c r="BD13" s="584"/>
      <c r="BE13" s="584"/>
      <c r="BF13" s="584"/>
      <c r="BG13" s="585"/>
      <c r="BH13" s="585"/>
    </row>
    <row r="14" spans="1:60" s="586" customFormat="1" ht="12.75" customHeight="1">
      <c r="A14" s="582"/>
      <c r="B14" s="583"/>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587"/>
      <c r="AV14" s="144"/>
      <c r="AW14" s="144"/>
      <c r="AX14" s="144"/>
      <c r="AY14" s="144"/>
      <c r="AZ14" s="144"/>
      <c r="BA14" s="144"/>
      <c r="BB14" s="144"/>
      <c r="BC14" s="144"/>
      <c r="BD14" s="584"/>
      <c r="BE14" s="584"/>
      <c r="BF14" s="584"/>
      <c r="BG14" s="585"/>
      <c r="BH14" s="585"/>
    </row>
    <row r="15" spans="1:60" s="586" customFormat="1" ht="114.75">
      <c r="A15" s="582" t="s">
        <v>5963</v>
      </c>
      <c r="B15" s="583" t="s">
        <v>53</v>
      </c>
      <c r="C15" s="144" t="s">
        <v>5917</v>
      </c>
      <c r="D15" s="144" t="s">
        <v>4912</v>
      </c>
      <c r="E15" s="144" t="s">
        <v>2987</v>
      </c>
      <c r="F15" s="144" t="s">
        <v>5964</v>
      </c>
      <c r="G15" s="144" t="s">
        <v>5965</v>
      </c>
      <c r="H15" s="144" t="s">
        <v>1205</v>
      </c>
      <c r="I15" s="144" t="s">
        <v>5966</v>
      </c>
      <c r="J15" s="144" t="s">
        <v>4916</v>
      </c>
      <c r="K15" s="144">
        <v>4</v>
      </c>
      <c r="L15" s="144">
        <v>32</v>
      </c>
      <c r="M15" s="144" t="s">
        <v>5887</v>
      </c>
      <c r="N15" s="144" t="s">
        <v>5967</v>
      </c>
      <c r="O15" s="144" t="s">
        <v>5968</v>
      </c>
      <c r="P15" s="144" t="s">
        <v>5969</v>
      </c>
      <c r="Q15" s="144" t="s">
        <v>1966</v>
      </c>
      <c r="R15" s="144"/>
      <c r="S15" s="144" t="s">
        <v>51</v>
      </c>
      <c r="T15" s="144" t="s">
        <v>5970</v>
      </c>
      <c r="U15" s="144" t="s">
        <v>5971</v>
      </c>
      <c r="V15" s="144" t="s">
        <v>5972</v>
      </c>
      <c r="W15" s="144" t="s">
        <v>5973</v>
      </c>
      <c r="X15" s="144" t="s">
        <v>5974</v>
      </c>
      <c r="Y15" s="144">
        <v>0</v>
      </c>
      <c r="Z15" s="144" t="s">
        <v>5975</v>
      </c>
      <c r="AA15" s="144">
        <v>0</v>
      </c>
      <c r="AB15" s="144">
        <v>1</v>
      </c>
      <c r="AC15" s="144">
        <v>1</v>
      </c>
      <c r="AD15" s="144">
        <v>0</v>
      </c>
      <c r="AE15" s="144">
        <v>2</v>
      </c>
      <c r="AF15" s="144" t="s">
        <v>1139</v>
      </c>
      <c r="AG15" s="144" t="s">
        <v>212</v>
      </c>
      <c r="AH15" s="144" t="s">
        <v>5976</v>
      </c>
      <c r="AI15" s="144" t="s">
        <v>62</v>
      </c>
      <c r="AJ15" s="144" t="s">
        <v>1184</v>
      </c>
      <c r="AK15" s="144">
        <v>1</v>
      </c>
      <c r="AL15" s="144">
        <v>0</v>
      </c>
      <c r="AM15" s="144">
        <v>2</v>
      </c>
      <c r="AN15" s="144">
        <v>0</v>
      </c>
      <c r="AO15" s="144" t="s">
        <v>51</v>
      </c>
      <c r="AP15" s="144" t="s">
        <v>49</v>
      </c>
      <c r="AQ15" s="144" t="s">
        <v>3589</v>
      </c>
      <c r="AR15" s="144" t="s">
        <v>3589</v>
      </c>
      <c r="AS15" s="144" t="s">
        <v>212</v>
      </c>
      <c r="AT15" s="144" t="s">
        <v>5934</v>
      </c>
      <c r="AU15" s="587" t="s">
        <v>51</v>
      </c>
      <c r="AV15" s="144" t="s">
        <v>5935</v>
      </c>
      <c r="AW15" s="144" t="s">
        <v>2097</v>
      </c>
      <c r="AX15" s="144" t="s">
        <v>49</v>
      </c>
      <c r="AY15" s="144" t="s">
        <v>1066</v>
      </c>
      <c r="AZ15" s="144" t="s">
        <v>5977</v>
      </c>
      <c r="BA15" s="144" t="s">
        <v>1488</v>
      </c>
      <c r="BB15" s="144" t="s">
        <v>1488</v>
      </c>
      <c r="BC15" s="144" t="s">
        <v>1488</v>
      </c>
      <c r="BD15" s="584"/>
      <c r="BE15" s="584"/>
      <c r="BF15" s="584"/>
      <c r="BG15" s="585"/>
      <c r="BH15" s="585"/>
    </row>
    <row r="16" spans="1:60" s="586" customFormat="1" ht="114.75">
      <c r="A16" s="582" t="s">
        <v>5978</v>
      </c>
      <c r="B16" s="583" t="s">
        <v>53</v>
      </c>
      <c r="C16" s="144" t="s">
        <v>5889</v>
      </c>
      <c r="D16" s="144" t="s">
        <v>5890</v>
      </c>
      <c r="E16" s="144" t="s">
        <v>29</v>
      </c>
      <c r="F16" s="391" t="s">
        <v>5979</v>
      </c>
      <c r="G16" s="144" t="s">
        <v>2048</v>
      </c>
      <c r="H16" s="144" t="s">
        <v>1488</v>
      </c>
      <c r="I16" s="144" t="s">
        <v>5980</v>
      </c>
      <c r="J16" s="144" t="s">
        <v>5895</v>
      </c>
      <c r="K16" s="144">
        <v>8</v>
      </c>
      <c r="L16" s="144" t="s">
        <v>2870</v>
      </c>
      <c r="M16" s="144" t="s">
        <v>5941</v>
      </c>
      <c r="N16" s="144" t="s">
        <v>5981</v>
      </c>
      <c r="O16" s="144" t="s">
        <v>51</v>
      </c>
      <c r="P16" s="144" t="s">
        <v>5898</v>
      </c>
      <c r="Q16" s="144" t="s">
        <v>1966</v>
      </c>
      <c r="R16" s="144"/>
      <c r="S16" s="144" t="s">
        <v>51</v>
      </c>
      <c r="T16" s="144" t="s">
        <v>5982</v>
      </c>
      <c r="U16" s="144" t="s">
        <v>5983</v>
      </c>
      <c r="V16" s="144" t="s">
        <v>5984</v>
      </c>
      <c r="W16" s="144" t="s">
        <v>5985</v>
      </c>
      <c r="X16" s="144">
        <v>1</v>
      </c>
      <c r="Y16" s="144">
        <v>1</v>
      </c>
      <c r="Z16" s="144">
        <v>1</v>
      </c>
      <c r="AA16" s="144">
        <v>1</v>
      </c>
      <c r="AB16" s="144">
        <v>1</v>
      </c>
      <c r="AC16" s="144">
        <v>1</v>
      </c>
      <c r="AD16" s="144">
        <v>0</v>
      </c>
      <c r="AE16" s="144">
        <v>2</v>
      </c>
      <c r="AF16" s="144" t="s">
        <v>1139</v>
      </c>
      <c r="AG16" s="144" t="s">
        <v>212</v>
      </c>
      <c r="AH16" s="144" t="s">
        <v>5986</v>
      </c>
      <c r="AI16" s="144" t="s">
        <v>62</v>
      </c>
      <c r="AJ16" s="144" t="s">
        <v>212</v>
      </c>
      <c r="AK16" s="144">
        <v>0</v>
      </c>
      <c r="AL16" s="144">
        <v>0</v>
      </c>
      <c r="AM16" s="144">
        <v>0</v>
      </c>
      <c r="AN16" s="144">
        <v>0</v>
      </c>
      <c r="AO16" s="144" t="s">
        <v>51</v>
      </c>
      <c r="AP16" s="144" t="s">
        <v>51</v>
      </c>
      <c r="AQ16" s="144" t="s">
        <v>3589</v>
      </c>
      <c r="AR16" s="144" t="s">
        <v>3589</v>
      </c>
      <c r="AS16" s="144" t="s">
        <v>62</v>
      </c>
      <c r="AT16" s="144" t="s">
        <v>5934</v>
      </c>
      <c r="AU16" s="587" t="s">
        <v>51</v>
      </c>
      <c r="AV16" s="144" t="s">
        <v>5935</v>
      </c>
      <c r="AW16" s="144" t="s">
        <v>2097</v>
      </c>
      <c r="AX16" s="144" t="s">
        <v>49</v>
      </c>
      <c r="AY16" s="144" t="s">
        <v>1066</v>
      </c>
      <c r="AZ16" s="144" t="s">
        <v>5977</v>
      </c>
      <c r="BA16" s="144" t="s">
        <v>1488</v>
      </c>
      <c r="BB16" s="144" t="s">
        <v>1488</v>
      </c>
      <c r="BC16" s="144" t="s">
        <v>1488</v>
      </c>
      <c r="BD16" s="584"/>
      <c r="BE16" s="584"/>
      <c r="BF16" s="584"/>
      <c r="BG16" s="585"/>
      <c r="BH16" s="585"/>
    </row>
    <row r="17" spans="1:61" s="586" customFormat="1" ht="66.75" customHeight="1">
      <c r="A17" s="582" t="s">
        <v>5987</v>
      </c>
      <c r="B17" s="583" t="s">
        <v>53</v>
      </c>
      <c r="C17" s="144" t="s">
        <v>5905</v>
      </c>
      <c r="D17" s="144" t="s">
        <v>5890</v>
      </c>
      <c r="E17" s="144" t="s">
        <v>29</v>
      </c>
      <c r="F17" s="391" t="s">
        <v>5988</v>
      </c>
      <c r="G17" s="144" t="s">
        <v>2048</v>
      </c>
      <c r="H17" s="144" t="s">
        <v>1488</v>
      </c>
      <c r="I17" s="144" t="s">
        <v>5989</v>
      </c>
      <c r="J17" s="144" t="s">
        <v>5906</v>
      </c>
      <c r="K17" s="144">
        <v>8</v>
      </c>
      <c r="L17" s="144" t="s">
        <v>2898</v>
      </c>
      <c r="M17" s="144" t="s">
        <v>5953</v>
      </c>
      <c r="N17" s="144" t="s">
        <v>5981</v>
      </c>
      <c r="O17" s="144" t="s">
        <v>51</v>
      </c>
      <c r="P17" s="144" t="s">
        <v>5898</v>
      </c>
      <c r="Q17" s="144" t="s">
        <v>1966</v>
      </c>
      <c r="R17" s="144"/>
      <c r="S17" s="144" t="s">
        <v>51</v>
      </c>
      <c r="T17" s="144" t="s">
        <v>5982</v>
      </c>
      <c r="U17" s="144" t="s">
        <v>5983</v>
      </c>
      <c r="V17" s="144" t="s">
        <v>5984</v>
      </c>
      <c r="W17" s="144" t="s">
        <v>5985</v>
      </c>
      <c r="X17" s="144">
        <v>1</v>
      </c>
      <c r="Y17" s="144">
        <v>1</v>
      </c>
      <c r="Z17" s="144">
        <v>1</v>
      </c>
      <c r="AA17" s="144" t="s">
        <v>5990</v>
      </c>
      <c r="AB17" s="144">
        <v>2</v>
      </c>
      <c r="AC17" s="144">
        <v>1</v>
      </c>
      <c r="AD17" s="144">
        <v>0</v>
      </c>
      <c r="AE17" s="144">
        <v>2</v>
      </c>
      <c r="AF17" s="144" t="s">
        <v>1139</v>
      </c>
      <c r="AG17" s="144" t="s">
        <v>212</v>
      </c>
      <c r="AH17" s="144" t="s">
        <v>5986</v>
      </c>
      <c r="AI17" s="144" t="s">
        <v>62</v>
      </c>
      <c r="AJ17" s="144" t="s">
        <v>212</v>
      </c>
      <c r="AK17" s="144">
        <v>0</v>
      </c>
      <c r="AL17" s="144">
        <v>0</v>
      </c>
      <c r="AM17" s="144">
        <v>0</v>
      </c>
      <c r="AN17" s="144">
        <v>0</v>
      </c>
      <c r="AO17" s="144" t="s">
        <v>51</v>
      </c>
      <c r="AP17" s="144" t="s">
        <v>51</v>
      </c>
      <c r="AQ17" s="144" t="s">
        <v>3589</v>
      </c>
      <c r="AR17" s="144" t="s">
        <v>3589</v>
      </c>
      <c r="AS17" s="144" t="s">
        <v>62</v>
      </c>
      <c r="AT17" s="144" t="s">
        <v>5934</v>
      </c>
      <c r="AU17" s="587" t="s">
        <v>51</v>
      </c>
      <c r="AV17" s="144" t="s">
        <v>5935</v>
      </c>
      <c r="AW17" s="144" t="s">
        <v>2097</v>
      </c>
      <c r="AX17" s="144" t="s">
        <v>49</v>
      </c>
      <c r="AY17" s="144" t="s">
        <v>1066</v>
      </c>
      <c r="AZ17" s="144" t="s">
        <v>5977</v>
      </c>
      <c r="BA17" s="144" t="s">
        <v>1488</v>
      </c>
      <c r="BB17" s="144" t="s">
        <v>1488</v>
      </c>
      <c r="BC17" s="144" t="s">
        <v>1488</v>
      </c>
      <c r="BD17" s="584"/>
      <c r="BE17" s="584"/>
      <c r="BF17" s="584"/>
      <c r="BG17" s="585"/>
      <c r="BH17" s="585"/>
    </row>
    <row r="18" spans="1:61" s="586" customFormat="1" ht="66.75" customHeight="1">
      <c r="A18" s="582" t="s">
        <v>5991</v>
      </c>
      <c r="B18" s="583" t="s">
        <v>53</v>
      </c>
      <c r="C18" s="144" t="s">
        <v>5908</v>
      </c>
      <c r="D18" s="144" t="s">
        <v>5890</v>
      </c>
      <c r="E18" s="144" t="s">
        <v>29</v>
      </c>
      <c r="F18" s="589" t="s">
        <v>5988</v>
      </c>
      <c r="G18" s="144" t="s">
        <v>3148</v>
      </c>
      <c r="H18" s="144" t="s">
        <v>1488</v>
      </c>
      <c r="I18" s="144" t="s">
        <v>5992</v>
      </c>
      <c r="J18" s="144" t="s">
        <v>5906</v>
      </c>
      <c r="K18" s="144">
        <v>16</v>
      </c>
      <c r="L18" s="144" t="s">
        <v>5912</v>
      </c>
      <c r="M18" s="144" t="s">
        <v>5953</v>
      </c>
      <c r="N18" s="144" t="s">
        <v>5981</v>
      </c>
      <c r="O18" s="144" t="s">
        <v>51</v>
      </c>
      <c r="P18" s="144" t="s">
        <v>5898</v>
      </c>
      <c r="Q18" s="144" t="s">
        <v>1948</v>
      </c>
      <c r="R18" s="144"/>
      <c r="S18" s="144" t="s">
        <v>51</v>
      </c>
      <c r="T18" s="144" t="s">
        <v>5982</v>
      </c>
      <c r="U18" s="144" t="s">
        <v>5983</v>
      </c>
      <c r="V18" s="144" t="s">
        <v>5993</v>
      </c>
      <c r="W18" s="144" t="s">
        <v>5985</v>
      </c>
      <c r="X18" s="144">
        <v>1</v>
      </c>
      <c r="Y18" s="144">
        <v>0</v>
      </c>
      <c r="Z18" s="144" t="s">
        <v>5902</v>
      </c>
      <c r="AA18" s="144">
        <v>0</v>
      </c>
      <c r="AB18" s="144" t="s">
        <v>5994</v>
      </c>
      <c r="AC18" s="144">
        <v>1</v>
      </c>
      <c r="AD18" s="144">
        <v>0</v>
      </c>
      <c r="AE18" s="144">
        <v>2</v>
      </c>
      <c r="AF18" s="144" t="s">
        <v>1139</v>
      </c>
      <c r="AG18" s="144" t="s">
        <v>212</v>
      </c>
      <c r="AH18" s="144" t="s">
        <v>5986</v>
      </c>
      <c r="AI18" s="144" t="s">
        <v>62</v>
      </c>
      <c r="AJ18" s="144" t="s">
        <v>212</v>
      </c>
      <c r="AK18" s="144">
        <v>0</v>
      </c>
      <c r="AL18" s="144">
        <v>0</v>
      </c>
      <c r="AM18" s="144">
        <v>0</v>
      </c>
      <c r="AN18" s="144">
        <v>0</v>
      </c>
      <c r="AO18" s="144" t="s">
        <v>51</v>
      </c>
      <c r="AP18" s="144" t="s">
        <v>51</v>
      </c>
      <c r="AQ18" s="144" t="s">
        <v>3589</v>
      </c>
      <c r="AR18" s="144" t="s">
        <v>3589</v>
      </c>
      <c r="AS18" s="144" t="s">
        <v>62</v>
      </c>
      <c r="AT18" s="144" t="s">
        <v>5934</v>
      </c>
      <c r="AU18" s="587" t="s">
        <v>51</v>
      </c>
      <c r="AV18" s="144" t="s">
        <v>5935</v>
      </c>
      <c r="AW18" s="144" t="s">
        <v>2097</v>
      </c>
      <c r="AX18" s="144" t="s">
        <v>49</v>
      </c>
      <c r="AY18" s="144" t="s">
        <v>1066</v>
      </c>
      <c r="AZ18" s="144" t="s">
        <v>5977</v>
      </c>
      <c r="BA18" s="144" t="s">
        <v>1488</v>
      </c>
      <c r="BB18" s="144" t="s">
        <v>1488</v>
      </c>
      <c r="BC18" s="144" t="s">
        <v>1488</v>
      </c>
      <c r="BD18" s="584"/>
      <c r="BE18" s="584"/>
      <c r="BF18" s="584"/>
      <c r="BG18" s="585"/>
      <c r="BH18" s="585"/>
    </row>
    <row r="19" spans="1:61" ht="66.75" customHeight="1">
      <c r="A19" s="286"/>
      <c r="B19" s="507"/>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90"/>
      <c r="AV19" s="508"/>
      <c r="AW19" s="508"/>
      <c r="AX19" s="508"/>
      <c r="AY19" s="508"/>
      <c r="AZ19" s="508"/>
      <c r="BA19" s="508"/>
      <c r="BB19" s="508"/>
      <c r="BC19" s="508"/>
      <c r="BD19" s="506"/>
      <c r="BE19" s="506"/>
      <c r="BF19" s="506"/>
      <c r="BG19" s="470"/>
      <c r="BH19" s="470"/>
    </row>
    <row r="20" spans="1:61">
      <c r="A20" s="285" t="s">
        <v>2865</v>
      </c>
      <c r="B20" s="468"/>
      <c r="C20" s="468"/>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506"/>
      <c r="AM20" s="73"/>
      <c r="AN20" s="506"/>
      <c r="AO20" s="506"/>
      <c r="AP20" s="506"/>
      <c r="AQ20" s="506"/>
      <c r="AR20" s="508"/>
      <c r="AS20" s="506"/>
      <c r="AT20" s="506"/>
      <c r="AU20" s="140"/>
      <c r="AV20" s="506"/>
      <c r="AW20" s="506"/>
      <c r="AX20" s="506"/>
      <c r="AY20" s="506"/>
      <c r="AZ20" s="506"/>
      <c r="BA20" s="506"/>
      <c r="BB20" s="506"/>
      <c r="BC20" s="506"/>
      <c r="BD20" s="506"/>
      <c r="BE20" s="506"/>
      <c r="BF20" s="506"/>
      <c r="BG20" s="470"/>
      <c r="BH20" s="470"/>
    </row>
    <row r="21" spans="1:61">
      <c r="A21" s="285"/>
      <c r="B21" s="468"/>
      <c r="C21" s="468"/>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506"/>
      <c r="AM21" s="73"/>
      <c r="AN21" s="506"/>
      <c r="AO21" s="506"/>
      <c r="AP21" s="506"/>
      <c r="AQ21" s="506"/>
      <c r="AR21" s="508"/>
      <c r="AS21" s="506"/>
      <c r="AT21" s="506"/>
      <c r="AU21" s="140"/>
      <c r="AV21" s="506"/>
      <c r="AW21" s="506"/>
      <c r="AX21" s="506"/>
      <c r="AY21" s="506"/>
      <c r="AZ21" s="506"/>
      <c r="BA21" s="506"/>
      <c r="BB21" s="506"/>
      <c r="BC21" s="506"/>
      <c r="BD21" s="506"/>
      <c r="BE21" s="506"/>
      <c r="BF21" s="506"/>
      <c r="BG21" s="470"/>
      <c r="BH21" s="470"/>
    </row>
    <row r="22" spans="1:61" ht="114.75">
      <c r="A22" s="286" t="s">
        <v>3569</v>
      </c>
      <c r="B22" s="63" t="s">
        <v>0</v>
      </c>
      <c r="C22" s="508" t="s">
        <v>3586</v>
      </c>
      <c r="D22" s="508" t="s">
        <v>2986</v>
      </c>
      <c r="E22" s="508" t="s">
        <v>2987</v>
      </c>
      <c r="F22" s="508" t="s">
        <v>3570</v>
      </c>
      <c r="G22" s="508" t="s">
        <v>2988</v>
      </c>
      <c r="H22" s="508" t="s">
        <v>2989</v>
      </c>
      <c r="I22" s="508" t="s">
        <v>2990</v>
      </c>
      <c r="J22" s="469" t="s">
        <v>2991</v>
      </c>
      <c r="K22" s="469">
        <v>4</v>
      </c>
      <c r="L22" s="469" t="s">
        <v>253</v>
      </c>
      <c r="M22" s="469" t="s">
        <v>2992</v>
      </c>
      <c r="N22" s="469" t="s">
        <v>2993</v>
      </c>
      <c r="O22" s="469" t="s">
        <v>49</v>
      </c>
      <c r="P22" s="469" t="s">
        <v>2994</v>
      </c>
      <c r="Q22" s="469" t="s">
        <v>1966</v>
      </c>
      <c r="R22" s="469" t="s">
        <v>3577</v>
      </c>
      <c r="S22" s="469" t="s">
        <v>51</v>
      </c>
      <c r="T22" s="469" t="s">
        <v>2995</v>
      </c>
      <c r="U22" s="469" t="s">
        <v>1061</v>
      </c>
      <c r="V22" s="469" t="s">
        <v>2996</v>
      </c>
      <c r="W22" s="508" t="s">
        <v>1138</v>
      </c>
      <c r="X22" s="469">
        <v>2</v>
      </c>
      <c r="Y22" s="469">
        <v>1</v>
      </c>
      <c r="Z22" s="469">
        <v>0</v>
      </c>
      <c r="AA22" s="469">
        <v>0</v>
      </c>
      <c r="AB22" s="469">
        <v>1</v>
      </c>
      <c r="AC22" s="469">
        <v>1</v>
      </c>
      <c r="AD22" s="469" t="s">
        <v>49</v>
      </c>
      <c r="AE22" s="469" t="s">
        <v>62</v>
      </c>
      <c r="AF22" s="469" t="s">
        <v>1139</v>
      </c>
      <c r="AG22" s="469" t="s">
        <v>1953</v>
      </c>
      <c r="AH22" s="469" t="s">
        <v>2997</v>
      </c>
      <c r="AI22" s="469" t="s">
        <v>62</v>
      </c>
      <c r="AJ22" s="469" t="s">
        <v>51</v>
      </c>
      <c r="AK22" s="469" t="s">
        <v>51</v>
      </c>
      <c r="AL22" s="469" t="s">
        <v>49</v>
      </c>
      <c r="AM22" s="469" t="s">
        <v>51</v>
      </c>
      <c r="AN22" s="469" t="s">
        <v>49</v>
      </c>
      <c r="AO22" s="469" t="s">
        <v>51</v>
      </c>
      <c r="AP22" s="469" t="s">
        <v>51</v>
      </c>
      <c r="AQ22" s="469" t="s">
        <v>51</v>
      </c>
      <c r="AR22" s="508" t="s">
        <v>51</v>
      </c>
      <c r="AS22" s="469" t="s">
        <v>51</v>
      </c>
      <c r="AT22" s="469" t="s">
        <v>1064</v>
      </c>
      <c r="AU22" s="469" t="s">
        <v>51</v>
      </c>
      <c r="AV22" s="469" t="s">
        <v>2998</v>
      </c>
      <c r="AW22" s="469" t="s">
        <v>2052</v>
      </c>
      <c r="AX22" s="469" t="s">
        <v>51</v>
      </c>
      <c r="AY22" s="469" t="s">
        <v>1066</v>
      </c>
      <c r="AZ22" s="469" t="s">
        <v>2999</v>
      </c>
      <c r="BA22" s="508" t="s">
        <v>3000</v>
      </c>
      <c r="BB22" s="508" t="s">
        <v>3001</v>
      </c>
      <c r="BC22" s="508" t="s">
        <v>3002</v>
      </c>
      <c r="BD22" s="506"/>
      <c r="BE22" s="506"/>
      <c r="BF22" s="506"/>
      <c r="BG22" s="470"/>
      <c r="BH22" s="470"/>
    </row>
    <row r="23" spans="1:61" s="470" customFormat="1" ht="119.25" customHeight="1">
      <c r="A23" s="286" t="s">
        <v>4910</v>
      </c>
      <c r="B23" s="470" t="s">
        <v>0</v>
      </c>
      <c r="C23" s="508" t="s">
        <v>4911</v>
      </c>
      <c r="D23" s="508" t="s">
        <v>4912</v>
      </c>
      <c r="E23" s="508" t="s">
        <v>2987</v>
      </c>
      <c r="F23" s="508" t="s">
        <v>4913</v>
      </c>
      <c r="G23" s="508" t="s">
        <v>4914</v>
      </c>
      <c r="H23" s="508" t="s">
        <v>4915</v>
      </c>
      <c r="I23" s="508" t="s">
        <v>2990</v>
      </c>
      <c r="J23" s="508" t="s">
        <v>4916</v>
      </c>
      <c r="K23" s="508">
        <v>4</v>
      </c>
      <c r="L23" s="508">
        <v>32</v>
      </c>
      <c r="M23" s="508" t="s">
        <v>4917</v>
      </c>
      <c r="N23" s="508" t="s">
        <v>4918</v>
      </c>
      <c r="O23" s="508" t="s">
        <v>49</v>
      </c>
      <c r="P23" s="508" t="s">
        <v>2994</v>
      </c>
      <c r="Q23" s="508" t="s">
        <v>1966</v>
      </c>
      <c r="R23" s="508" t="s">
        <v>3577</v>
      </c>
      <c r="S23" s="508" t="s">
        <v>51</v>
      </c>
      <c r="T23" s="508" t="s">
        <v>4919</v>
      </c>
      <c r="U23" s="508" t="s">
        <v>4920</v>
      </c>
      <c r="V23" s="508" t="s">
        <v>4921</v>
      </c>
      <c r="W23" s="508" t="s">
        <v>4922</v>
      </c>
      <c r="X23" s="508">
        <v>1</v>
      </c>
      <c r="Y23" s="508">
        <v>1</v>
      </c>
      <c r="Z23" s="508" t="s">
        <v>4923</v>
      </c>
      <c r="AA23" s="508">
        <v>0</v>
      </c>
      <c r="AB23" s="508" t="s">
        <v>4924</v>
      </c>
      <c r="AC23" s="508">
        <v>1</v>
      </c>
      <c r="AD23" s="508" t="s">
        <v>49</v>
      </c>
      <c r="AE23" s="508" t="s">
        <v>62</v>
      </c>
      <c r="AF23" s="508" t="s">
        <v>1139</v>
      </c>
      <c r="AG23" s="508"/>
      <c r="AH23" s="508" t="s">
        <v>4925</v>
      </c>
      <c r="AI23" s="508" t="s">
        <v>62</v>
      </c>
      <c r="AJ23" s="508" t="s">
        <v>51</v>
      </c>
      <c r="AK23" s="508" t="s">
        <v>51</v>
      </c>
      <c r="AL23" s="508" t="s">
        <v>49</v>
      </c>
      <c r="AM23" s="508" t="s">
        <v>4926</v>
      </c>
      <c r="AN23" s="508" t="s">
        <v>49</v>
      </c>
      <c r="AO23" s="508" t="s">
        <v>51</v>
      </c>
      <c r="AP23" s="508" t="s">
        <v>51</v>
      </c>
      <c r="AQ23" s="508" t="s">
        <v>51</v>
      </c>
      <c r="AR23" s="508" t="s">
        <v>51</v>
      </c>
      <c r="AS23" s="508" t="s">
        <v>51</v>
      </c>
      <c r="AT23" s="508" t="s">
        <v>1064</v>
      </c>
      <c r="AU23" s="508" t="s">
        <v>51</v>
      </c>
      <c r="AV23" s="508" t="s">
        <v>2998</v>
      </c>
      <c r="AW23" s="508" t="s">
        <v>2052</v>
      </c>
      <c r="AX23" s="508" t="s">
        <v>51</v>
      </c>
      <c r="AY23" s="508" t="s">
        <v>1066</v>
      </c>
      <c r="AZ23" s="508" t="s">
        <v>4927</v>
      </c>
      <c r="BA23" s="508" t="s">
        <v>3000</v>
      </c>
      <c r="BB23" s="508" t="s">
        <v>3001</v>
      </c>
      <c r="BC23" s="508" t="s">
        <v>3002</v>
      </c>
      <c r="BD23" s="506"/>
      <c r="BE23" s="506"/>
      <c r="BF23" s="506"/>
    </row>
    <row r="24" spans="1:61" s="470" customFormat="1" ht="216" customHeight="1">
      <c r="A24" s="286" t="s">
        <v>2866</v>
      </c>
      <c r="B24" s="508" t="s">
        <v>0</v>
      </c>
      <c r="C24" s="508" t="s">
        <v>4928</v>
      </c>
      <c r="D24" s="508" t="s">
        <v>2867</v>
      </c>
      <c r="E24" s="508" t="s">
        <v>29</v>
      </c>
      <c r="F24" s="508" t="s">
        <v>2868</v>
      </c>
      <c r="G24" s="508" t="s">
        <v>1941</v>
      </c>
      <c r="H24" s="508" t="s">
        <v>1942</v>
      </c>
      <c r="I24" s="508" t="s">
        <v>2869</v>
      </c>
      <c r="J24" s="508" t="s">
        <v>4929</v>
      </c>
      <c r="K24" s="508">
        <v>16</v>
      </c>
      <c r="L24" s="508" t="s">
        <v>2870</v>
      </c>
      <c r="M24" s="508" t="s">
        <v>4930</v>
      </c>
      <c r="N24" s="508" t="s">
        <v>4931</v>
      </c>
      <c r="O24" s="508" t="s">
        <v>2871</v>
      </c>
      <c r="P24" s="508" t="s">
        <v>2872</v>
      </c>
      <c r="Q24" s="508" t="s">
        <v>2873</v>
      </c>
      <c r="R24" s="508" t="s">
        <v>1949</v>
      </c>
      <c r="S24" s="508" t="s">
        <v>51</v>
      </c>
      <c r="T24" s="508" t="s">
        <v>4932</v>
      </c>
      <c r="U24" s="508" t="s">
        <v>1888</v>
      </c>
      <c r="V24" s="508" t="s">
        <v>1950</v>
      </c>
      <c r="W24" s="508" t="s">
        <v>4922</v>
      </c>
      <c r="X24" s="508">
        <v>2</v>
      </c>
      <c r="Y24" s="508">
        <v>0</v>
      </c>
      <c r="Z24" s="508" t="s">
        <v>2874</v>
      </c>
      <c r="AA24" s="508">
        <v>0</v>
      </c>
      <c r="AB24" s="287" t="s">
        <v>2875</v>
      </c>
      <c r="AC24" s="508">
        <v>1</v>
      </c>
      <c r="AD24" s="508" t="s">
        <v>49</v>
      </c>
      <c r="AE24" s="508" t="s">
        <v>62</v>
      </c>
      <c r="AF24" s="508" t="s">
        <v>1139</v>
      </c>
      <c r="AG24" s="508" t="s">
        <v>2876</v>
      </c>
      <c r="AH24" s="508" t="s">
        <v>4933</v>
      </c>
      <c r="AI24" s="508" t="s">
        <v>2877</v>
      </c>
      <c r="AJ24" s="508" t="s">
        <v>51</v>
      </c>
      <c r="AK24" s="508" t="s">
        <v>1955</v>
      </c>
      <c r="AL24" s="508" t="s">
        <v>1955</v>
      </c>
      <c r="AM24" s="508" t="s">
        <v>1955</v>
      </c>
      <c r="AN24" s="508" t="s">
        <v>1955</v>
      </c>
      <c r="AO24" s="508" t="s">
        <v>51</v>
      </c>
      <c r="AP24" s="508" t="s">
        <v>51</v>
      </c>
      <c r="AQ24" s="508" t="s">
        <v>2004</v>
      </c>
      <c r="AR24" s="508" t="s">
        <v>2878</v>
      </c>
      <c r="AS24" s="508" t="s">
        <v>62</v>
      </c>
      <c r="AT24" s="508" t="s">
        <v>1064</v>
      </c>
      <c r="AU24" s="508" t="s">
        <v>51</v>
      </c>
      <c r="AV24" s="508" t="s">
        <v>51</v>
      </c>
      <c r="AW24" s="508" t="s">
        <v>2052</v>
      </c>
      <c r="AX24" s="508" t="s">
        <v>1067</v>
      </c>
      <c r="AY24" s="508" t="s">
        <v>2597</v>
      </c>
      <c r="AZ24" s="508" t="s">
        <v>4934</v>
      </c>
      <c r="BA24" s="508" t="s">
        <v>2033</v>
      </c>
      <c r="BB24" s="508" t="s">
        <v>2880</v>
      </c>
      <c r="BC24" s="508" t="s">
        <v>2881</v>
      </c>
      <c r="BD24" s="508" t="s">
        <v>2882</v>
      </c>
      <c r="BE24" s="508"/>
      <c r="BF24" s="508"/>
    </row>
    <row r="25" spans="1:61" s="470" customFormat="1" ht="226.5" customHeight="1">
      <c r="A25" s="286" t="s">
        <v>2883</v>
      </c>
      <c r="B25" s="508" t="s">
        <v>0</v>
      </c>
      <c r="C25" s="508" t="s">
        <v>4935</v>
      </c>
      <c r="D25" s="508" t="s">
        <v>2867</v>
      </c>
      <c r="E25" s="508" t="s">
        <v>29</v>
      </c>
      <c r="F25" s="508" t="s">
        <v>2884</v>
      </c>
      <c r="G25" s="508" t="s">
        <v>1971</v>
      </c>
      <c r="H25" s="508" t="s">
        <v>1972</v>
      </c>
      <c r="I25" s="508" t="s">
        <v>1973</v>
      </c>
      <c r="J25" s="508" t="s">
        <v>4936</v>
      </c>
      <c r="K25" s="508">
        <v>8</v>
      </c>
      <c r="L25" s="508" t="s">
        <v>2885</v>
      </c>
      <c r="M25" s="508" t="s">
        <v>4930</v>
      </c>
      <c r="N25" s="508" t="s">
        <v>4931</v>
      </c>
      <c r="O25" s="508" t="s">
        <v>2871</v>
      </c>
      <c r="P25" s="508" t="s">
        <v>2886</v>
      </c>
      <c r="Q25" s="508" t="s">
        <v>2887</v>
      </c>
      <c r="R25" s="508" t="s">
        <v>1978</v>
      </c>
      <c r="S25" s="508" t="s">
        <v>51</v>
      </c>
      <c r="T25" s="508" t="s">
        <v>4932</v>
      </c>
      <c r="U25" s="508" t="s">
        <v>1092</v>
      </c>
      <c r="V25" s="508" t="s">
        <v>1979</v>
      </c>
      <c r="W25" s="508" t="s">
        <v>212</v>
      </c>
      <c r="X25" s="508">
        <v>2</v>
      </c>
      <c r="Y25" s="508">
        <v>0</v>
      </c>
      <c r="Z25" s="508" t="s">
        <v>2874</v>
      </c>
      <c r="AA25" s="508">
        <v>0</v>
      </c>
      <c r="AB25" s="287" t="s">
        <v>2875</v>
      </c>
      <c r="AC25" s="508">
        <v>1</v>
      </c>
      <c r="AD25" s="508" t="s">
        <v>49</v>
      </c>
      <c r="AE25" s="508" t="s">
        <v>62</v>
      </c>
      <c r="AF25" s="508" t="s">
        <v>1139</v>
      </c>
      <c r="AG25" s="508" t="s">
        <v>2876</v>
      </c>
      <c r="AH25" s="508" t="s">
        <v>4937</v>
      </c>
      <c r="AI25" s="508" t="s">
        <v>212</v>
      </c>
      <c r="AJ25" s="508" t="s">
        <v>51</v>
      </c>
      <c r="AK25" s="508" t="s">
        <v>1955</v>
      </c>
      <c r="AL25" s="508" t="s">
        <v>1955</v>
      </c>
      <c r="AM25" s="508" t="s">
        <v>1955</v>
      </c>
      <c r="AN25" s="508" t="s">
        <v>1955</v>
      </c>
      <c r="AO25" s="508" t="s">
        <v>51</v>
      </c>
      <c r="AP25" s="508" t="s">
        <v>51</v>
      </c>
      <c r="AQ25" s="508" t="s">
        <v>2004</v>
      </c>
      <c r="AR25" s="508" t="s">
        <v>2878</v>
      </c>
      <c r="AS25" s="508" t="s">
        <v>62</v>
      </c>
      <c r="AT25" s="508" t="s">
        <v>2888</v>
      </c>
      <c r="AU25" s="508" t="s">
        <v>51</v>
      </c>
      <c r="AV25" s="508" t="s">
        <v>51</v>
      </c>
      <c r="AW25" s="508" t="s">
        <v>2052</v>
      </c>
      <c r="AX25" s="508" t="s">
        <v>1067</v>
      </c>
      <c r="AY25" s="508" t="s">
        <v>2597</v>
      </c>
      <c r="AZ25" s="508" t="s">
        <v>2879</v>
      </c>
      <c r="BA25" s="508" t="s">
        <v>904</v>
      </c>
      <c r="BB25" s="508" t="s">
        <v>2880</v>
      </c>
      <c r="BC25" s="508" t="s">
        <v>2881</v>
      </c>
      <c r="BD25" s="508" t="s">
        <v>2882</v>
      </c>
      <c r="BE25" s="508"/>
      <c r="BF25" s="508"/>
    </row>
    <row r="26" spans="1:61" s="470" customFormat="1" ht="277.5" customHeight="1">
      <c r="A26" s="286" t="s">
        <v>2889</v>
      </c>
      <c r="B26" s="508" t="s">
        <v>0</v>
      </c>
      <c r="C26" s="508" t="s">
        <v>4938</v>
      </c>
      <c r="D26" s="508" t="s">
        <v>2867</v>
      </c>
      <c r="E26" s="508" t="s">
        <v>29</v>
      </c>
      <c r="F26" s="508" t="s">
        <v>2890</v>
      </c>
      <c r="G26" s="508" t="s">
        <v>1958</v>
      </c>
      <c r="H26" s="508" t="s">
        <v>1959</v>
      </c>
      <c r="I26" s="508" t="s">
        <v>2891</v>
      </c>
      <c r="J26" s="508" t="s">
        <v>4939</v>
      </c>
      <c r="K26" s="508">
        <v>8</v>
      </c>
      <c r="L26" s="508" t="s">
        <v>2885</v>
      </c>
      <c r="M26" s="508" t="s">
        <v>4940</v>
      </c>
      <c r="N26" s="508" t="s">
        <v>4931</v>
      </c>
      <c r="O26" s="508" t="s">
        <v>2871</v>
      </c>
      <c r="P26" s="508" t="s">
        <v>2892</v>
      </c>
      <c r="Q26" s="508" t="s">
        <v>3153</v>
      </c>
      <c r="R26" s="508" t="s">
        <v>1967</v>
      </c>
      <c r="S26" s="508" t="s">
        <v>51</v>
      </c>
      <c r="T26" s="508" t="s">
        <v>4932</v>
      </c>
      <c r="U26" s="508" t="s">
        <v>1061</v>
      </c>
      <c r="V26" s="508" t="s">
        <v>1979</v>
      </c>
      <c r="W26" s="508" t="s">
        <v>4922</v>
      </c>
      <c r="X26" s="508">
        <v>1</v>
      </c>
      <c r="Y26" s="508">
        <v>0</v>
      </c>
      <c r="Z26" s="508" t="s">
        <v>2893</v>
      </c>
      <c r="AA26" s="508">
        <v>0</v>
      </c>
      <c r="AB26" s="508" t="s">
        <v>2894</v>
      </c>
      <c r="AC26" s="508">
        <v>1</v>
      </c>
      <c r="AD26" s="508" t="s">
        <v>49</v>
      </c>
      <c r="AE26" s="508" t="s">
        <v>62</v>
      </c>
      <c r="AF26" s="508" t="s">
        <v>1139</v>
      </c>
      <c r="AG26" s="508" t="s">
        <v>2876</v>
      </c>
      <c r="AH26" s="508" t="s">
        <v>4941</v>
      </c>
      <c r="AI26" s="508" t="s">
        <v>62</v>
      </c>
      <c r="AJ26" s="508" t="s">
        <v>51</v>
      </c>
      <c r="AK26" s="508" t="s">
        <v>1955</v>
      </c>
      <c r="AL26" s="508" t="s">
        <v>1955</v>
      </c>
      <c r="AM26" s="508" t="s">
        <v>1955</v>
      </c>
      <c r="AN26" s="508" t="s">
        <v>1955</v>
      </c>
      <c r="AO26" s="508" t="s">
        <v>51</v>
      </c>
      <c r="AP26" s="508" t="s">
        <v>62</v>
      </c>
      <c r="AQ26" s="508" t="s">
        <v>2004</v>
      </c>
      <c r="AR26" s="508" t="s">
        <v>2878</v>
      </c>
      <c r="AS26" s="508" t="s">
        <v>62</v>
      </c>
      <c r="AT26" s="508" t="s">
        <v>1064</v>
      </c>
      <c r="AU26" s="508" t="s">
        <v>51</v>
      </c>
      <c r="AV26" s="508" t="s">
        <v>51</v>
      </c>
      <c r="AW26" s="508" t="s">
        <v>2052</v>
      </c>
      <c r="AX26" s="508" t="s">
        <v>1067</v>
      </c>
      <c r="AY26" s="508" t="s">
        <v>2597</v>
      </c>
      <c r="AZ26" s="508" t="s">
        <v>2879</v>
      </c>
      <c r="BA26" s="508" t="s">
        <v>2033</v>
      </c>
      <c r="BB26" s="508" t="s">
        <v>2880</v>
      </c>
      <c r="BC26" s="508" t="s">
        <v>2881</v>
      </c>
      <c r="BD26" s="508" t="s">
        <v>2882</v>
      </c>
      <c r="BE26" s="508"/>
      <c r="BF26" s="508"/>
    </row>
    <row r="27" spans="1:61">
      <c r="A27" s="508"/>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470"/>
      <c r="BH27" s="470"/>
    </row>
    <row r="28" spans="1:61" ht="249" customHeight="1">
      <c r="A28" s="286" t="s">
        <v>2895</v>
      </c>
      <c r="B28" s="508" t="s">
        <v>52</v>
      </c>
      <c r="C28" s="508" t="s">
        <v>2866</v>
      </c>
      <c r="D28" s="508" t="s">
        <v>2867</v>
      </c>
      <c r="E28" s="508" t="s">
        <v>29</v>
      </c>
      <c r="F28" s="288" t="s">
        <v>2896</v>
      </c>
      <c r="G28" s="508" t="s">
        <v>2031</v>
      </c>
      <c r="H28" s="508" t="s">
        <v>3600</v>
      </c>
      <c r="I28" s="508" t="s">
        <v>2897</v>
      </c>
      <c r="J28" s="503" t="s">
        <v>4942</v>
      </c>
      <c r="K28" s="508">
        <v>16</v>
      </c>
      <c r="L28" s="508" t="s">
        <v>2898</v>
      </c>
      <c r="M28" s="503" t="s">
        <v>4943</v>
      </c>
      <c r="N28" s="508" t="s">
        <v>2899</v>
      </c>
      <c r="O28" s="508" t="s">
        <v>2900</v>
      </c>
      <c r="P28" s="508" t="s">
        <v>2901</v>
      </c>
      <c r="Q28" s="508" t="s">
        <v>2902</v>
      </c>
      <c r="R28" s="508" t="s">
        <v>2903</v>
      </c>
      <c r="S28" s="508" t="s">
        <v>51</v>
      </c>
      <c r="T28" s="480" t="s">
        <v>4944</v>
      </c>
      <c r="U28" s="508" t="s">
        <v>1888</v>
      </c>
      <c r="V28" s="508" t="s">
        <v>2027</v>
      </c>
      <c r="W28" s="508" t="s">
        <v>1098</v>
      </c>
      <c r="X28" s="508">
        <v>1</v>
      </c>
      <c r="Y28" s="508">
        <v>0</v>
      </c>
      <c r="Z28" s="508" t="s">
        <v>2904</v>
      </c>
      <c r="AA28" s="508" t="s">
        <v>2905</v>
      </c>
      <c r="AB28" s="287" t="s">
        <v>2906</v>
      </c>
      <c r="AC28" s="508">
        <v>1</v>
      </c>
      <c r="AD28" s="508" t="s">
        <v>2907</v>
      </c>
      <c r="AE28" s="508">
        <v>2</v>
      </c>
      <c r="AF28" s="508" t="s">
        <v>2908</v>
      </c>
      <c r="AG28" s="508" t="s">
        <v>2909</v>
      </c>
      <c r="AH28" s="508" t="s">
        <v>2910</v>
      </c>
      <c r="AI28" s="508" t="s">
        <v>2911</v>
      </c>
      <c r="AJ28" s="508" t="s">
        <v>2907</v>
      </c>
      <c r="AK28" s="508" t="s">
        <v>1955</v>
      </c>
      <c r="AL28" s="508" t="s">
        <v>1955</v>
      </c>
      <c r="AM28" s="508" t="s">
        <v>1955</v>
      </c>
      <c r="AN28" s="508" t="s">
        <v>1955</v>
      </c>
      <c r="AO28" s="508" t="s">
        <v>51</v>
      </c>
      <c r="AP28" s="508" t="s">
        <v>51</v>
      </c>
      <c r="AQ28" s="508" t="s">
        <v>3589</v>
      </c>
      <c r="AR28" s="508"/>
      <c r="AS28" s="508" t="s">
        <v>51</v>
      </c>
      <c r="AT28" s="469" t="s">
        <v>1064</v>
      </c>
      <c r="AU28" s="508" t="s">
        <v>51</v>
      </c>
      <c r="AV28" s="508" t="s">
        <v>51</v>
      </c>
      <c r="AW28" s="508"/>
      <c r="AX28" s="508" t="s">
        <v>51</v>
      </c>
      <c r="AY28" s="508" t="s">
        <v>1066</v>
      </c>
      <c r="AZ28" s="503" t="s">
        <v>4945</v>
      </c>
      <c r="BA28" s="508" t="s">
        <v>1405</v>
      </c>
      <c r="BB28" s="287" t="s">
        <v>954</v>
      </c>
      <c r="BC28" s="508" t="s">
        <v>938</v>
      </c>
      <c r="BD28" s="508"/>
      <c r="BE28" s="508"/>
      <c r="BF28" s="508"/>
      <c r="BG28" s="289"/>
      <c r="BH28" s="470"/>
    </row>
    <row r="29" spans="1:61" ht="247.5" customHeight="1">
      <c r="A29" s="286" t="s">
        <v>2912</v>
      </c>
      <c r="B29" s="508" t="s">
        <v>52</v>
      </c>
      <c r="C29" s="508" t="s">
        <v>2883</v>
      </c>
      <c r="D29" s="508" t="s">
        <v>2867</v>
      </c>
      <c r="E29" s="508" t="s">
        <v>29</v>
      </c>
      <c r="F29" s="508" t="s">
        <v>2913</v>
      </c>
      <c r="G29" s="508" t="s">
        <v>2914</v>
      </c>
      <c r="H29" s="508" t="s">
        <v>3598</v>
      </c>
      <c r="I29" s="508" t="s">
        <v>1973</v>
      </c>
      <c r="J29" s="503" t="s">
        <v>4946</v>
      </c>
      <c r="K29" s="508">
        <v>12</v>
      </c>
      <c r="L29" s="508" t="s">
        <v>2915</v>
      </c>
      <c r="M29" s="503" t="s">
        <v>4943</v>
      </c>
      <c r="N29" s="508" t="s">
        <v>2916</v>
      </c>
      <c r="O29" s="508" t="s">
        <v>2917</v>
      </c>
      <c r="P29" s="508" t="s">
        <v>2918</v>
      </c>
      <c r="Q29" s="508" t="s">
        <v>2919</v>
      </c>
      <c r="R29" s="508" t="s">
        <v>3599</v>
      </c>
      <c r="S29" s="508" t="s">
        <v>51</v>
      </c>
      <c r="T29" s="480" t="s">
        <v>4944</v>
      </c>
      <c r="U29" s="508" t="s">
        <v>2920</v>
      </c>
      <c r="V29" s="508" t="s">
        <v>2921</v>
      </c>
      <c r="W29" s="508" t="s">
        <v>1098</v>
      </c>
      <c r="X29" s="508">
        <v>1</v>
      </c>
      <c r="Y29" s="508" t="s">
        <v>2922</v>
      </c>
      <c r="Z29" s="508" t="s">
        <v>2923</v>
      </c>
      <c r="AA29" s="508" t="s">
        <v>2924</v>
      </c>
      <c r="AB29" s="508" t="s">
        <v>2925</v>
      </c>
      <c r="AC29" s="288" t="s">
        <v>2938</v>
      </c>
      <c r="AD29" s="508" t="s">
        <v>49</v>
      </c>
      <c r="AE29" s="508">
        <v>2</v>
      </c>
      <c r="AF29" s="508" t="s">
        <v>2908</v>
      </c>
      <c r="AG29" s="508" t="s">
        <v>2909</v>
      </c>
      <c r="AH29" s="508" t="s">
        <v>2926</v>
      </c>
      <c r="AI29" s="508" t="s">
        <v>2927</v>
      </c>
      <c r="AJ29" s="508" t="s">
        <v>2907</v>
      </c>
      <c r="AK29" s="508" t="s">
        <v>1955</v>
      </c>
      <c r="AL29" s="508" t="s">
        <v>1955</v>
      </c>
      <c r="AM29" s="508" t="s">
        <v>1955</v>
      </c>
      <c r="AN29" s="508" t="s">
        <v>1955</v>
      </c>
      <c r="AO29" s="508" t="s">
        <v>51</v>
      </c>
      <c r="AP29" s="508" t="s">
        <v>51</v>
      </c>
      <c r="AQ29" s="508" t="s">
        <v>3589</v>
      </c>
      <c r="AR29" s="508"/>
      <c r="AS29" s="508" t="s">
        <v>51</v>
      </c>
      <c r="AT29" s="469" t="s">
        <v>1064</v>
      </c>
      <c r="AU29" s="508" t="s">
        <v>51</v>
      </c>
      <c r="AV29" s="508" t="s">
        <v>51</v>
      </c>
      <c r="AW29" s="508"/>
      <c r="AX29" s="508" t="s">
        <v>51</v>
      </c>
      <c r="AY29" s="508" t="s">
        <v>1066</v>
      </c>
      <c r="AZ29" s="503" t="s">
        <v>4945</v>
      </c>
      <c r="BA29" s="508" t="s">
        <v>2251</v>
      </c>
      <c r="BB29" s="287" t="s">
        <v>954</v>
      </c>
      <c r="BC29" s="508" t="s">
        <v>3591</v>
      </c>
      <c r="BD29" s="508"/>
      <c r="BE29" s="508"/>
      <c r="BF29" s="508"/>
      <c r="BG29" s="290"/>
      <c r="BH29" s="470"/>
      <c r="BI29" s="470"/>
    </row>
    <row r="30" spans="1:61" ht="178.5" customHeight="1">
      <c r="A30" s="286" t="s">
        <v>2928</v>
      </c>
      <c r="B30" s="508" t="s">
        <v>52</v>
      </c>
      <c r="C30" s="508" t="s">
        <v>2889</v>
      </c>
      <c r="D30" s="508" t="s">
        <v>2867</v>
      </c>
      <c r="E30" s="508" t="s">
        <v>29</v>
      </c>
      <c r="F30" s="508" t="s">
        <v>2929</v>
      </c>
      <c r="G30" s="508" t="s">
        <v>2914</v>
      </c>
      <c r="H30" s="508" t="s">
        <v>3593</v>
      </c>
      <c r="I30" s="508" t="s">
        <v>2930</v>
      </c>
      <c r="J30" s="508" t="s">
        <v>2931</v>
      </c>
      <c r="K30" s="508">
        <v>8</v>
      </c>
      <c r="L30" s="508" t="s">
        <v>2932</v>
      </c>
      <c r="M30" s="503" t="s">
        <v>4943</v>
      </c>
      <c r="N30" s="508" t="s">
        <v>3573</v>
      </c>
      <c r="O30" s="508" t="s">
        <v>51</v>
      </c>
      <c r="P30" s="469" t="s">
        <v>3576</v>
      </c>
      <c r="Q30" s="508" t="s">
        <v>2933</v>
      </c>
      <c r="R30" s="508" t="s">
        <v>892</v>
      </c>
      <c r="S30" s="508" t="s">
        <v>51</v>
      </c>
      <c r="T30" s="508" t="s">
        <v>3579</v>
      </c>
      <c r="U30" s="508" t="s">
        <v>2934</v>
      </c>
      <c r="V30" s="508" t="s">
        <v>2935</v>
      </c>
      <c r="W30" s="508" t="s">
        <v>1098</v>
      </c>
      <c r="X30" s="508">
        <v>1</v>
      </c>
      <c r="Y30" s="508" t="s">
        <v>2922</v>
      </c>
      <c r="Z30" s="508" t="s">
        <v>2923</v>
      </c>
      <c r="AA30" s="508" t="s">
        <v>2936</v>
      </c>
      <c r="AB30" s="508" t="s">
        <v>2937</v>
      </c>
      <c r="AC30" s="288" t="s">
        <v>2938</v>
      </c>
      <c r="AD30" s="508" t="s">
        <v>49</v>
      </c>
      <c r="AE30" s="508">
        <v>2</v>
      </c>
      <c r="AF30" s="508" t="s">
        <v>2939</v>
      </c>
      <c r="AG30" s="508" t="s">
        <v>2940</v>
      </c>
      <c r="AH30" s="508" t="s">
        <v>2941</v>
      </c>
      <c r="AI30" s="508" t="s">
        <v>2942</v>
      </c>
      <c r="AJ30" s="508" t="s">
        <v>2943</v>
      </c>
      <c r="AK30" s="508" t="s">
        <v>1955</v>
      </c>
      <c r="AL30" s="508" t="s">
        <v>1955</v>
      </c>
      <c r="AM30" s="508" t="s">
        <v>1955</v>
      </c>
      <c r="AN30" s="508" t="s">
        <v>1955</v>
      </c>
      <c r="AO30" s="508" t="s">
        <v>51</v>
      </c>
      <c r="AP30" s="508" t="s">
        <v>51</v>
      </c>
      <c r="AQ30" s="508" t="s">
        <v>3589</v>
      </c>
      <c r="AR30" s="508"/>
      <c r="AS30" s="508" t="s">
        <v>51</v>
      </c>
      <c r="AT30" s="469" t="s">
        <v>1064</v>
      </c>
      <c r="AU30" s="508" t="s">
        <v>51</v>
      </c>
      <c r="AV30" s="508" t="s">
        <v>51</v>
      </c>
      <c r="AW30" s="508"/>
      <c r="AX30" s="508" t="s">
        <v>51</v>
      </c>
      <c r="AY30" s="508" t="s">
        <v>1066</v>
      </c>
      <c r="AZ30" s="503" t="s">
        <v>4947</v>
      </c>
      <c r="BA30" s="508" t="s">
        <v>1405</v>
      </c>
      <c r="BB30" s="287" t="s">
        <v>954</v>
      </c>
      <c r="BC30" s="508" t="s">
        <v>938</v>
      </c>
      <c r="BD30" s="287"/>
      <c r="BE30" s="288"/>
      <c r="BF30" s="287"/>
      <c r="BG30" s="289"/>
      <c r="BH30" s="470"/>
    </row>
    <row r="31" spans="1:61" ht="178.5" customHeight="1">
      <c r="A31" s="286" t="s">
        <v>3568</v>
      </c>
      <c r="B31" s="508" t="s">
        <v>52</v>
      </c>
      <c r="C31" s="508" t="s">
        <v>3567</v>
      </c>
      <c r="D31" s="508" t="s">
        <v>2986</v>
      </c>
      <c r="E31" s="508" t="s">
        <v>2987</v>
      </c>
      <c r="F31" s="508" t="s">
        <v>3571</v>
      </c>
      <c r="G31" s="508" t="s">
        <v>3595</v>
      </c>
      <c r="H31" s="508" t="s">
        <v>3597</v>
      </c>
      <c r="I31" s="508" t="s">
        <v>3594</v>
      </c>
      <c r="J31" s="469" t="s">
        <v>3572</v>
      </c>
      <c r="K31" s="469">
        <v>4</v>
      </c>
      <c r="L31" s="469" t="s">
        <v>253</v>
      </c>
      <c r="M31" s="469" t="s">
        <v>2992</v>
      </c>
      <c r="N31" s="508" t="s">
        <v>3574</v>
      </c>
      <c r="O31" s="508" t="s">
        <v>2907</v>
      </c>
      <c r="P31" s="469" t="s">
        <v>3575</v>
      </c>
      <c r="Q31" s="508" t="s">
        <v>2933</v>
      </c>
      <c r="R31" s="508" t="s">
        <v>3578</v>
      </c>
      <c r="S31" s="508" t="s">
        <v>51</v>
      </c>
      <c r="T31" s="508" t="s">
        <v>3580</v>
      </c>
      <c r="U31" s="508" t="s">
        <v>3582</v>
      </c>
      <c r="V31" s="508" t="s">
        <v>3581</v>
      </c>
      <c r="W31" s="508" t="s">
        <v>1098</v>
      </c>
      <c r="X31" s="508" t="s">
        <v>3587</v>
      </c>
      <c r="Y31" s="508" t="s">
        <v>3583</v>
      </c>
      <c r="Z31" s="508" t="s">
        <v>3585</v>
      </c>
      <c r="AA31" s="508">
        <v>0</v>
      </c>
      <c r="AB31" s="508" t="s">
        <v>3584</v>
      </c>
      <c r="AC31" s="288" t="s">
        <v>2938</v>
      </c>
      <c r="AD31" s="288" t="s">
        <v>2938</v>
      </c>
      <c r="AE31" s="508">
        <v>2</v>
      </c>
      <c r="AF31" s="508" t="s">
        <v>2939</v>
      </c>
      <c r="AG31" s="508" t="s">
        <v>3588</v>
      </c>
      <c r="AH31" s="508" t="s">
        <v>3596</v>
      </c>
      <c r="AI31" s="508" t="s">
        <v>2942</v>
      </c>
      <c r="AJ31" s="288" t="s">
        <v>2938</v>
      </c>
      <c r="AK31" s="508" t="s">
        <v>1955</v>
      </c>
      <c r="AL31" s="508" t="s">
        <v>1955</v>
      </c>
      <c r="AM31" s="508" t="s">
        <v>1955</v>
      </c>
      <c r="AN31" s="508" t="s">
        <v>1955</v>
      </c>
      <c r="AO31" s="508" t="s">
        <v>51</v>
      </c>
      <c r="AP31" s="508" t="s">
        <v>51</v>
      </c>
      <c r="AQ31" s="508" t="s">
        <v>3589</v>
      </c>
      <c r="AR31" s="508"/>
      <c r="AS31" s="508" t="s">
        <v>51</v>
      </c>
      <c r="AT31" s="469" t="s">
        <v>1064</v>
      </c>
      <c r="AU31" s="469" t="s">
        <v>51</v>
      </c>
      <c r="AV31" s="469" t="s">
        <v>2998</v>
      </c>
      <c r="AW31" s="508"/>
      <c r="AX31" s="508" t="s">
        <v>51</v>
      </c>
      <c r="AY31" s="508" t="s">
        <v>1066</v>
      </c>
      <c r="AZ31" s="508" t="s">
        <v>3590</v>
      </c>
      <c r="BA31" s="508" t="s">
        <v>3592</v>
      </c>
      <c r="BB31" s="287" t="s">
        <v>954</v>
      </c>
      <c r="BC31" s="508" t="s">
        <v>3591</v>
      </c>
      <c r="BD31" s="287"/>
      <c r="BE31" s="288"/>
      <c r="BF31" s="287"/>
      <c r="BG31" s="318"/>
      <c r="BH31" s="470"/>
    </row>
    <row r="32" spans="1:61" ht="153" customHeight="1">
      <c r="A32" s="479" t="s">
        <v>4948</v>
      </c>
      <c r="B32" s="503" t="s">
        <v>52</v>
      </c>
      <c r="C32" s="503" t="s">
        <v>4949</v>
      </c>
      <c r="D32" s="503" t="s">
        <v>4912</v>
      </c>
      <c r="E32" s="503" t="s">
        <v>2987</v>
      </c>
      <c r="F32" s="503" t="s">
        <v>3571</v>
      </c>
      <c r="G32" s="503" t="s">
        <v>3595</v>
      </c>
      <c r="H32" s="508" t="s">
        <v>3597</v>
      </c>
      <c r="I32" s="503" t="s">
        <v>4950</v>
      </c>
      <c r="J32" s="503" t="s">
        <v>4951</v>
      </c>
      <c r="K32" s="503">
        <v>4</v>
      </c>
      <c r="L32" s="503" t="s">
        <v>253</v>
      </c>
      <c r="M32" s="503" t="s">
        <v>2992</v>
      </c>
      <c r="N32" s="503" t="s">
        <v>4952</v>
      </c>
      <c r="O32" s="503" t="s">
        <v>212</v>
      </c>
      <c r="P32" s="503" t="s">
        <v>3575</v>
      </c>
      <c r="Q32" s="503" t="s">
        <v>4953</v>
      </c>
      <c r="R32" s="503" t="s">
        <v>4954</v>
      </c>
      <c r="S32" s="503" t="s">
        <v>51</v>
      </c>
      <c r="T32" s="503" t="s">
        <v>4955</v>
      </c>
      <c r="U32" s="503" t="s">
        <v>4956</v>
      </c>
      <c r="V32" s="503" t="s">
        <v>4957</v>
      </c>
      <c r="W32" s="503" t="s">
        <v>1062</v>
      </c>
      <c r="X32" s="503" t="s">
        <v>4958</v>
      </c>
      <c r="Y32" s="503" t="s">
        <v>3583</v>
      </c>
      <c r="Z32" s="503" t="s">
        <v>4959</v>
      </c>
      <c r="AA32" s="503">
        <v>0</v>
      </c>
      <c r="AB32" s="503" t="s">
        <v>3584</v>
      </c>
      <c r="AC32" s="481" t="s">
        <v>2938</v>
      </c>
      <c r="AD32" s="481" t="s">
        <v>2938</v>
      </c>
      <c r="AE32" s="503">
        <v>2</v>
      </c>
      <c r="AF32" s="503" t="s">
        <v>2939</v>
      </c>
      <c r="AG32" s="503" t="s">
        <v>3588</v>
      </c>
      <c r="AH32" s="503" t="s">
        <v>4960</v>
      </c>
      <c r="AI32" s="508" t="s">
        <v>2942</v>
      </c>
      <c r="AJ32" s="481" t="s">
        <v>2938</v>
      </c>
      <c r="AK32" s="503" t="s">
        <v>1955</v>
      </c>
      <c r="AL32" s="503" t="s">
        <v>1955</v>
      </c>
      <c r="AM32" s="503" t="s">
        <v>1955</v>
      </c>
      <c r="AN32" s="503" t="s">
        <v>1955</v>
      </c>
      <c r="AO32" s="503" t="s">
        <v>51</v>
      </c>
      <c r="AP32" s="503" t="s">
        <v>51</v>
      </c>
      <c r="AQ32" s="503" t="s">
        <v>3589</v>
      </c>
      <c r="AR32" s="503"/>
      <c r="AS32" s="503" t="s">
        <v>51</v>
      </c>
      <c r="AT32" s="503" t="s">
        <v>1064</v>
      </c>
      <c r="AU32" s="503" t="s">
        <v>51</v>
      </c>
      <c r="AV32" s="503" t="s">
        <v>2998</v>
      </c>
      <c r="AW32" s="503"/>
      <c r="AX32" s="503" t="s">
        <v>51</v>
      </c>
      <c r="AY32" s="503" t="s">
        <v>1066</v>
      </c>
      <c r="AZ32" s="503" t="s">
        <v>4961</v>
      </c>
      <c r="BA32" s="508" t="s">
        <v>3592</v>
      </c>
      <c r="BB32" s="287" t="s">
        <v>954</v>
      </c>
      <c r="BC32" s="508" t="s">
        <v>3591</v>
      </c>
      <c r="BD32" s="287"/>
      <c r="BE32" s="288"/>
      <c r="BF32" s="287"/>
      <c r="BG32" s="318"/>
      <c r="BH32" s="470"/>
    </row>
    <row r="33" spans="1:60" ht="144.75" customHeight="1">
      <c r="A33" s="286" t="s">
        <v>3601</v>
      </c>
      <c r="B33" s="508" t="s">
        <v>53</v>
      </c>
      <c r="C33" s="508" t="s">
        <v>3567</v>
      </c>
      <c r="D33" s="508" t="s">
        <v>2986</v>
      </c>
      <c r="E33" s="508" t="s">
        <v>29</v>
      </c>
      <c r="F33" s="508" t="s">
        <v>3602</v>
      </c>
      <c r="G33" s="508" t="s">
        <v>3603</v>
      </c>
      <c r="H33" s="508"/>
      <c r="I33" s="508" t="s">
        <v>3604</v>
      </c>
      <c r="J33" s="469" t="s">
        <v>3605</v>
      </c>
      <c r="K33" s="469">
        <v>4</v>
      </c>
      <c r="L33" s="469" t="s">
        <v>253</v>
      </c>
      <c r="M33" s="508" t="s">
        <v>3127</v>
      </c>
      <c r="N33" s="508" t="s">
        <v>3606</v>
      </c>
      <c r="O33" s="508" t="s">
        <v>49</v>
      </c>
      <c r="P33" s="508" t="s">
        <v>3607</v>
      </c>
      <c r="Q33" s="508" t="s">
        <v>3154</v>
      </c>
      <c r="R33" s="508" t="s">
        <v>1090</v>
      </c>
      <c r="S33" s="508" t="s">
        <v>51</v>
      </c>
      <c r="T33" s="508" t="s">
        <v>3608</v>
      </c>
      <c r="U33" s="508" t="s">
        <v>1061</v>
      </c>
      <c r="V33" s="508" t="s">
        <v>1085</v>
      </c>
      <c r="W33" s="508" t="s">
        <v>3131</v>
      </c>
      <c r="X33" s="508">
        <v>1</v>
      </c>
      <c r="Y33" s="508">
        <v>1</v>
      </c>
      <c r="Z33" s="508" t="s">
        <v>3609</v>
      </c>
      <c r="AA33" s="508">
        <v>0</v>
      </c>
      <c r="AB33" s="287" t="s">
        <v>3610</v>
      </c>
      <c r="AC33" s="288">
        <v>1</v>
      </c>
      <c r="AD33" s="508" t="s">
        <v>2097</v>
      </c>
      <c r="AE33" s="508" t="s">
        <v>51</v>
      </c>
      <c r="AF33" s="509" t="s">
        <v>1139</v>
      </c>
      <c r="AG33" s="508" t="s">
        <v>2097</v>
      </c>
      <c r="AH33" s="508" t="s">
        <v>3611</v>
      </c>
      <c r="AI33" s="508" t="s">
        <v>2097</v>
      </c>
      <c r="AJ33" s="508" t="s">
        <v>49</v>
      </c>
      <c r="AK33" s="509" t="s">
        <v>1955</v>
      </c>
      <c r="AL33" s="509" t="s">
        <v>1955</v>
      </c>
      <c r="AM33" s="509" t="s">
        <v>1955</v>
      </c>
      <c r="AN33" s="509" t="s">
        <v>1955</v>
      </c>
      <c r="AO33" s="508" t="s">
        <v>51</v>
      </c>
      <c r="AP33" s="508" t="s">
        <v>51</v>
      </c>
      <c r="AQ33" s="508" t="s">
        <v>950</v>
      </c>
      <c r="AR33" s="508" t="s">
        <v>950</v>
      </c>
      <c r="AS33" s="508" t="s">
        <v>62</v>
      </c>
      <c r="AT33" s="507" t="s">
        <v>1064</v>
      </c>
      <c r="AU33" s="508" t="s">
        <v>51</v>
      </c>
      <c r="AV33" s="508" t="s">
        <v>51</v>
      </c>
      <c r="AW33" s="508" t="s">
        <v>3135</v>
      </c>
      <c r="AX33" s="508" t="s">
        <v>1067</v>
      </c>
      <c r="AY33" s="508" t="s">
        <v>950</v>
      </c>
      <c r="AZ33" s="508" t="s">
        <v>3136</v>
      </c>
      <c r="BA33" s="508"/>
      <c r="BB33" s="287" t="s">
        <v>2097</v>
      </c>
      <c r="BC33" s="507" t="s">
        <v>3137</v>
      </c>
      <c r="BD33" s="287" t="s">
        <v>212</v>
      </c>
      <c r="BE33" s="288"/>
      <c r="BF33" s="287"/>
      <c r="BG33" s="318"/>
      <c r="BH33" s="470"/>
    </row>
    <row r="34" spans="1:60" ht="36.75" customHeight="1">
      <c r="A34" s="286"/>
      <c r="B34" s="508"/>
      <c r="C34" s="508"/>
      <c r="D34" s="508"/>
      <c r="E34" s="508"/>
      <c r="F34" s="508"/>
      <c r="G34" s="508"/>
      <c r="H34" s="508"/>
      <c r="I34" s="508"/>
      <c r="J34" s="469"/>
      <c r="K34" s="469"/>
      <c r="L34" s="469"/>
      <c r="M34" s="508"/>
      <c r="N34" s="508"/>
      <c r="O34" s="508"/>
      <c r="P34" s="508"/>
      <c r="Q34" s="508"/>
      <c r="R34" s="508"/>
      <c r="S34" s="508"/>
      <c r="T34" s="508"/>
      <c r="U34" s="508"/>
      <c r="V34" s="508"/>
      <c r="W34" s="508"/>
      <c r="X34" s="508"/>
      <c r="Y34" s="508"/>
      <c r="Z34" s="508"/>
      <c r="AA34" s="508"/>
      <c r="AB34" s="287"/>
      <c r="AC34" s="288"/>
      <c r="AD34" s="508"/>
      <c r="AE34" s="508"/>
      <c r="AF34" s="509"/>
      <c r="AG34" s="508"/>
      <c r="AH34" s="508"/>
      <c r="AI34" s="508"/>
      <c r="AJ34" s="508"/>
      <c r="AK34" s="509"/>
      <c r="AL34" s="509"/>
      <c r="AM34" s="509"/>
      <c r="AN34" s="509"/>
      <c r="AO34" s="508"/>
      <c r="AP34" s="508"/>
      <c r="AQ34" s="508"/>
      <c r="AR34" s="508"/>
      <c r="AS34" s="508"/>
      <c r="AT34" s="507"/>
      <c r="AU34" s="508"/>
      <c r="AV34" s="508"/>
      <c r="AW34" s="508"/>
      <c r="AX34" s="508"/>
      <c r="AY34" s="508"/>
      <c r="AZ34" s="508"/>
      <c r="BA34" s="508"/>
      <c r="BB34" s="287"/>
      <c r="BC34" s="507"/>
      <c r="BD34" s="287"/>
      <c r="BE34" s="288"/>
      <c r="BF34" s="287"/>
      <c r="BG34" s="318"/>
      <c r="BH34" s="470"/>
    </row>
    <row r="35" spans="1:60" ht="163.5" customHeight="1">
      <c r="A35" s="286" t="s">
        <v>3123</v>
      </c>
      <c r="B35" s="508" t="s">
        <v>53</v>
      </c>
      <c r="C35" s="508" t="s">
        <v>2889</v>
      </c>
      <c r="D35" s="508" t="s">
        <v>2867</v>
      </c>
      <c r="E35" s="508" t="s">
        <v>29</v>
      </c>
      <c r="F35" s="503" t="s">
        <v>3139</v>
      </c>
      <c r="G35" s="508" t="s">
        <v>2048</v>
      </c>
      <c r="H35" s="508"/>
      <c r="I35" s="508" t="s">
        <v>3126</v>
      </c>
      <c r="J35" s="508" t="s">
        <v>3146</v>
      </c>
      <c r="K35" s="508">
        <v>4</v>
      </c>
      <c r="L35" s="508" t="s">
        <v>2932</v>
      </c>
      <c r="M35" s="508" t="s">
        <v>3127</v>
      </c>
      <c r="N35" s="508" t="s">
        <v>3128</v>
      </c>
      <c r="O35" s="508" t="s">
        <v>62</v>
      </c>
      <c r="P35" s="509" t="s">
        <v>3151</v>
      </c>
      <c r="Q35" s="508" t="s">
        <v>3154</v>
      </c>
      <c r="R35" s="508" t="s">
        <v>1978</v>
      </c>
      <c r="S35" s="508" t="s">
        <v>51</v>
      </c>
      <c r="T35" s="508" t="s">
        <v>3129</v>
      </c>
      <c r="U35" s="469" t="s">
        <v>3130</v>
      </c>
      <c r="V35" s="469" t="s">
        <v>3138</v>
      </c>
      <c r="W35" s="508" t="s">
        <v>3131</v>
      </c>
      <c r="X35" s="508">
        <v>1</v>
      </c>
      <c r="Y35" s="508" t="s">
        <v>3132</v>
      </c>
      <c r="Z35" s="508" t="s">
        <v>2874</v>
      </c>
      <c r="AA35" s="508">
        <v>0</v>
      </c>
      <c r="AB35" s="287" t="s">
        <v>2875</v>
      </c>
      <c r="AC35" s="508">
        <v>1</v>
      </c>
      <c r="AD35" s="508" t="s">
        <v>62</v>
      </c>
      <c r="AE35" s="508" t="s">
        <v>51</v>
      </c>
      <c r="AF35" s="509" t="s">
        <v>1139</v>
      </c>
      <c r="AG35" s="508" t="s">
        <v>2097</v>
      </c>
      <c r="AH35" s="508" t="s">
        <v>3133</v>
      </c>
      <c r="AI35" s="508" t="s">
        <v>3134</v>
      </c>
      <c r="AJ35" s="508" t="s">
        <v>49</v>
      </c>
      <c r="AK35" s="509" t="s">
        <v>1955</v>
      </c>
      <c r="AL35" s="509" t="s">
        <v>1955</v>
      </c>
      <c r="AM35" s="509" t="s">
        <v>1955</v>
      </c>
      <c r="AN35" s="509" t="s">
        <v>1955</v>
      </c>
      <c r="AO35" s="508" t="s">
        <v>51</v>
      </c>
      <c r="AP35" s="508" t="s">
        <v>51</v>
      </c>
      <c r="AQ35" s="508" t="s">
        <v>950</v>
      </c>
      <c r="AR35" s="508" t="s">
        <v>950</v>
      </c>
      <c r="AS35" s="508" t="s">
        <v>62</v>
      </c>
      <c r="AT35" s="507" t="s">
        <v>1064</v>
      </c>
      <c r="AU35" s="508" t="s">
        <v>51</v>
      </c>
      <c r="AV35" s="508" t="s">
        <v>51</v>
      </c>
      <c r="AW35" s="508" t="s">
        <v>3135</v>
      </c>
      <c r="AX35" s="507" t="s">
        <v>1067</v>
      </c>
      <c r="AY35" s="508" t="s">
        <v>950</v>
      </c>
      <c r="AZ35" s="508" t="s">
        <v>3136</v>
      </c>
      <c r="BA35" s="508"/>
      <c r="BB35" s="287" t="s">
        <v>2097</v>
      </c>
      <c r="BC35" s="507" t="s">
        <v>3137</v>
      </c>
      <c r="BD35" s="287" t="s">
        <v>212</v>
      </c>
      <c r="BE35" s="288" t="s">
        <v>3150</v>
      </c>
      <c r="BF35" s="287"/>
      <c r="BG35" s="318"/>
      <c r="BH35" s="470"/>
    </row>
    <row r="36" spans="1:60" ht="163.5" customHeight="1">
      <c r="A36" s="479" t="s">
        <v>4962</v>
      </c>
      <c r="B36" s="503" t="s">
        <v>53</v>
      </c>
      <c r="C36" s="503" t="s">
        <v>2889</v>
      </c>
      <c r="D36" s="503" t="s">
        <v>2867</v>
      </c>
      <c r="E36" s="503" t="s">
        <v>29</v>
      </c>
      <c r="F36" s="503" t="s">
        <v>3139</v>
      </c>
      <c r="G36" s="503" t="s">
        <v>2048</v>
      </c>
      <c r="H36" s="508"/>
      <c r="I36" s="503" t="s">
        <v>4963</v>
      </c>
      <c r="J36" s="503" t="s">
        <v>3146</v>
      </c>
      <c r="K36" s="503">
        <v>8</v>
      </c>
      <c r="L36" s="503" t="s">
        <v>2885</v>
      </c>
      <c r="M36" s="503" t="s">
        <v>4964</v>
      </c>
      <c r="N36" s="503" t="s">
        <v>4965</v>
      </c>
      <c r="O36" s="503" t="s">
        <v>62</v>
      </c>
      <c r="P36" s="366" t="s">
        <v>3151</v>
      </c>
      <c r="Q36" s="503" t="s">
        <v>3154</v>
      </c>
      <c r="R36" s="503" t="s">
        <v>1978</v>
      </c>
      <c r="S36" s="503" t="s">
        <v>51</v>
      </c>
      <c r="T36" s="503" t="s">
        <v>4966</v>
      </c>
      <c r="U36" s="503" t="s">
        <v>3130</v>
      </c>
      <c r="V36" s="503" t="s">
        <v>3138</v>
      </c>
      <c r="W36" s="503" t="s">
        <v>3131</v>
      </c>
      <c r="X36" s="503">
        <v>1</v>
      </c>
      <c r="Y36" s="503" t="s">
        <v>3132</v>
      </c>
      <c r="Z36" s="503" t="s">
        <v>4967</v>
      </c>
      <c r="AA36" s="503" t="s">
        <v>4968</v>
      </c>
      <c r="AB36" s="482" t="s">
        <v>2875</v>
      </c>
      <c r="AC36" s="503">
        <v>1</v>
      </c>
      <c r="AD36" s="503" t="s">
        <v>62</v>
      </c>
      <c r="AE36" s="503" t="s">
        <v>51</v>
      </c>
      <c r="AF36" s="366" t="s">
        <v>1139</v>
      </c>
      <c r="AG36" s="503" t="s">
        <v>2097</v>
      </c>
      <c r="AH36" s="503" t="s">
        <v>4969</v>
      </c>
      <c r="AI36" s="503" t="s">
        <v>3134</v>
      </c>
      <c r="AJ36" s="503" t="s">
        <v>49</v>
      </c>
      <c r="AK36" s="366" t="s">
        <v>1955</v>
      </c>
      <c r="AL36" s="366" t="s">
        <v>1955</v>
      </c>
      <c r="AM36" s="366" t="s">
        <v>1955</v>
      </c>
      <c r="AN36" s="366" t="s">
        <v>1955</v>
      </c>
      <c r="AO36" s="503" t="s">
        <v>51</v>
      </c>
      <c r="AP36" s="503" t="s">
        <v>51</v>
      </c>
      <c r="AQ36" s="503" t="s">
        <v>950</v>
      </c>
      <c r="AR36" s="503" t="s">
        <v>950</v>
      </c>
      <c r="AS36" s="503" t="s">
        <v>62</v>
      </c>
      <c r="AT36" s="315" t="s">
        <v>1064</v>
      </c>
      <c r="AU36" s="503" t="s">
        <v>51</v>
      </c>
      <c r="AV36" s="503" t="s">
        <v>51</v>
      </c>
      <c r="AW36" s="503" t="s">
        <v>3135</v>
      </c>
      <c r="AX36" s="315" t="s">
        <v>1067</v>
      </c>
      <c r="AY36" s="503" t="s">
        <v>950</v>
      </c>
      <c r="AZ36" s="503" t="s">
        <v>4970</v>
      </c>
      <c r="BA36" s="508"/>
      <c r="BB36" s="482" t="s">
        <v>2097</v>
      </c>
      <c r="BC36" s="315" t="s">
        <v>3137</v>
      </c>
      <c r="BD36" s="482" t="s">
        <v>212</v>
      </c>
      <c r="BE36" s="288"/>
      <c r="BF36" s="287"/>
      <c r="BG36" s="318"/>
      <c r="BH36" s="470"/>
    </row>
    <row r="37" spans="1:60" ht="181.5" customHeight="1">
      <c r="A37" s="286" t="s">
        <v>3124</v>
      </c>
      <c r="B37" s="508" t="s">
        <v>53</v>
      </c>
      <c r="C37" s="508" t="s">
        <v>2883</v>
      </c>
      <c r="D37" s="508" t="s">
        <v>2867</v>
      </c>
      <c r="E37" s="508" t="s">
        <v>29</v>
      </c>
      <c r="F37" s="508" t="s">
        <v>3139</v>
      </c>
      <c r="G37" s="508" t="s">
        <v>2048</v>
      </c>
      <c r="H37" s="508"/>
      <c r="I37" s="508" t="s">
        <v>3140</v>
      </c>
      <c r="J37" s="508" t="s">
        <v>3141</v>
      </c>
      <c r="K37" s="508">
        <v>8</v>
      </c>
      <c r="L37" s="508" t="s">
        <v>2885</v>
      </c>
      <c r="M37" s="508" t="s">
        <v>3142</v>
      </c>
      <c r="N37" s="508" t="s">
        <v>3128</v>
      </c>
      <c r="O37" s="508" t="s">
        <v>62</v>
      </c>
      <c r="P37" s="509" t="s">
        <v>3151</v>
      </c>
      <c r="Q37" s="508" t="s">
        <v>3154</v>
      </c>
      <c r="R37" s="508" t="s">
        <v>1978</v>
      </c>
      <c r="S37" s="508" t="s">
        <v>51</v>
      </c>
      <c r="T37" s="508" t="s">
        <v>3143</v>
      </c>
      <c r="U37" s="469" t="s">
        <v>3130</v>
      </c>
      <c r="V37" s="469" t="s">
        <v>3138</v>
      </c>
      <c r="W37" s="508" t="s">
        <v>3131</v>
      </c>
      <c r="X37" s="508">
        <v>1</v>
      </c>
      <c r="Y37" s="508" t="s">
        <v>3132</v>
      </c>
      <c r="Z37" s="508" t="s">
        <v>3144</v>
      </c>
      <c r="AA37" s="508" t="s">
        <v>3145</v>
      </c>
      <c r="AB37" s="287" t="s">
        <v>2875</v>
      </c>
      <c r="AC37" s="508">
        <v>1</v>
      </c>
      <c r="AD37" s="508" t="s">
        <v>62</v>
      </c>
      <c r="AE37" s="508" t="s">
        <v>51</v>
      </c>
      <c r="AF37" s="509" t="s">
        <v>1139</v>
      </c>
      <c r="AG37" s="508" t="s">
        <v>2097</v>
      </c>
      <c r="AH37" s="508" t="s">
        <v>3133</v>
      </c>
      <c r="AI37" s="508" t="s">
        <v>3134</v>
      </c>
      <c r="AJ37" s="508" t="s">
        <v>49</v>
      </c>
      <c r="AK37" s="509" t="s">
        <v>1955</v>
      </c>
      <c r="AL37" s="509" t="s">
        <v>1955</v>
      </c>
      <c r="AM37" s="509" t="s">
        <v>1955</v>
      </c>
      <c r="AN37" s="509" t="s">
        <v>1955</v>
      </c>
      <c r="AO37" s="508" t="s">
        <v>51</v>
      </c>
      <c r="AP37" s="508" t="s">
        <v>51</v>
      </c>
      <c r="AQ37" s="508" t="s">
        <v>950</v>
      </c>
      <c r="AR37" s="508" t="s">
        <v>950</v>
      </c>
      <c r="AS37" s="508" t="s">
        <v>62</v>
      </c>
      <c r="AT37" s="507" t="s">
        <v>1064</v>
      </c>
      <c r="AU37" s="508" t="s">
        <v>51</v>
      </c>
      <c r="AV37" s="508" t="s">
        <v>51</v>
      </c>
      <c r="AW37" s="508" t="s">
        <v>3135</v>
      </c>
      <c r="AX37" s="507" t="s">
        <v>1067</v>
      </c>
      <c r="AY37" s="508" t="s">
        <v>950</v>
      </c>
      <c r="AZ37" s="508" t="s">
        <v>3136</v>
      </c>
      <c r="BA37" s="508"/>
      <c r="BB37" s="287" t="s">
        <v>2097</v>
      </c>
      <c r="BC37" s="507" t="s">
        <v>3137</v>
      </c>
      <c r="BD37" s="287" t="s">
        <v>212</v>
      </c>
      <c r="BE37" s="288" t="s">
        <v>3160</v>
      </c>
      <c r="BF37" s="287"/>
      <c r="BG37" s="318"/>
      <c r="BH37" s="470"/>
    </row>
    <row r="38" spans="1:60" ht="181.5" customHeight="1">
      <c r="A38" s="479" t="s">
        <v>4971</v>
      </c>
      <c r="B38" s="503" t="s">
        <v>53</v>
      </c>
      <c r="C38" s="503" t="s">
        <v>2883</v>
      </c>
      <c r="D38" s="503" t="s">
        <v>2867</v>
      </c>
      <c r="E38" s="503" t="s">
        <v>29</v>
      </c>
      <c r="F38" s="503" t="s">
        <v>3139</v>
      </c>
      <c r="G38" s="503" t="s">
        <v>2048</v>
      </c>
      <c r="H38" s="508"/>
      <c r="I38" s="503" t="s">
        <v>4972</v>
      </c>
      <c r="J38" s="503" t="s">
        <v>4973</v>
      </c>
      <c r="K38" s="503">
        <v>8</v>
      </c>
      <c r="L38" s="503" t="s">
        <v>2885</v>
      </c>
      <c r="M38" s="503" t="s">
        <v>4974</v>
      </c>
      <c r="N38" s="503" t="s">
        <v>4975</v>
      </c>
      <c r="O38" s="503" t="s">
        <v>62</v>
      </c>
      <c r="P38" s="366" t="s">
        <v>3151</v>
      </c>
      <c r="Q38" s="503" t="s">
        <v>3154</v>
      </c>
      <c r="R38" s="503" t="s">
        <v>1978</v>
      </c>
      <c r="S38" s="503" t="s">
        <v>51</v>
      </c>
      <c r="T38" s="503" t="s">
        <v>4976</v>
      </c>
      <c r="U38" s="503" t="s">
        <v>3130</v>
      </c>
      <c r="V38" s="503" t="s">
        <v>4977</v>
      </c>
      <c r="W38" s="503" t="s">
        <v>3131</v>
      </c>
      <c r="X38" s="503">
        <v>1</v>
      </c>
      <c r="Y38" s="503" t="s">
        <v>3132</v>
      </c>
      <c r="Z38" s="503" t="s">
        <v>3144</v>
      </c>
      <c r="AA38" s="503" t="s">
        <v>3145</v>
      </c>
      <c r="AB38" s="482" t="s">
        <v>2875</v>
      </c>
      <c r="AC38" s="503">
        <v>1</v>
      </c>
      <c r="AD38" s="503" t="s">
        <v>62</v>
      </c>
      <c r="AE38" s="503" t="s">
        <v>51</v>
      </c>
      <c r="AF38" s="366" t="s">
        <v>1139</v>
      </c>
      <c r="AG38" s="503" t="s">
        <v>2097</v>
      </c>
      <c r="AH38" s="503" t="s">
        <v>4969</v>
      </c>
      <c r="AI38" s="503" t="s">
        <v>3134</v>
      </c>
      <c r="AJ38" s="503" t="s">
        <v>49</v>
      </c>
      <c r="AK38" s="366" t="s">
        <v>1955</v>
      </c>
      <c r="AL38" s="366" t="s">
        <v>1955</v>
      </c>
      <c r="AM38" s="366" t="s">
        <v>1955</v>
      </c>
      <c r="AN38" s="366" t="s">
        <v>1955</v>
      </c>
      <c r="AO38" s="503" t="s">
        <v>51</v>
      </c>
      <c r="AP38" s="503" t="s">
        <v>51</v>
      </c>
      <c r="AQ38" s="503" t="s">
        <v>950</v>
      </c>
      <c r="AR38" s="503" t="s">
        <v>950</v>
      </c>
      <c r="AS38" s="503" t="s">
        <v>62</v>
      </c>
      <c r="AT38" s="315" t="s">
        <v>1064</v>
      </c>
      <c r="AU38" s="503" t="s">
        <v>51</v>
      </c>
      <c r="AV38" s="503" t="s">
        <v>51</v>
      </c>
      <c r="AW38" s="503" t="s">
        <v>3135</v>
      </c>
      <c r="AX38" s="315" t="s">
        <v>1067</v>
      </c>
      <c r="AY38" s="503" t="s">
        <v>950</v>
      </c>
      <c r="AZ38" s="503" t="s">
        <v>4978</v>
      </c>
      <c r="BA38" s="508"/>
      <c r="BB38" s="287" t="s">
        <v>2097</v>
      </c>
      <c r="BC38" s="315" t="s">
        <v>3137</v>
      </c>
      <c r="BD38" s="482" t="s">
        <v>212</v>
      </c>
      <c r="BE38" s="288"/>
      <c r="BF38" s="287"/>
      <c r="BG38" s="318"/>
      <c r="BH38" s="470"/>
    </row>
    <row r="39" spans="1:60" ht="140.25">
      <c r="A39" s="286" t="s">
        <v>3125</v>
      </c>
      <c r="B39" s="508" t="s">
        <v>53</v>
      </c>
      <c r="C39" s="508" t="s">
        <v>2866</v>
      </c>
      <c r="D39" s="508" t="s">
        <v>2867</v>
      </c>
      <c r="E39" s="508" t="s">
        <v>29</v>
      </c>
      <c r="F39" s="508" t="s">
        <v>3147</v>
      </c>
      <c r="G39" s="508" t="s">
        <v>3148</v>
      </c>
      <c r="H39" s="508"/>
      <c r="I39" s="508" t="s">
        <v>3149</v>
      </c>
      <c r="J39" s="508" t="s">
        <v>3141</v>
      </c>
      <c r="K39" s="508">
        <v>16</v>
      </c>
      <c r="L39" s="508" t="s">
        <v>2898</v>
      </c>
      <c r="M39" s="508" t="s">
        <v>3142</v>
      </c>
      <c r="N39" s="508" t="s">
        <v>3128</v>
      </c>
      <c r="O39" s="508" t="s">
        <v>51</v>
      </c>
      <c r="P39" s="509" t="s">
        <v>3152</v>
      </c>
      <c r="Q39" s="508" t="s">
        <v>3155</v>
      </c>
      <c r="R39" s="508" t="s">
        <v>3156</v>
      </c>
      <c r="S39" s="508" t="s">
        <v>51</v>
      </c>
      <c r="T39" s="508" t="s">
        <v>3143</v>
      </c>
      <c r="U39" s="469" t="s">
        <v>3130</v>
      </c>
      <c r="V39" s="469" t="s">
        <v>3157</v>
      </c>
      <c r="W39" s="508" t="s">
        <v>3131</v>
      </c>
      <c r="X39" s="508">
        <v>1</v>
      </c>
      <c r="Y39" s="508">
        <v>0</v>
      </c>
      <c r="Z39" s="508" t="s">
        <v>3158</v>
      </c>
      <c r="AA39" s="508">
        <v>0</v>
      </c>
      <c r="AB39" s="287" t="s">
        <v>3159</v>
      </c>
      <c r="AC39" s="508">
        <v>1</v>
      </c>
      <c r="AD39" s="508" t="s">
        <v>62</v>
      </c>
      <c r="AE39" s="508" t="s">
        <v>51</v>
      </c>
      <c r="AF39" s="509" t="s">
        <v>1139</v>
      </c>
      <c r="AG39" s="508" t="s">
        <v>2097</v>
      </c>
      <c r="AH39" s="508" t="s">
        <v>3133</v>
      </c>
      <c r="AI39" s="508" t="s">
        <v>3134</v>
      </c>
      <c r="AJ39" s="508" t="s">
        <v>49</v>
      </c>
      <c r="AK39" s="509" t="s">
        <v>1955</v>
      </c>
      <c r="AL39" s="509" t="s">
        <v>1955</v>
      </c>
      <c r="AM39" s="509" t="s">
        <v>1955</v>
      </c>
      <c r="AN39" s="509" t="s">
        <v>1955</v>
      </c>
      <c r="AO39" s="508" t="s">
        <v>51</v>
      </c>
      <c r="AP39" s="508" t="s">
        <v>51</v>
      </c>
      <c r="AQ39" s="508" t="s">
        <v>950</v>
      </c>
      <c r="AR39" s="508" t="s">
        <v>950</v>
      </c>
      <c r="AS39" s="508" t="s">
        <v>62</v>
      </c>
      <c r="AT39" s="507" t="s">
        <v>1064</v>
      </c>
      <c r="AU39" s="508" t="s">
        <v>51</v>
      </c>
      <c r="AV39" s="508" t="s">
        <v>51</v>
      </c>
      <c r="AW39" s="508" t="s">
        <v>3135</v>
      </c>
      <c r="AX39" s="507" t="s">
        <v>1067</v>
      </c>
      <c r="AY39" s="508" t="s">
        <v>950</v>
      </c>
      <c r="AZ39" s="508" t="s">
        <v>3136</v>
      </c>
      <c r="BA39" s="508"/>
      <c r="BB39" s="287" t="s">
        <v>2097</v>
      </c>
      <c r="BC39" s="507" t="s">
        <v>3137</v>
      </c>
      <c r="BD39" s="287" t="s">
        <v>212</v>
      </c>
      <c r="BE39" s="288" t="s">
        <v>3161</v>
      </c>
      <c r="BF39" s="287"/>
      <c r="BG39" s="318"/>
      <c r="BH39" s="470"/>
    </row>
    <row r="40" spans="1:60" ht="153">
      <c r="A40" s="479" t="s">
        <v>4979</v>
      </c>
      <c r="B40" s="503" t="s">
        <v>53</v>
      </c>
      <c r="C40" s="503" t="s">
        <v>2866</v>
      </c>
      <c r="D40" s="503" t="s">
        <v>2867</v>
      </c>
      <c r="E40" s="503" t="s">
        <v>29</v>
      </c>
      <c r="F40" s="503" t="s">
        <v>3147</v>
      </c>
      <c r="G40" s="503" t="s">
        <v>3148</v>
      </c>
      <c r="H40" s="508"/>
      <c r="I40" s="503" t="s">
        <v>3149</v>
      </c>
      <c r="J40" s="503" t="s">
        <v>4980</v>
      </c>
      <c r="K40" s="503">
        <v>16</v>
      </c>
      <c r="L40" s="503" t="s">
        <v>4981</v>
      </c>
      <c r="M40" s="503" t="s">
        <v>4982</v>
      </c>
      <c r="N40" s="503" t="s">
        <v>4983</v>
      </c>
      <c r="O40" s="503" t="s">
        <v>51</v>
      </c>
      <c r="P40" s="366" t="s">
        <v>3152</v>
      </c>
      <c r="Q40" s="503" t="s">
        <v>3155</v>
      </c>
      <c r="R40" s="503" t="s">
        <v>3156</v>
      </c>
      <c r="S40" s="503" t="s">
        <v>51</v>
      </c>
      <c r="T40" s="503" t="s">
        <v>4984</v>
      </c>
      <c r="U40" s="503" t="s">
        <v>3130</v>
      </c>
      <c r="V40" s="503" t="s">
        <v>3157</v>
      </c>
      <c r="W40" s="503" t="s">
        <v>3131</v>
      </c>
      <c r="X40" s="503">
        <v>1</v>
      </c>
      <c r="Y40" s="503">
        <v>0</v>
      </c>
      <c r="Z40" s="503" t="s">
        <v>3158</v>
      </c>
      <c r="AA40" s="503">
        <v>0</v>
      </c>
      <c r="AB40" s="482" t="s">
        <v>3159</v>
      </c>
      <c r="AC40" s="503">
        <v>1</v>
      </c>
      <c r="AD40" s="503" t="s">
        <v>62</v>
      </c>
      <c r="AE40" s="503" t="s">
        <v>51</v>
      </c>
      <c r="AF40" s="366" t="s">
        <v>1139</v>
      </c>
      <c r="AG40" s="503" t="s">
        <v>2097</v>
      </c>
      <c r="AH40" s="503" t="s">
        <v>4969</v>
      </c>
      <c r="AI40" s="503" t="s">
        <v>3134</v>
      </c>
      <c r="AJ40" s="503" t="s">
        <v>49</v>
      </c>
      <c r="AK40" s="366" t="s">
        <v>1955</v>
      </c>
      <c r="AL40" s="366" t="s">
        <v>1955</v>
      </c>
      <c r="AM40" s="366" t="s">
        <v>1955</v>
      </c>
      <c r="AN40" s="366" t="s">
        <v>1955</v>
      </c>
      <c r="AO40" s="503" t="s">
        <v>51</v>
      </c>
      <c r="AP40" s="503" t="s">
        <v>51</v>
      </c>
      <c r="AQ40" s="503" t="s">
        <v>950</v>
      </c>
      <c r="AR40" s="503" t="s">
        <v>950</v>
      </c>
      <c r="AS40" s="503" t="s">
        <v>62</v>
      </c>
      <c r="AT40" s="315" t="s">
        <v>1064</v>
      </c>
      <c r="AU40" s="503" t="s">
        <v>51</v>
      </c>
      <c r="AV40" s="503" t="s">
        <v>51</v>
      </c>
      <c r="AW40" s="503" t="s">
        <v>3135</v>
      </c>
      <c r="AX40" s="315" t="s">
        <v>1067</v>
      </c>
      <c r="AY40" s="503" t="s">
        <v>950</v>
      </c>
      <c r="AZ40" s="503" t="s">
        <v>4985</v>
      </c>
      <c r="BA40" s="508"/>
      <c r="BB40" s="482" t="s">
        <v>2097</v>
      </c>
      <c r="BC40" s="315" t="s">
        <v>3137</v>
      </c>
      <c r="BD40" s="482" t="s">
        <v>212</v>
      </c>
      <c r="BE40" s="288"/>
      <c r="BF40" s="506"/>
      <c r="BG40" s="470"/>
      <c r="BH40" s="470"/>
    </row>
    <row r="41" spans="1:60">
      <c r="A41" s="285" t="s">
        <v>2944</v>
      </c>
      <c r="B41" s="468"/>
      <c r="C41" s="468"/>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506"/>
      <c r="AM41" s="73"/>
      <c r="AN41" s="506"/>
      <c r="AO41" s="506"/>
      <c r="AP41" s="506"/>
      <c r="AQ41" s="506"/>
      <c r="AR41" s="508"/>
      <c r="AS41" s="506"/>
      <c r="AT41" s="506"/>
      <c r="AU41" s="140"/>
      <c r="AV41" s="506"/>
      <c r="AW41" s="506"/>
      <c r="AX41" s="506"/>
      <c r="AY41" s="506"/>
      <c r="AZ41" s="506"/>
      <c r="BA41" s="506"/>
      <c r="BB41" s="506"/>
      <c r="BC41" s="506"/>
      <c r="BD41" s="506"/>
      <c r="BE41" s="506"/>
      <c r="BF41" s="506"/>
      <c r="BG41" s="470"/>
      <c r="BH41" s="470"/>
    </row>
    <row r="42" spans="1:60">
      <c r="A42" s="468"/>
      <c r="B42" s="468"/>
      <c r="C42" s="468"/>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506"/>
      <c r="AM42" s="73"/>
      <c r="AN42" s="506"/>
      <c r="AO42" s="506"/>
      <c r="AP42" s="506"/>
      <c r="AQ42" s="506"/>
      <c r="AR42" s="508"/>
      <c r="AS42" s="506"/>
      <c r="AT42" s="506"/>
      <c r="AU42" s="140"/>
      <c r="AV42" s="506"/>
      <c r="AW42" s="506"/>
      <c r="AX42" s="506"/>
      <c r="AY42" s="506"/>
      <c r="AZ42" s="506"/>
      <c r="BA42" s="506"/>
      <c r="BB42" s="506"/>
      <c r="BC42" s="506"/>
      <c r="BD42" s="506"/>
      <c r="BE42" s="506"/>
      <c r="BF42" s="506"/>
      <c r="BG42" s="470"/>
      <c r="BH42" s="470"/>
    </row>
    <row r="43" spans="1:60" s="184" customFormat="1" ht="145.5" hidden="1" customHeight="1">
      <c r="A43" s="181" t="s">
        <v>1929</v>
      </c>
      <c r="B43" s="181" t="s">
        <v>0</v>
      </c>
      <c r="C43" s="181" t="s">
        <v>193</v>
      </c>
      <c r="D43" s="509" t="s">
        <v>1931</v>
      </c>
      <c r="E43" s="509" t="s">
        <v>29</v>
      </c>
      <c r="F43" s="509" t="s">
        <v>1933</v>
      </c>
      <c r="G43" s="509" t="s">
        <v>1941</v>
      </c>
      <c r="H43" s="509" t="s">
        <v>1942</v>
      </c>
      <c r="I43" s="509" t="s">
        <v>1943</v>
      </c>
      <c r="J43" s="509" t="s">
        <v>1981</v>
      </c>
      <c r="K43" s="509">
        <v>12</v>
      </c>
      <c r="L43" s="509" t="s">
        <v>1944</v>
      </c>
      <c r="M43" s="508" t="s">
        <v>1945</v>
      </c>
      <c r="N43" s="509" t="s">
        <v>1946</v>
      </c>
      <c r="O43" s="509" t="s">
        <v>51</v>
      </c>
      <c r="P43" s="509" t="s">
        <v>1947</v>
      </c>
      <c r="Q43" s="509" t="s">
        <v>1948</v>
      </c>
      <c r="R43" s="509" t="s">
        <v>1949</v>
      </c>
      <c r="S43" s="509" t="s">
        <v>51</v>
      </c>
      <c r="T43" s="509" t="s">
        <v>2002</v>
      </c>
      <c r="U43" s="509" t="s">
        <v>1888</v>
      </c>
      <c r="V43" s="509" t="s">
        <v>1950</v>
      </c>
      <c r="W43" s="509" t="s">
        <v>1951</v>
      </c>
      <c r="X43" s="509">
        <v>2</v>
      </c>
      <c r="Y43" s="509">
        <v>1</v>
      </c>
      <c r="Z43" s="509">
        <v>0</v>
      </c>
      <c r="AA43" s="509">
        <v>0</v>
      </c>
      <c r="AB43" s="509" t="s">
        <v>1952</v>
      </c>
      <c r="AC43" s="509" t="s">
        <v>2003</v>
      </c>
      <c r="AD43" s="509" t="s">
        <v>49</v>
      </c>
      <c r="AE43" s="509" t="s">
        <v>49</v>
      </c>
      <c r="AF43" s="509" t="s">
        <v>1139</v>
      </c>
      <c r="AG43" s="509" t="s">
        <v>1953</v>
      </c>
      <c r="AH43" s="509" t="s">
        <v>1954</v>
      </c>
      <c r="AI43" s="509" t="s">
        <v>1991</v>
      </c>
      <c r="AJ43" s="509" t="s">
        <v>51</v>
      </c>
      <c r="AK43" s="509" t="s">
        <v>1955</v>
      </c>
      <c r="AL43" s="509" t="s">
        <v>1955</v>
      </c>
      <c r="AM43" s="509" t="s">
        <v>1955</v>
      </c>
      <c r="AN43" s="509" t="s">
        <v>1955</v>
      </c>
      <c r="AO43" s="511" t="s">
        <v>51</v>
      </c>
      <c r="AP43" s="511" t="s">
        <v>51</v>
      </c>
      <c r="AQ43" s="511" t="s">
        <v>2004</v>
      </c>
      <c r="AR43" s="509" t="s">
        <v>1956</v>
      </c>
      <c r="AS43" s="511" t="s">
        <v>62</v>
      </c>
      <c r="AT43" s="507" t="s">
        <v>1064</v>
      </c>
      <c r="AU43" s="510" t="s">
        <v>51</v>
      </c>
      <c r="AV43" s="507" t="s">
        <v>49</v>
      </c>
      <c r="AW43" s="507" t="s">
        <v>2052</v>
      </c>
      <c r="AX43" s="507" t="s">
        <v>1067</v>
      </c>
      <c r="AY43" s="507" t="s">
        <v>630</v>
      </c>
      <c r="AZ43" s="507" t="s">
        <v>2008</v>
      </c>
      <c r="BA43" s="511" t="s">
        <v>2033</v>
      </c>
      <c r="BB43" s="511" t="s">
        <v>2053</v>
      </c>
      <c r="BC43" s="507" t="s">
        <v>1960</v>
      </c>
      <c r="BD43" s="511" t="s">
        <v>2034</v>
      </c>
      <c r="BE43" s="511" t="s">
        <v>2054</v>
      </c>
      <c r="BF43" s="511"/>
      <c r="BG43" s="512"/>
      <c r="BH43" s="512"/>
    </row>
    <row r="44" spans="1:60" s="184" customFormat="1" ht="127.5" hidden="1">
      <c r="A44" s="181" t="s">
        <v>1133</v>
      </c>
      <c r="B44" s="181" t="s">
        <v>0</v>
      </c>
      <c r="C44" s="181" t="s">
        <v>193</v>
      </c>
      <c r="D44" s="509" t="s">
        <v>1931</v>
      </c>
      <c r="E44" s="509" t="s">
        <v>29</v>
      </c>
      <c r="F44" s="509" t="s">
        <v>1970</v>
      </c>
      <c r="G44" s="509" t="s">
        <v>1971</v>
      </c>
      <c r="H44" s="509" t="s">
        <v>1972</v>
      </c>
      <c r="I44" s="509" t="s">
        <v>1973</v>
      </c>
      <c r="J44" s="509" t="s">
        <v>1974</v>
      </c>
      <c r="K44" s="509">
        <v>6</v>
      </c>
      <c r="L44" s="509" t="s">
        <v>1977</v>
      </c>
      <c r="M44" s="508" t="s">
        <v>1945</v>
      </c>
      <c r="N44" s="509" t="s">
        <v>1980</v>
      </c>
      <c r="O44" s="509" t="s">
        <v>51</v>
      </c>
      <c r="P44" s="509" t="s">
        <v>1965</v>
      </c>
      <c r="Q44" s="509" t="s">
        <v>1966</v>
      </c>
      <c r="R44" s="509" t="s">
        <v>1978</v>
      </c>
      <c r="S44" s="509" t="s">
        <v>51</v>
      </c>
      <c r="T44" s="509" t="s">
        <v>2002</v>
      </c>
      <c r="U44" s="509" t="s">
        <v>1092</v>
      </c>
      <c r="V44" s="509" t="s">
        <v>1979</v>
      </c>
      <c r="W44" s="509" t="s">
        <v>212</v>
      </c>
      <c r="X44" s="509">
        <v>2</v>
      </c>
      <c r="Y44" s="509">
        <v>1</v>
      </c>
      <c r="Z44" s="509">
        <v>0</v>
      </c>
      <c r="AA44" s="509">
        <v>0</v>
      </c>
      <c r="AB44" s="509" t="s">
        <v>1952</v>
      </c>
      <c r="AC44" s="509">
        <v>1</v>
      </c>
      <c r="AD44" s="509" t="s">
        <v>49</v>
      </c>
      <c r="AE44" s="509" t="s">
        <v>49</v>
      </c>
      <c r="AF44" s="509" t="s">
        <v>1139</v>
      </c>
      <c r="AG44" s="509" t="s">
        <v>1953</v>
      </c>
      <c r="AH44" s="509" t="s">
        <v>1954</v>
      </c>
      <c r="AI44" s="509" t="s">
        <v>62</v>
      </c>
      <c r="AJ44" s="509" t="s">
        <v>51</v>
      </c>
      <c r="AK44" s="509" t="s">
        <v>1955</v>
      </c>
      <c r="AL44" s="509" t="s">
        <v>1955</v>
      </c>
      <c r="AM44" s="509" t="s">
        <v>1955</v>
      </c>
      <c r="AN44" s="509" t="s">
        <v>1955</v>
      </c>
      <c r="AO44" s="511" t="s">
        <v>51</v>
      </c>
      <c r="AP44" s="511" t="s">
        <v>51</v>
      </c>
      <c r="AQ44" s="511" t="s">
        <v>2004</v>
      </c>
      <c r="AR44" s="509" t="s">
        <v>1956</v>
      </c>
      <c r="AS44" s="511" t="s">
        <v>62</v>
      </c>
      <c r="AT44" s="507" t="s">
        <v>1064</v>
      </c>
      <c r="AU44" s="510" t="s">
        <v>51</v>
      </c>
      <c r="AV44" s="507" t="s">
        <v>49</v>
      </c>
      <c r="AW44" s="507" t="s">
        <v>2052</v>
      </c>
      <c r="AX44" s="507" t="s">
        <v>1067</v>
      </c>
      <c r="AY44" s="507" t="s">
        <v>630</v>
      </c>
      <c r="AZ44" s="507" t="s">
        <v>2008</v>
      </c>
      <c r="BA44" s="511" t="s">
        <v>904</v>
      </c>
      <c r="BB44" s="511" t="s">
        <v>1999</v>
      </c>
      <c r="BC44" s="507" t="s">
        <v>1960</v>
      </c>
      <c r="BD44" s="511" t="s">
        <v>2034</v>
      </c>
      <c r="BE44" s="511" t="s">
        <v>1976</v>
      </c>
      <c r="BF44" s="511"/>
      <c r="BG44" s="512"/>
      <c r="BH44" s="512"/>
    </row>
    <row r="45" spans="1:60" s="184" customFormat="1" ht="140.25" hidden="1">
      <c r="A45" s="181" t="s">
        <v>1969</v>
      </c>
      <c r="B45" s="181" t="s">
        <v>0</v>
      </c>
      <c r="C45" s="181" t="s">
        <v>193</v>
      </c>
      <c r="D45" s="509" t="s">
        <v>1931</v>
      </c>
      <c r="E45" s="509" t="s">
        <v>29</v>
      </c>
      <c r="F45" s="509" t="s">
        <v>1970</v>
      </c>
      <c r="G45" s="509" t="s">
        <v>1971</v>
      </c>
      <c r="H45" s="509" t="s">
        <v>1972</v>
      </c>
      <c r="I45" s="509" t="s">
        <v>1973</v>
      </c>
      <c r="J45" s="509" t="s">
        <v>1974</v>
      </c>
      <c r="K45" s="509">
        <v>12</v>
      </c>
      <c r="L45" s="509" t="s">
        <v>1944</v>
      </c>
      <c r="M45" s="508" t="s">
        <v>1945</v>
      </c>
      <c r="N45" s="509" t="s">
        <v>1946</v>
      </c>
      <c r="O45" s="509" t="s">
        <v>51</v>
      </c>
      <c r="P45" s="509" t="s">
        <v>1965</v>
      </c>
      <c r="Q45" s="509" t="s">
        <v>1948</v>
      </c>
      <c r="R45" s="509" t="s">
        <v>1978</v>
      </c>
      <c r="S45" s="509" t="s">
        <v>51</v>
      </c>
      <c r="T45" s="509" t="s">
        <v>2002</v>
      </c>
      <c r="U45" s="509" t="s">
        <v>1092</v>
      </c>
      <c r="V45" s="509" t="s">
        <v>1979</v>
      </c>
      <c r="W45" s="509" t="s">
        <v>212</v>
      </c>
      <c r="X45" s="509">
        <v>2</v>
      </c>
      <c r="Y45" s="509">
        <v>1</v>
      </c>
      <c r="Z45" s="509">
        <v>0</v>
      </c>
      <c r="AA45" s="509">
        <v>0</v>
      </c>
      <c r="AB45" s="509" t="s">
        <v>1952</v>
      </c>
      <c r="AC45" s="509">
        <v>1</v>
      </c>
      <c r="AD45" s="509" t="s">
        <v>49</v>
      </c>
      <c r="AE45" s="509" t="s">
        <v>49</v>
      </c>
      <c r="AF45" s="509" t="s">
        <v>1139</v>
      </c>
      <c r="AG45" s="509" t="s">
        <v>1953</v>
      </c>
      <c r="AH45" s="509" t="s">
        <v>1954</v>
      </c>
      <c r="AI45" s="509" t="s">
        <v>1991</v>
      </c>
      <c r="AJ45" s="509" t="s">
        <v>51</v>
      </c>
      <c r="AK45" s="509" t="s">
        <v>1955</v>
      </c>
      <c r="AL45" s="509" t="s">
        <v>1955</v>
      </c>
      <c r="AM45" s="509" t="s">
        <v>1955</v>
      </c>
      <c r="AN45" s="509" t="s">
        <v>1955</v>
      </c>
      <c r="AO45" s="511" t="s">
        <v>51</v>
      </c>
      <c r="AP45" s="511" t="s">
        <v>51</v>
      </c>
      <c r="AQ45" s="511" t="s">
        <v>2004</v>
      </c>
      <c r="AR45" s="509" t="s">
        <v>1956</v>
      </c>
      <c r="AS45" s="511" t="s">
        <v>62</v>
      </c>
      <c r="AT45" s="507" t="s">
        <v>1064</v>
      </c>
      <c r="AU45" s="510" t="s">
        <v>51</v>
      </c>
      <c r="AV45" s="507" t="s">
        <v>49</v>
      </c>
      <c r="AW45" s="507" t="s">
        <v>2052</v>
      </c>
      <c r="AX45" s="507" t="s">
        <v>1067</v>
      </c>
      <c r="AY45" s="507" t="s">
        <v>630</v>
      </c>
      <c r="AZ45" s="507" t="s">
        <v>2008</v>
      </c>
      <c r="BA45" s="511" t="s">
        <v>904</v>
      </c>
      <c r="BB45" s="511" t="s">
        <v>1999</v>
      </c>
      <c r="BC45" s="507" t="s">
        <v>1960</v>
      </c>
      <c r="BD45" s="511" t="s">
        <v>2034</v>
      </c>
      <c r="BE45" s="511" t="s">
        <v>1975</v>
      </c>
      <c r="BF45" s="511"/>
      <c r="BG45" s="512"/>
      <c r="BH45" s="512"/>
    </row>
    <row r="46" spans="1:60" s="184" customFormat="1" ht="127.5" hidden="1">
      <c r="A46" s="181" t="s">
        <v>1930</v>
      </c>
      <c r="B46" s="181" t="s">
        <v>0</v>
      </c>
      <c r="C46" s="181" t="s">
        <v>193</v>
      </c>
      <c r="D46" s="509" t="s">
        <v>1962</v>
      </c>
      <c r="E46" s="509" t="s">
        <v>29</v>
      </c>
      <c r="F46" s="509" t="s">
        <v>1957</v>
      </c>
      <c r="G46" s="509" t="s">
        <v>1958</v>
      </c>
      <c r="H46" s="509" t="s">
        <v>1959</v>
      </c>
      <c r="I46" s="509" t="s">
        <v>1961</v>
      </c>
      <c r="J46" s="509" t="s">
        <v>2020</v>
      </c>
      <c r="K46" s="509">
        <v>6</v>
      </c>
      <c r="L46" s="509" t="s">
        <v>1963</v>
      </c>
      <c r="M46" s="508" t="s">
        <v>1964</v>
      </c>
      <c r="N46" s="509" t="s">
        <v>1980</v>
      </c>
      <c r="O46" s="509" t="s">
        <v>51</v>
      </c>
      <c r="P46" s="509" t="s">
        <v>1965</v>
      </c>
      <c r="Q46" s="509" t="s">
        <v>1966</v>
      </c>
      <c r="R46" s="509" t="s">
        <v>1967</v>
      </c>
      <c r="S46" s="509" t="s">
        <v>51</v>
      </c>
      <c r="T46" s="509" t="s">
        <v>2002</v>
      </c>
      <c r="U46" s="509" t="s">
        <v>1061</v>
      </c>
      <c r="V46" s="509" t="s">
        <v>1968</v>
      </c>
      <c r="W46" s="509" t="s">
        <v>62</v>
      </c>
      <c r="X46" s="509">
        <v>1</v>
      </c>
      <c r="Y46" s="509">
        <v>1</v>
      </c>
      <c r="Z46" s="509">
        <v>1</v>
      </c>
      <c r="AA46" s="509">
        <v>0</v>
      </c>
      <c r="AB46" s="509">
        <v>2</v>
      </c>
      <c r="AC46" s="509" t="s">
        <v>2003</v>
      </c>
      <c r="AD46" s="509" t="s">
        <v>49</v>
      </c>
      <c r="AE46" s="509" t="s">
        <v>49</v>
      </c>
      <c r="AF46" s="509" t="s">
        <v>1139</v>
      </c>
      <c r="AG46" s="509" t="s">
        <v>1953</v>
      </c>
      <c r="AH46" s="509" t="s">
        <v>1954</v>
      </c>
      <c r="AI46" s="509" t="s">
        <v>62</v>
      </c>
      <c r="AJ46" s="509" t="s">
        <v>51</v>
      </c>
      <c r="AK46" s="509" t="s">
        <v>1955</v>
      </c>
      <c r="AL46" s="509" t="s">
        <v>1955</v>
      </c>
      <c r="AM46" s="509" t="s">
        <v>1955</v>
      </c>
      <c r="AN46" s="509" t="s">
        <v>1955</v>
      </c>
      <c r="AO46" s="511" t="s">
        <v>51</v>
      </c>
      <c r="AP46" s="511" t="s">
        <v>51</v>
      </c>
      <c r="AQ46" s="511" t="s">
        <v>2004</v>
      </c>
      <c r="AR46" s="509" t="s">
        <v>1956</v>
      </c>
      <c r="AS46" s="511" t="s">
        <v>62</v>
      </c>
      <c r="AT46" s="507" t="s">
        <v>1064</v>
      </c>
      <c r="AU46" s="510" t="s">
        <v>51</v>
      </c>
      <c r="AV46" s="507" t="s">
        <v>49</v>
      </c>
      <c r="AW46" s="507" t="s">
        <v>2052</v>
      </c>
      <c r="AX46" s="507" t="s">
        <v>1067</v>
      </c>
      <c r="AY46" s="507" t="s">
        <v>630</v>
      </c>
      <c r="AZ46" s="507" t="s">
        <v>2008</v>
      </c>
      <c r="BA46" s="511" t="s">
        <v>2005</v>
      </c>
      <c r="BB46" s="511" t="s">
        <v>2000</v>
      </c>
      <c r="BC46" s="507" t="s">
        <v>1960</v>
      </c>
      <c r="BD46" s="511" t="s">
        <v>2034</v>
      </c>
      <c r="BE46" s="511" t="s">
        <v>2055</v>
      </c>
      <c r="BF46" s="511"/>
      <c r="BG46" s="512"/>
      <c r="BH46" s="512"/>
    </row>
    <row r="47" spans="1:60" s="470" customFormat="1" ht="153" hidden="1">
      <c r="A47" s="507" t="s">
        <v>1051</v>
      </c>
      <c r="B47" s="507" t="s">
        <v>0</v>
      </c>
      <c r="C47" s="507" t="s">
        <v>193</v>
      </c>
      <c r="D47" s="508" t="s">
        <v>1079</v>
      </c>
      <c r="E47" s="508" t="s">
        <v>29</v>
      </c>
      <c r="F47" s="508" t="s">
        <v>1932</v>
      </c>
      <c r="G47" s="508" t="s">
        <v>1135</v>
      </c>
      <c r="H47" s="508" t="s">
        <v>1940</v>
      </c>
      <c r="I47" s="508" t="s">
        <v>1103</v>
      </c>
      <c r="J47" s="508" t="s">
        <v>1053</v>
      </c>
      <c r="K47" s="508">
        <v>4</v>
      </c>
      <c r="L47" s="508" t="s">
        <v>1104</v>
      </c>
      <c r="M47" s="508" t="s">
        <v>1054</v>
      </c>
      <c r="N47" s="508" t="s">
        <v>1146</v>
      </c>
      <c r="O47" s="508" t="s">
        <v>49</v>
      </c>
      <c r="P47" s="508" t="s">
        <v>1055</v>
      </c>
      <c r="Q47" s="508" t="s">
        <v>1136</v>
      </c>
      <c r="R47" s="508" t="s">
        <v>1091</v>
      </c>
      <c r="S47" s="508" t="s">
        <v>51</v>
      </c>
      <c r="T47" s="508" t="s">
        <v>1137</v>
      </c>
      <c r="U47" s="508" t="s">
        <v>1061</v>
      </c>
      <c r="V47" s="508" t="s">
        <v>1060</v>
      </c>
      <c r="W47" s="508" t="s">
        <v>1138</v>
      </c>
      <c r="X47" s="508">
        <v>2</v>
      </c>
      <c r="Y47" s="508">
        <v>1</v>
      </c>
      <c r="Z47" s="508">
        <v>0</v>
      </c>
      <c r="AA47" s="508">
        <v>0</v>
      </c>
      <c r="AB47" s="470">
        <v>1</v>
      </c>
      <c r="AC47" s="508" t="s">
        <v>51</v>
      </c>
      <c r="AD47" s="508" t="s">
        <v>49</v>
      </c>
      <c r="AE47" s="508" t="s">
        <v>62</v>
      </c>
      <c r="AF47" s="508" t="s">
        <v>1139</v>
      </c>
      <c r="AG47" s="508" t="s">
        <v>212</v>
      </c>
      <c r="AH47" s="508" t="s">
        <v>1063</v>
      </c>
      <c r="AI47" s="508" t="s">
        <v>62</v>
      </c>
      <c r="AJ47" s="508" t="s">
        <v>51</v>
      </c>
      <c r="AK47" s="508" t="s">
        <v>51</v>
      </c>
      <c r="AL47" s="507" t="s">
        <v>49</v>
      </c>
      <c r="AM47" s="508" t="s">
        <v>51</v>
      </c>
      <c r="AN47" s="507" t="s">
        <v>49</v>
      </c>
      <c r="AO47" s="507" t="s">
        <v>51</v>
      </c>
      <c r="AP47" s="507" t="s">
        <v>51</v>
      </c>
      <c r="AQ47" s="507" t="s">
        <v>51</v>
      </c>
      <c r="AR47" s="508" t="s">
        <v>51</v>
      </c>
      <c r="AS47" s="507" t="s">
        <v>49</v>
      </c>
      <c r="AT47" s="507" t="s">
        <v>1064</v>
      </c>
      <c r="AU47" s="510" t="s">
        <v>51</v>
      </c>
      <c r="AV47" s="507" t="s">
        <v>51</v>
      </c>
      <c r="AW47" s="507" t="s">
        <v>2006</v>
      </c>
      <c r="AX47" s="507" t="s">
        <v>1067</v>
      </c>
      <c r="AY47" s="507" t="s">
        <v>1066</v>
      </c>
      <c r="AZ47" s="507" t="s">
        <v>2008</v>
      </c>
      <c r="BA47" s="507" t="s">
        <v>2001</v>
      </c>
      <c r="BB47" s="507" t="s">
        <v>1934</v>
      </c>
      <c r="BC47" s="507" t="s">
        <v>1960</v>
      </c>
      <c r="BD47" s="507" t="s">
        <v>212</v>
      </c>
      <c r="BE47" s="507" t="s">
        <v>2083</v>
      </c>
      <c r="BF47" s="507" t="s">
        <v>1147</v>
      </c>
    </row>
    <row r="48" spans="1:60" hidden="1">
      <c r="A48" s="468"/>
      <c r="B48" s="468"/>
      <c r="C48" s="468"/>
      <c r="D48" s="508"/>
      <c r="E48" s="508"/>
      <c r="F48" s="151"/>
      <c r="G48" s="151"/>
      <c r="H48" s="508"/>
      <c r="I48" s="151"/>
      <c r="J48" s="151"/>
      <c r="K48" s="508"/>
      <c r="L48" s="151"/>
      <c r="M48" s="151"/>
      <c r="N48" s="508"/>
      <c r="O48" s="151"/>
      <c r="P48" s="151"/>
      <c r="Q48" s="151"/>
      <c r="R48" s="151"/>
      <c r="S48" s="508"/>
      <c r="T48" s="141"/>
      <c r="U48" s="73"/>
      <c r="V48" s="73"/>
      <c r="W48" s="73"/>
      <c r="X48" s="73"/>
      <c r="Y48" s="73"/>
      <c r="Z48" s="73"/>
      <c r="AA48" s="73"/>
      <c r="AB48" s="141"/>
      <c r="AC48" s="73"/>
      <c r="AD48" s="73"/>
      <c r="AE48" s="73"/>
      <c r="AF48" s="73"/>
      <c r="AG48" s="73"/>
      <c r="AH48" s="73"/>
      <c r="AI48" s="73"/>
      <c r="AJ48" s="73"/>
      <c r="AK48" s="506"/>
      <c r="AL48" s="506"/>
      <c r="AM48" s="73"/>
      <c r="AN48" s="506"/>
      <c r="AO48" s="506"/>
      <c r="AP48" s="506"/>
      <c r="AQ48" s="506"/>
      <c r="AR48" s="508"/>
      <c r="AS48" s="506"/>
      <c r="AT48" s="507"/>
      <c r="AU48" s="506"/>
      <c r="AV48" s="506"/>
      <c r="AW48" s="507"/>
      <c r="AX48" s="506"/>
      <c r="AY48" s="506"/>
      <c r="AZ48" s="506"/>
      <c r="BA48" s="506"/>
      <c r="BB48" s="506"/>
      <c r="BC48" s="506"/>
      <c r="BD48" s="506"/>
      <c r="BE48" s="506"/>
      <c r="BF48" s="506"/>
      <c r="BG48" s="470"/>
      <c r="BH48" s="470"/>
    </row>
    <row r="49" spans="1:69" s="4" customFormat="1" ht="9.75" hidden="1" customHeight="1">
      <c r="A49" s="507"/>
      <c r="B49" s="51"/>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7"/>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row>
    <row r="50" spans="1:69" s="186" customFormat="1" ht="165.75" hidden="1">
      <c r="A50" s="508" t="s">
        <v>1982</v>
      </c>
      <c r="B50" s="508" t="s">
        <v>53</v>
      </c>
      <c r="C50" s="508" t="s">
        <v>1929</v>
      </c>
      <c r="D50" s="508" t="s">
        <v>1931</v>
      </c>
      <c r="E50" s="508" t="s">
        <v>29</v>
      </c>
      <c r="F50" s="508" t="s">
        <v>1992</v>
      </c>
      <c r="G50" s="508" t="s">
        <v>1985</v>
      </c>
      <c r="H50" s="508" t="s">
        <v>1993</v>
      </c>
      <c r="I50" s="508" t="s">
        <v>1986</v>
      </c>
      <c r="J50" s="509" t="s">
        <v>1981</v>
      </c>
      <c r="K50" s="509">
        <v>12</v>
      </c>
      <c r="L50" s="509" t="s">
        <v>1944</v>
      </c>
      <c r="M50" s="508" t="s">
        <v>1945</v>
      </c>
      <c r="N50" s="509" t="s">
        <v>1946</v>
      </c>
      <c r="O50" s="509" t="s">
        <v>51</v>
      </c>
      <c r="P50" s="509" t="s">
        <v>1055</v>
      </c>
      <c r="Q50" s="509" t="s">
        <v>1966</v>
      </c>
      <c r="R50" s="508" t="s">
        <v>1987</v>
      </c>
      <c r="S50" s="508" t="s">
        <v>49</v>
      </c>
      <c r="T50" s="508" t="s">
        <v>1997</v>
      </c>
      <c r="U50" s="508" t="s">
        <v>1888</v>
      </c>
      <c r="V50" s="509" t="s">
        <v>1998</v>
      </c>
      <c r="W50" s="508" t="s">
        <v>62</v>
      </c>
      <c r="X50" s="508">
        <v>2</v>
      </c>
      <c r="Y50" s="508">
        <v>0</v>
      </c>
      <c r="Z50" s="508">
        <v>0</v>
      </c>
      <c r="AA50" s="508">
        <v>0</v>
      </c>
      <c r="AB50" s="508" t="s">
        <v>1988</v>
      </c>
      <c r="AC50" s="508">
        <v>1</v>
      </c>
      <c r="AD50" s="508">
        <v>1</v>
      </c>
      <c r="AE50" s="508" t="s">
        <v>51</v>
      </c>
      <c r="AF50" s="509" t="s">
        <v>1139</v>
      </c>
      <c r="AG50" s="509" t="s">
        <v>212</v>
      </c>
      <c r="AH50" s="509" t="s">
        <v>1989</v>
      </c>
      <c r="AI50" s="509" t="s">
        <v>1991</v>
      </c>
      <c r="AJ50" s="509" t="s">
        <v>51</v>
      </c>
      <c r="AK50" s="509" t="s">
        <v>1955</v>
      </c>
      <c r="AL50" s="509" t="s">
        <v>1955</v>
      </c>
      <c r="AM50" s="509" t="s">
        <v>1955</v>
      </c>
      <c r="AN50" s="509" t="s">
        <v>1955</v>
      </c>
      <c r="AO50" s="508" t="s">
        <v>51</v>
      </c>
      <c r="AP50" s="508" t="s">
        <v>49</v>
      </c>
      <c r="AQ50" s="508" t="s">
        <v>950</v>
      </c>
      <c r="AR50" s="508" t="s">
        <v>950</v>
      </c>
      <c r="AS50" s="508" t="s">
        <v>62</v>
      </c>
      <c r="AT50" s="507" t="s">
        <v>1064</v>
      </c>
      <c r="AU50" s="508" t="s">
        <v>51</v>
      </c>
      <c r="AV50" s="508" t="s">
        <v>49</v>
      </c>
      <c r="AW50" s="508" t="s">
        <v>207</v>
      </c>
      <c r="AX50" s="507" t="s">
        <v>1067</v>
      </c>
      <c r="AY50" s="508" t="s">
        <v>950</v>
      </c>
      <c r="AZ50" s="507" t="s">
        <v>2009</v>
      </c>
      <c r="BA50" s="508" t="s">
        <v>2011</v>
      </c>
      <c r="BB50" s="508" t="s">
        <v>212</v>
      </c>
      <c r="BC50" s="507" t="s">
        <v>2010</v>
      </c>
      <c r="BD50" s="508" t="s">
        <v>212</v>
      </c>
      <c r="BE50" s="508"/>
      <c r="BF50" s="508"/>
      <c r="BG50" s="185"/>
      <c r="BH50" s="185"/>
      <c r="BI50" s="185"/>
      <c r="BJ50" s="185"/>
      <c r="BK50" s="185"/>
      <c r="BL50" s="185"/>
      <c r="BM50" s="185"/>
      <c r="BN50" s="185"/>
      <c r="BO50" s="185"/>
      <c r="BP50" s="185"/>
      <c r="BQ50" s="185"/>
    </row>
    <row r="51" spans="1:69" s="186" customFormat="1" ht="191.25" hidden="1">
      <c r="A51" s="508" t="s">
        <v>1984</v>
      </c>
      <c r="B51" s="508" t="s">
        <v>53</v>
      </c>
      <c r="C51" s="508" t="s">
        <v>1133</v>
      </c>
      <c r="D51" s="508" t="s">
        <v>1931</v>
      </c>
      <c r="E51" s="508" t="s">
        <v>29</v>
      </c>
      <c r="F51" s="508" t="s">
        <v>1995</v>
      </c>
      <c r="G51" s="508" t="s">
        <v>2016</v>
      </c>
      <c r="H51" s="508" t="s">
        <v>1994</v>
      </c>
      <c r="I51" s="508" t="s">
        <v>2013</v>
      </c>
      <c r="J51" s="509" t="s">
        <v>1981</v>
      </c>
      <c r="K51" s="508">
        <v>9</v>
      </c>
      <c r="L51" s="508" t="s">
        <v>1996</v>
      </c>
      <c r="M51" s="508" t="s">
        <v>1945</v>
      </c>
      <c r="N51" s="509" t="s">
        <v>1946</v>
      </c>
      <c r="O51" s="508" t="s">
        <v>51</v>
      </c>
      <c r="P51" s="509" t="s">
        <v>1055</v>
      </c>
      <c r="Q51" s="509" t="s">
        <v>1966</v>
      </c>
      <c r="R51" s="508" t="s">
        <v>1967</v>
      </c>
      <c r="S51" s="508" t="s">
        <v>49</v>
      </c>
      <c r="T51" s="508" t="s">
        <v>2015</v>
      </c>
      <c r="U51" s="508" t="s">
        <v>1061</v>
      </c>
      <c r="V51" s="508" t="s">
        <v>1060</v>
      </c>
      <c r="W51" s="508" t="s">
        <v>62</v>
      </c>
      <c r="X51" s="508">
        <v>2</v>
      </c>
      <c r="Y51" s="508">
        <v>0</v>
      </c>
      <c r="Z51" s="508">
        <v>0</v>
      </c>
      <c r="AA51" s="508">
        <v>0</v>
      </c>
      <c r="AB51" s="508" t="s">
        <v>2014</v>
      </c>
      <c r="AC51" s="508">
        <v>1</v>
      </c>
      <c r="AD51" s="508">
        <v>1</v>
      </c>
      <c r="AE51" s="508" t="s">
        <v>51</v>
      </c>
      <c r="AF51" s="509" t="s">
        <v>1139</v>
      </c>
      <c r="AG51" s="509" t="s">
        <v>212</v>
      </c>
      <c r="AH51" s="509" t="s">
        <v>1989</v>
      </c>
      <c r="AI51" s="508" t="s">
        <v>62</v>
      </c>
      <c r="AJ51" s="509" t="s">
        <v>51</v>
      </c>
      <c r="AK51" s="509" t="s">
        <v>1955</v>
      </c>
      <c r="AL51" s="509" t="s">
        <v>1955</v>
      </c>
      <c r="AM51" s="509" t="s">
        <v>1955</v>
      </c>
      <c r="AN51" s="509" t="s">
        <v>1955</v>
      </c>
      <c r="AO51" s="508" t="s">
        <v>51</v>
      </c>
      <c r="AP51" s="508" t="s">
        <v>49</v>
      </c>
      <c r="AQ51" s="508" t="s">
        <v>950</v>
      </c>
      <c r="AR51" s="508" t="s">
        <v>950</v>
      </c>
      <c r="AS51" s="508" t="s">
        <v>62</v>
      </c>
      <c r="AT51" s="507" t="s">
        <v>1064</v>
      </c>
      <c r="AU51" s="508" t="s">
        <v>51</v>
      </c>
      <c r="AV51" s="508" t="s">
        <v>49</v>
      </c>
      <c r="AW51" s="508" t="s">
        <v>207</v>
      </c>
      <c r="AX51" s="507" t="s">
        <v>1067</v>
      </c>
      <c r="AY51" s="508" t="s">
        <v>950</v>
      </c>
      <c r="AZ51" s="507" t="s">
        <v>2009</v>
      </c>
      <c r="BA51" s="508" t="s">
        <v>905</v>
      </c>
      <c r="BB51" s="508" t="s">
        <v>212</v>
      </c>
      <c r="BC51" s="507" t="s">
        <v>2010</v>
      </c>
      <c r="BD51" s="508" t="s">
        <v>212</v>
      </c>
      <c r="BE51" s="508"/>
      <c r="BF51" s="508"/>
      <c r="BG51" s="185"/>
      <c r="BH51" s="185"/>
      <c r="BI51" s="185"/>
      <c r="BJ51" s="185"/>
      <c r="BK51" s="185"/>
      <c r="BL51" s="185"/>
      <c r="BM51" s="185"/>
      <c r="BN51" s="185"/>
      <c r="BO51" s="185"/>
      <c r="BP51" s="185"/>
      <c r="BQ51" s="185"/>
    </row>
    <row r="52" spans="1:69" s="186" customFormat="1" ht="165.75">
      <c r="A52" s="508" t="s">
        <v>1983</v>
      </c>
      <c r="B52" s="508" t="s">
        <v>53</v>
      </c>
      <c r="C52" s="508" t="s">
        <v>1930</v>
      </c>
      <c r="D52" s="508" t="s">
        <v>1962</v>
      </c>
      <c r="E52" s="508" t="s">
        <v>29</v>
      </c>
      <c r="F52" s="508" t="s">
        <v>1995</v>
      </c>
      <c r="G52" s="508" t="s">
        <v>2016</v>
      </c>
      <c r="H52" s="508" t="s">
        <v>1994</v>
      </c>
      <c r="I52" s="508" t="s">
        <v>2019</v>
      </c>
      <c r="J52" s="508" t="s">
        <v>2020</v>
      </c>
      <c r="K52" s="508">
        <v>6</v>
      </c>
      <c r="L52" s="508" t="s">
        <v>1963</v>
      </c>
      <c r="M52" s="508" t="s">
        <v>1964</v>
      </c>
      <c r="N52" s="509" t="s">
        <v>1946</v>
      </c>
      <c r="O52" s="508" t="s">
        <v>51</v>
      </c>
      <c r="P52" s="509" t="s">
        <v>1947</v>
      </c>
      <c r="Q52" s="509" t="s">
        <v>1966</v>
      </c>
      <c r="R52" s="508" t="s">
        <v>2017</v>
      </c>
      <c r="S52" s="508" t="s">
        <v>49</v>
      </c>
      <c r="T52" s="508" t="s">
        <v>2021</v>
      </c>
      <c r="U52" s="508" t="s">
        <v>1061</v>
      </c>
      <c r="V52" s="508" t="s">
        <v>1060</v>
      </c>
      <c r="W52" s="508" t="s">
        <v>62</v>
      </c>
      <c r="X52" s="508">
        <v>2</v>
      </c>
      <c r="Y52" s="508">
        <v>0</v>
      </c>
      <c r="Z52" s="508">
        <v>0</v>
      </c>
      <c r="AA52" s="508" t="s">
        <v>2018</v>
      </c>
      <c r="AB52" s="508">
        <v>2</v>
      </c>
      <c r="AC52" s="508">
        <v>1</v>
      </c>
      <c r="AD52" s="508">
        <v>1</v>
      </c>
      <c r="AE52" s="508" t="s">
        <v>51</v>
      </c>
      <c r="AF52" s="509" t="s">
        <v>1139</v>
      </c>
      <c r="AG52" s="508" t="s">
        <v>212</v>
      </c>
      <c r="AH52" s="509" t="s">
        <v>1989</v>
      </c>
      <c r="AI52" s="508" t="s">
        <v>62</v>
      </c>
      <c r="AJ52" s="508" t="s">
        <v>51</v>
      </c>
      <c r="AK52" s="509" t="s">
        <v>1955</v>
      </c>
      <c r="AL52" s="509" t="s">
        <v>1955</v>
      </c>
      <c r="AM52" s="509" t="s">
        <v>1955</v>
      </c>
      <c r="AN52" s="509" t="s">
        <v>1955</v>
      </c>
      <c r="AO52" s="508" t="s">
        <v>51</v>
      </c>
      <c r="AP52" s="508" t="s">
        <v>49</v>
      </c>
      <c r="AQ52" s="508" t="s">
        <v>950</v>
      </c>
      <c r="AR52" s="508" t="s">
        <v>950</v>
      </c>
      <c r="AS52" s="508" t="s">
        <v>62</v>
      </c>
      <c r="AT52" s="507" t="s">
        <v>1064</v>
      </c>
      <c r="AU52" s="508" t="s">
        <v>51</v>
      </c>
      <c r="AV52" s="508" t="s">
        <v>49</v>
      </c>
      <c r="AW52" s="508" t="s">
        <v>207</v>
      </c>
      <c r="AX52" s="507" t="s">
        <v>1067</v>
      </c>
      <c r="AY52" s="508" t="s">
        <v>950</v>
      </c>
      <c r="AZ52" s="507" t="s">
        <v>2009</v>
      </c>
      <c r="BA52" s="508" t="s">
        <v>904</v>
      </c>
      <c r="BB52" s="508" t="s">
        <v>212</v>
      </c>
      <c r="BC52" s="507" t="s">
        <v>2010</v>
      </c>
      <c r="BD52" s="508" t="s">
        <v>212</v>
      </c>
      <c r="BE52" s="508"/>
      <c r="BF52" s="508"/>
      <c r="BG52" s="185"/>
      <c r="BH52" s="185"/>
      <c r="BI52" s="185"/>
      <c r="BJ52" s="185"/>
      <c r="BK52" s="185"/>
      <c r="BL52" s="185"/>
      <c r="BM52" s="185"/>
      <c r="BN52" s="185"/>
      <c r="BO52" s="185"/>
      <c r="BP52" s="185"/>
      <c r="BQ52" s="185"/>
    </row>
    <row r="53" spans="1:69" s="470" customFormat="1" ht="114.75">
      <c r="A53" s="507" t="s">
        <v>1077</v>
      </c>
      <c r="B53" s="507" t="s">
        <v>53</v>
      </c>
      <c r="C53" s="507" t="s">
        <v>1051</v>
      </c>
      <c r="D53" s="508" t="s">
        <v>1079</v>
      </c>
      <c r="E53" s="508" t="s">
        <v>29</v>
      </c>
      <c r="F53" s="508" t="s">
        <v>1080</v>
      </c>
      <c r="G53" s="508" t="s">
        <v>1081</v>
      </c>
      <c r="H53" s="508" t="s">
        <v>1082</v>
      </c>
      <c r="I53" s="508" t="s">
        <v>1083</v>
      </c>
      <c r="J53" s="508" t="s">
        <v>1053</v>
      </c>
      <c r="K53" s="508">
        <v>4</v>
      </c>
      <c r="L53" s="508" t="s">
        <v>253</v>
      </c>
      <c r="M53" s="508" t="s">
        <v>1054</v>
      </c>
      <c r="N53" s="508" t="s">
        <v>824</v>
      </c>
      <c r="O53" s="508" t="s">
        <v>49</v>
      </c>
      <c r="P53" s="508" t="s">
        <v>1055</v>
      </c>
      <c r="Q53" s="508" t="s">
        <v>1136</v>
      </c>
      <c r="R53" s="508" t="s">
        <v>1090</v>
      </c>
      <c r="S53" s="508" t="s">
        <v>51</v>
      </c>
      <c r="T53" s="508" t="s">
        <v>1084</v>
      </c>
      <c r="U53" s="508" t="s">
        <v>1061</v>
      </c>
      <c r="V53" s="508" t="s">
        <v>1085</v>
      </c>
      <c r="W53" s="508" t="s">
        <v>1062</v>
      </c>
      <c r="X53" s="508">
        <v>1</v>
      </c>
      <c r="Y53" s="508">
        <v>1</v>
      </c>
      <c r="Z53" s="508">
        <v>0</v>
      </c>
      <c r="AA53" s="508">
        <v>0</v>
      </c>
      <c r="AB53" s="508" t="s">
        <v>1086</v>
      </c>
      <c r="AC53" s="508" t="s">
        <v>51</v>
      </c>
      <c r="AD53" s="508" t="s">
        <v>49</v>
      </c>
      <c r="AE53" s="508" t="s">
        <v>62</v>
      </c>
      <c r="AF53" s="508" t="s">
        <v>1139</v>
      </c>
      <c r="AG53" s="508" t="s">
        <v>212</v>
      </c>
      <c r="AH53" s="508" t="s">
        <v>1087</v>
      </c>
      <c r="AI53" s="508" t="s">
        <v>49</v>
      </c>
      <c r="AJ53" s="508" t="s">
        <v>49</v>
      </c>
      <c r="AK53" s="508" t="s">
        <v>51</v>
      </c>
      <c r="AL53" s="507" t="s">
        <v>49</v>
      </c>
      <c r="AM53" s="508" t="s">
        <v>51</v>
      </c>
      <c r="AN53" s="507" t="s">
        <v>49</v>
      </c>
      <c r="AO53" s="507" t="s">
        <v>51</v>
      </c>
      <c r="AP53" s="507" t="s">
        <v>49</v>
      </c>
      <c r="AQ53" s="507" t="s">
        <v>51</v>
      </c>
      <c r="AR53" s="508" t="s">
        <v>51</v>
      </c>
      <c r="AS53" s="507" t="s">
        <v>62</v>
      </c>
      <c r="AT53" s="507" t="s">
        <v>1064</v>
      </c>
      <c r="AU53" s="510" t="s">
        <v>51</v>
      </c>
      <c r="AV53" s="507" t="s">
        <v>51</v>
      </c>
      <c r="AW53" s="507" t="s">
        <v>2007</v>
      </c>
      <c r="AX53" s="507" t="s">
        <v>1067</v>
      </c>
      <c r="AY53" s="507" t="s">
        <v>1066</v>
      </c>
      <c r="AZ53" s="507" t="s">
        <v>1140</v>
      </c>
      <c r="BA53" s="508" t="s">
        <v>2012</v>
      </c>
      <c r="BB53" s="507" t="s">
        <v>212</v>
      </c>
      <c r="BC53" s="507" t="s">
        <v>1088</v>
      </c>
      <c r="BD53" s="507" t="s">
        <v>212</v>
      </c>
      <c r="BE53" s="507" t="s">
        <v>1144</v>
      </c>
      <c r="BF53" s="507" t="s">
        <v>1143</v>
      </c>
    </row>
    <row r="54" spans="1:69" s="149" customFormat="1">
      <c r="A54" s="145"/>
      <c r="B54" s="145"/>
      <c r="C54" s="145"/>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7"/>
      <c r="AL54" s="147"/>
      <c r="AM54" s="146"/>
      <c r="AN54" s="147"/>
      <c r="AO54" s="147"/>
      <c r="AP54" s="147"/>
      <c r="AQ54" s="147"/>
      <c r="AR54" s="146"/>
      <c r="AS54" s="147"/>
      <c r="AT54" s="147"/>
      <c r="AU54" s="147"/>
      <c r="AV54" s="147"/>
      <c r="AW54" s="147"/>
      <c r="AX54" s="147"/>
      <c r="AY54" s="147"/>
      <c r="AZ54" s="147"/>
      <c r="BA54" s="147"/>
      <c r="BB54" s="147"/>
      <c r="BC54" s="147"/>
      <c r="BD54" s="147"/>
      <c r="BE54" s="147"/>
      <c r="BF54" s="147"/>
      <c r="BG54" s="148"/>
      <c r="BH54" s="148"/>
    </row>
    <row r="55" spans="1:69" s="49" customFormat="1" ht="9.75" customHeight="1">
      <c r="A55" s="50" t="s">
        <v>1078</v>
      </c>
      <c r="B55" s="47"/>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row>
    <row r="56" spans="1:69" s="4" customFormat="1" ht="267.75">
      <c r="A56" s="51" t="s">
        <v>2022</v>
      </c>
      <c r="B56" s="51" t="s">
        <v>52</v>
      </c>
      <c r="C56" s="505" t="s">
        <v>1929</v>
      </c>
      <c r="D56" s="505" t="s">
        <v>1931</v>
      </c>
      <c r="E56" s="505" t="s">
        <v>29</v>
      </c>
      <c r="F56" s="505" t="s">
        <v>2030</v>
      </c>
      <c r="G56" s="505" t="s">
        <v>2031</v>
      </c>
      <c r="H56" s="505" t="s">
        <v>2032</v>
      </c>
      <c r="I56" s="505" t="s">
        <v>2025</v>
      </c>
      <c r="J56" s="509" t="s">
        <v>1981</v>
      </c>
      <c r="K56" s="509">
        <v>12</v>
      </c>
      <c r="L56" s="509" t="s">
        <v>1944</v>
      </c>
      <c r="M56" s="508" t="s">
        <v>1945</v>
      </c>
      <c r="N56" s="509" t="s">
        <v>1946</v>
      </c>
      <c r="O56" s="505" t="s">
        <v>51</v>
      </c>
      <c r="P56" s="509" t="s">
        <v>1947</v>
      </c>
      <c r="Q56" s="505" t="s">
        <v>1948</v>
      </c>
      <c r="R56" s="505" t="s">
        <v>2026</v>
      </c>
      <c r="S56" s="505" t="s">
        <v>51</v>
      </c>
      <c r="T56" s="505" t="s">
        <v>2036</v>
      </c>
      <c r="U56" s="509" t="s">
        <v>1888</v>
      </c>
      <c r="V56" s="509" t="s">
        <v>2027</v>
      </c>
      <c r="W56" s="505" t="s">
        <v>62</v>
      </c>
      <c r="X56" s="505">
        <v>1</v>
      </c>
      <c r="Y56" s="505">
        <v>0</v>
      </c>
      <c r="Z56" s="505">
        <v>0</v>
      </c>
      <c r="AA56" s="509" t="s">
        <v>2028</v>
      </c>
      <c r="AB56" s="509" t="s">
        <v>2014</v>
      </c>
      <c r="AC56" s="505">
        <v>1</v>
      </c>
      <c r="AD56" s="505" t="s">
        <v>49</v>
      </c>
      <c r="AE56" s="505" t="s">
        <v>51</v>
      </c>
      <c r="AF56" s="509" t="s">
        <v>1139</v>
      </c>
      <c r="AG56" s="505" t="s">
        <v>212</v>
      </c>
      <c r="AH56" s="509" t="s">
        <v>2029</v>
      </c>
      <c r="AI56" s="509" t="s">
        <v>1991</v>
      </c>
      <c r="AJ56" s="505" t="s">
        <v>49</v>
      </c>
      <c r="AK56" s="509" t="s">
        <v>1955</v>
      </c>
      <c r="AL56" s="509" t="s">
        <v>1955</v>
      </c>
      <c r="AM56" s="509" t="s">
        <v>1955</v>
      </c>
      <c r="AN56" s="509" t="s">
        <v>1955</v>
      </c>
      <c r="AO56" s="505" t="s">
        <v>51</v>
      </c>
      <c r="AP56" s="505" t="s">
        <v>51</v>
      </c>
      <c r="AQ56" s="505" t="s">
        <v>950</v>
      </c>
      <c r="AR56" s="505" t="s">
        <v>1956</v>
      </c>
      <c r="AS56" s="505" t="s">
        <v>62</v>
      </c>
      <c r="AT56" s="507" t="s">
        <v>1064</v>
      </c>
      <c r="AU56" s="187" t="s">
        <v>51</v>
      </c>
      <c r="AV56" s="505" t="s">
        <v>49</v>
      </c>
      <c r="AW56" s="505" t="s">
        <v>207</v>
      </c>
      <c r="AX56" s="507" t="s">
        <v>1067</v>
      </c>
      <c r="AY56" s="505" t="s">
        <v>630</v>
      </c>
      <c r="AZ56" s="507" t="s">
        <v>2035</v>
      </c>
      <c r="BA56" s="505" t="s">
        <v>2011</v>
      </c>
      <c r="BB56" s="505" t="s">
        <v>212</v>
      </c>
      <c r="BC56" s="505" t="s">
        <v>938</v>
      </c>
      <c r="BD56" s="505" t="s">
        <v>2037</v>
      </c>
      <c r="BE56" s="505"/>
      <c r="BF56" s="505"/>
      <c r="BG56" s="185"/>
      <c r="BH56" s="185"/>
      <c r="BI56" s="185"/>
      <c r="BJ56" s="185"/>
      <c r="BK56" s="185"/>
      <c r="BL56" s="185"/>
      <c r="BM56" s="185"/>
      <c r="BN56" s="185"/>
      <c r="BO56" s="185"/>
      <c r="BP56" s="185"/>
      <c r="BQ56" s="185"/>
    </row>
    <row r="57" spans="1:69" s="4" customFormat="1" ht="242.25">
      <c r="A57" s="51" t="s">
        <v>2023</v>
      </c>
      <c r="B57" s="51" t="s">
        <v>52</v>
      </c>
      <c r="C57" s="505" t="s">
        <v>1133</v>
      </c>
      <c r="D57" s="505" t="s">
        <v>1931</v>
      </c>
      <c r="E57" s="505" t="s">
        <v>29</v>
      </c>
      <c r="F57" s="505" t="s">
        <v>2038</v>
      </c>
      <c r="G57" s="505" t="s">
        <v>2042</v>
      </c>
      <c r="H57" s="505" t="s">
        <v>2039</v>
      </c>
      <c r="I57" s="505" t="s">
        <v>2040</v>
      </c>
      <c r="J57" s="509" t="s">
        <v>1981</v>
      </c>
      <c r="K57" s="505">
        <v>6</v>
      </c>
      <c r="L57" s="505" t="s">
        <v>2041</v>
      </c>
      <c r="M57" s="508" t="s">
        <v>1945</v>
      </c>
      <c r="N57" s="509" t="s">
        <v>1946</v>
      </c>
      <c r="O57" s="505" t="s">
        <v>51</v>
      </c>
      <c r="P57" s="509" t="s">
        <v>1947</v>
      </c>
      <c r="Q57" s="505" t="s">
        <v>1966</v>
      </c>
      <c r="R57" s="505" t="s">
        <v>1978</v>
      </c>
      <c r="S57" s="505" t="s">
        <v>51</v>
      </c>
      <c r="T57" s="505" t="s">
        <v>2044</v>
      </c>
      <c r="U57" s="509" t="s">
        <v>1061</v>
      </c>
      <c r="V57" s="509" t="s">
        <v>1085</v>
      </c>
      <c r="W57" s="505" t="s">
        <v>62</v>
      </c>
      <c r="X57" s="505">
        <v>2</v>
      </c>
      <c r="Y57" s="505">
        <v>0</v>
      </c>
      <c r="Z57" s="505">
        <v>0</v>
      </c>
      <c r="AA57" s="509" t="s">
        <v>2028</v>
      </c>
      <c r="AB57" s="505">
        <v>2</v>
      </c>
      <c r="AC57" s="505" t="s">
        <v>62</v>
      </c>
      <c r="AD57" s="505" t="s">
        <v>49</v>
      </c>
      <c r="AE57" s="505" t="s">
        <v>51</v>
      </c>
      <c r="AF57" s="509" t="s">
        <v>1139</v>
      </c>
      <c r="AG57" s="505" t="s">
        <v>212</v>
      </c>
      <c r="AH57" s="509" t="s">
        <v>2029</v>
      </c>
      <c r="AI57" s="509" t="s">
        <v>1990</v>
      </c>
      <c r="AJ57" s="505" t="s">
        <v>49</v>
      </c>
      <c r="AK57" s="509" t="s">
        <v>1955</v>
      </c>
      <c r="AL57" s="509" t="s">
        <v>1955</v>
      </c>
      <c r="AM57" s="509" t="s">
        <v>1955</v>
      </c>
      <c r="AN57" s="509" t="s">
        <v>1955</v>
      </c>
      <c r="AO57" s="505" t="s">
        <v>51</v>
      </c>
      <c r="AP57" s="505" t="s">
        <v>51</v>
      </c>
      <c r="AQ57" s="505" t="s">
        <v>950</v>
      </c>
      <c r="AR57" s="505" t="s">
        <v>1956</v>
      </c>
      <c r="AS57" s="505" t="s">
        <v>62</v>
      </c>
      <c r="AT57" s="507" t="s">
        <v>1064</v>
      </c>
      <c r="AU57" s="187" t="s">
        <v>51</v>
      </c>
      <c r="AV57" s="505" t="s">
        <v>49</v>
      </c>
      <c r="AW57" s="505" t="s">
        <v>207</v>
      </c>
      <c r="AX57" s="507" t="s">
        <v>1067</v>
      </c>
      <c r="AY57" s="505" t="s">
        <v>630</v>
      </c>
      <c r="AZ57" s="507" t="s">
        <v>2035</v>
      </c>
      <c r="BA57" s="505" t="s">
        <v>2005</v>
      </c>
      <c r="BB57" s="505" t="s">
        <v>212</v>
      </c>
      <c r="BC57" s="505" t="s">
        <v>938</v>
      </c>
      <c r="BD57" s="505"/>
      <c r="BE57" s="505"/>
      <c r="BF57" s="505"/>
      <c r="BG57" s="185"/>
      <c r="BH57" s="185"/>
      <c r="BI57" s="185"/>
      <c r="BJ57" s="185"/>
      <c r="BK57" s="185"/>
      <c r="BL57" s="185"/>
      <c r="BM57" s="185"/>
      <c r="BN57" s="185"/>
      <c r="BO57" s="185"/>
      <c r="BP57" s="185"/>
      <c r="BQ57" s="185"/>
    </row>
    <row r="58" spans="1:69" s="4" customFormat="1" ht="242.25">
      <c r="A58" s="51" t="s">
        <v>2024</v>
      </c>
      <c r="B58" s="51" t="s">
        <v>52</v>
      </c>
      <c r="C58" s="505" t="s">
        <v>1930</v>
      </c>
      <c r="D58" s="505" t="s">
        <v>1962</v>
      </c>
      <c r="E58" s="505" t="s">
        <v>29</v>
      </c>
      <c r="F58" s="505" t="s">
        <v>2045</v>
      </c>
      <c r="G58" s="505" t="s">
        <v>2048</v>
      </c>
      <c r="H58" s="505" t="s">
        <v>2046</v>
      </c>
      <c r="I58" s="505" t="s">
        <v>2047</v>
      </c>
      <c r="J58" s="509" t="s">
        <v>2020</v>
      </c>
      <c r="K58" s="505">
        <v>6</v>
      </c>
      <c r="L58" s="505" t="s">
        <v>1963</v>
      </c>
      <c r="M58" s="508" t="s">
        <v>1964</v>
      </c>
      <c r="N58" s="509" t="s">
        <v>1980</v>
      </c>
      <c r="O58" s="505" t="s">
        <v>49</v>
      </c>
      <c r="P58" s="509" t="s">
        <v>1947</v>
      </c>
      <c r="Q58" s="505" t="s">
        <v>1966</v>
      </c>
      <c r="R58" s="505" t="s">
        <v>2017</v>
      </c>
      <c r="S58" s="505" t="s">
        <v>51</v>
      </c>
      <c r="T58" s="505" t="s">
        <v>2044</v>
      </c>
      <c r="U58" s="505" t="s">
        <v>1888</v>
      </c>
      <c r="V58" s="505" t="s">
        <v>1085</v>
      </c>
      <c r="W58" s="505" t="s">
        <v>62</v>
      </c>
      <c r="X58" s="505">
        <v>2</v>
      </c>
      <c r="Y58" s="505">
        <v>0</v>
      </c>
      <c r="Z58" s="505">
        <v>0</v>
      </c>
      <c r="AA58" s="509" t="s">
        <v>2028</v>
      </c>
      <c r="AB58" s="505">
        <v>2</v>
      </c>
      <c r="AC58" s="505" t="s">
        <v>62</v>
      </c>
      <c r="AD58" s="505" t="s">
        <v>49</v>
      </c>
      <c r="AE58" s="505" t="s">
        <v>51</v>
      </c>
      <c r="AF58" s="509" t="s">
        <v>1139</v>
      </c>
      <c r="AG58" s="505" t="s">
        <v>212</v>
      </c>
      <c r="AH58" s="509" t="s">
        <v>2049</v>
      </c>
      <c r="AI58" s="505" t="s">
        <v>62</v>
      </c>
      <c r="AJ58" s="505" t="s">
        <v>49</v>
      </c>
      <c r="AK58" s="509" t="s">
        <v>1955</v>
      </c>
      <c r="AL58" s="509" t="s">
        <v>1955</v>
      </c>
      <c r="AM58" s="509" t="s">
        <v>1955</v>
      </c>
      <c r="AN58" s="509" t="s">
        <v>1955</v>
      </c>
      <c r="AO58" s="505" t="s">
        <v>51</v>
      </c>
      <c r="AP58" s="505" t="s">
        <v>51</v>
      </c>
      <c r="AQ58" s="505" t="s">
        <v>950</v>
      </c>
      <c r="AR58" s="505" t="s">
        <v>1956</v>
      </c>
      <c r="AS58" s="505" t="s">
        <v>62</v>
      </c>
      <c r="AT58" s="507" t="s">
        <v>1064</v>
      </c>
      <c r="AU58" s="187" t="s">
        <v>51</v>
      </c>
      <c r="AV58" s="505" t="s">
        <v>49</v>
      </c>
      <c r="AW58" s="505" t="s">
        <v>207</v>
      </c>
      <c r="AX58" s="507" t="s">
        <v>1067</v>
      </c>
      <c r="AY58" s="505" t="s">
        <v>630</v>
      </c>
      <c r="AZ58" s="507" t="s">
        <v>2035</v>
      </c>
      <c r="BA58" s="505" t="s">
        <v>2050</v>
      </c>
      <c r="BB58" s="505" t="s">
        <v>212</v>
      </c>
      <c r="BC58" s="505" t="s">
        <v>938</v>
      </c>
      <c r="BD58" s="505"/>
      <c r="BE58" s="505"/>
      <c r="BF58" s="505"/>
      <c r="BG58" s="185"/>
      <c r="BH58" s="185"/>
      <c r="BI58" s="185"/>
      <c r="BJ58" s="185"/>
      <c r="BK58" s="185"/>
      <c r="BL58" s="185"/>
      <c r="BM58" s="185"/>
      <c r="BN58" s="185"/>
      <c r="BO58" s="185"/>
      <c r="BP58" s="185"/>
      <c r="BQ58" s="185"/>
    </row>
    <row r="59" spans="1:69" s="470" customFormat="1" ht="114.75">
      <c r="A59" s="507" t="s">
        <v>1882</v>
      </c>
      <c r="B59" s="507" t="s">
        <v>52</v>
      </c>
      <c r="C59" s="507" t="s">
        <v>1051</v>
      </c>
      <c r="D59" s="508" t="s">
        <v>1079</v>
      </c>
      <c r="E59" s="508" t="s">
        <v>766</v>
      </c>
      <c r="F59" s="508" t="s">
        <v>1096</v>
      </c>
      <c r="G59" s="508" t="s">
        <v>1097</v>
      </c>
      <c r="H59" s="508" t="s">
        <v>1095</v>
      </c>
      <c r="I59" s="508" t="s">
        <v>1101</v>
      </c>
      <c r="J59" s="508" t="s">
        <v>1053</v>
      </c>
      <c r="K59" s="508">
        <v>4</v>
      </c>
      <c r="L59" s="508" t="s">
        <v>253</v>
      </c>
      <c r="M59" s="508" t="s">
        <v>1054</v>
      </c>
      <c r="N59" s="508" t="s">
        <v>1102</v>
      </c>
      <c r="O59" s="508" t="s">
        <v>49</v>
      </c>
      <c r="P59" s="508" t="s">
        <v>1055</v>
      </c>
      <c r="Q59" s="508" t="s">
        <v>1136</v>
      </c>
      <c r="R59" s="508" t="s">
        <v>1145</v>
      </c>
      <c r="S59" s="508" t="s">
        <v>51</v>
      </c>
      <c r="T59" s="508" t="s">
        <v>1058</v>
      </c>
      <c r="U59" s="508" t="s">
        <v>1092</v>
      </c>
      <c r="V59" s="508" t="s">
        <v>1093</v>
      </c>
      <c r="W59" s="508" t="s">
        <v>1098</v>
      </c>
      <c r="X59" s="508" t="s">
        <v>1089</v>
      </c>
      <c r="Y59" s="508" t="s">
        <v>1089</v>
      </c>
      <c r="Z59" s="508">
        <v>0</v>
      </c>
      <c r="AA59" s="508">
        <v>0</v>
      </c>
      <c r="AB59" s="508" t="s">
        <v>2051</v>
      </c>
      <c r="AC59" s="508" t="s">
        <v>1099</v>
      </c>
      <c r="AD59" s="508" t="s">
        <v>62</v>
      </c>
      <c r="AE59" s="508" t="s">
        <v>51</v>
      </c>
      <c r="AF59" s="508" t="s">
        <v>1100</v>
      </c>
      <c r="AG59" s="508" t="s">
        <v>212</v>
      </c>
      <c r="AH59" s="508" t="s">
        <v>1094</v>
      </c>
      <c r="AI59" s="508" t="s">
        <v>49</v>
      </c>
      <c r="AJ59" s="508" t="s">
        <v>49</v>
      </c>
      <c r="AK59" s="508" t="s">
        <v>51</v>
      </c>
      <c r="AL59" s="507" t="s">
        <v>49</v>
      </c>
      <c r="AM59" s="508" t="s">
        <v>51</v>
      </c>
      <c r="AN59" s="507" t="s">
        <v>49</v>
      </c>
      <c r="AO59" s="507" t="s">
        <v>51</v>
      </c>
      <c r="AP59" s="507" t="s">
        <v>49</v>
      </c>
      <c r="AQ59" s="507" t="s">
        <v>51</v>
      </c>
      <c r="AR59" s="508" t="s">
        <v>51</v>
      </c>
      <c r="AS59" s="507" t="s">
        <v>49</v>
      </c>
      <c r="AT59" s="507" t="s">
        <v>1064</v>
      </c>
      <c r="AU59" s="510" t="s">
        <v>51</v>
      </c>
      <c r="AV59" s="507" t="s">
        <v>51</v>
      </c>
      <c r="AW59" s="507" t="s">
        <v>2007</v>
      </c>
      <c r="AX59" s="507" t="s">
        <v>1067</v>
      </c>
      <c r="AY59" s="507" t="s">
        <v>1066</v>
      </c>
      <c r="AZ59" s="507" t="s">
        <v>1140</v>
      </c>
      <c r="BA59" s="508" t="s">
        <v>950</v>
      </c>
      <c r="BB59" s="507" t="s">
        <v>212</v>
      </c>
      <c r="BC59" s="507" t="s">
        <v>1065</v>
      </c>
      <c r="BD59" s="507" t="s">
        <v>212</v>
      </c>
      <c r="BE59" s="507" t="s">
        <v>1141</v>
      </c>
      <c r="BF59" s="507" t="s">
        <v>1142</v>
      </c>
    </row>
    <row r="60" spans="1:69" s="470" customFormat="1" ht="114.75">
      <c r="A60" s="507" t="s">
        <v>1883</v>
      </c>
      <c r="B60" s="507" t="s">
        <v>52</v>
      </c>
      <c r="C60" s="507" t="s">
        <v>1051</v>
      </c>
      <c r="D60" s="508" t="s">
        <v>1079</v>
      </c>
      <c r="E60" s="508" t="s">
        <v>29</v>
      </c>
      <c r="F60" s="508" t="s">
        <v>1884</v>
      </c>
      <c r="G60" s="508" t="s">
        <v>1885</v>
      </c>
      <c r="H60" s="508" t="s">
        <v>1886</v>
      </c>
      <c r="I60" s="508" t="s">
        <v>1887</v>
      </c>
      <c r="J60" s="508" t="s">
        <v>1053</v>
      </c>
      <c r="K60" s="508">
        <v>4</v>
      </c>
      <c r="L60" s="508" t="s">
        <v>253</v>
      </c>
      <c r="M60" s="508" t="s">
        <v>1054</v>
      </c>
      <c r="N60" s="508" t="s">
        <v>1102</v>
      </c>
      <c r="O60" s="508" t="s">
        <v>49</v>
      </c>
      <c r="P60" s="508" t="s">
        <v>1055</v>
      </c>
      <c r="Q60" s="508" t="s">
        <v>1136</v>
      </c>
      <c r="R60" s="508" t="s">
        <v>2043</v>
      </c>
      <c r="S60" s="508" t="s">
        <v>51</v>
      </c>
      <c r="T60" s="508" t="s">
        <v>1058</v>
      </c>
      <c r="U60" s="508" t="s">
        <v>1888</v>
      </c>
      <c r="V60" s="508" t="s">
        <v>1889</v>
      </c>
      <c r="W60" s="508" t="s">
        <v>1098</v>
      </c>
      <c r="X60" s="508">
        <v>2</v>
      </c>
      <c r="Y60" s="508">
        <v>2</v>
      </c>
      <c r="Z60" s="508">
        <v>0</v>
      </c>
      <c r="AA60" s="508" t="s">
        <v>1471</v>
      </c>
      <c r="AB60" s="508" t="s">
        <v>1468</v>
      </c>
      <c r="AC60" s="508" t="s">
        <v>1099</v>
      </c>
      <c r="AD60" s="508" t="s">
        <v>62</v>
      </c>
      <c r="AE60" s="508" t="s">
        <v>51</v>
      </c>
      <c r="AF60" s="508" t="s">
        <v>1890</v>
      </c>
      <c r="AG60" s="508" t="s">
        <v>212</v>
      </c>
      <c r="AH60" s="508" t="s">
        <v>1094</v>
      </c>
      <c r="AI60" s="508" t="s">
        <v>49</v>
      </c>
      <c r="AJ60" s="508" t="s">
        <v>49</v>
      </c>
      <c r="AK60" s="508" t="s">
        <v>51</v>
      </c>
      <c r="AL60" s="507" t="s">
        <v>62</v>
      </c>
      <c r="AM60" s="508" t="s">
        <v>62</v>
      </c>
      <c r="AN60" s="507" t="s">
        <v>49</v>
      </c>
      <c r="AO60" s="507" t="s">
        <v>51</v>
      </c>
      <c r="AP60" s="507" t="s">
        <v>49</v>
      </c>
      <c r="AQ60" s="507" t="s">
        <v>51</v>
      </c>
      <c r="AR60" s="508" t="s">
        <v>51</v>
      </c>
      <c r="AS60" s="507" t="s">
        <v>49</v>
      </c>
      <c r="AT60" s="507" t="s">
        <v>1064</v>
      </c>
      <c r="AU60" s="510" t="s">
        <v>51</v>
      </c>
      <c r="AV60" s="507" t="s">
        <v>51</v>
      </c>
      <c r="AW60" s="507" t="s">
        <v>2007</v>
      </c>
      <c r="AX60" s="507" t="s">
        <v>1067</v>
      </c>
      <c r="AY60" s="507" t="s">
        <v>1066</v>
      </c>
      <c r="AZ60" s="507" t="s">
        <v>1140</v>
      </c>
      <c r="BA60" s="508" t="s">
        <v>950</v>
      </c>
      <c r="BB60" s="507" t="s">
        <v>212</v>
      </c>
      <c r="BC60" s="507" t="s">
        <v>1065</v>
      </c>
      <c r="BD60" s="507" t="s">
        <v>212</v>
      </c>
      <c r="BE60" s="507" t="s">
        <v>1141</v>
      </c>
      <c r="BF60" s="507" t="s">
        <v>1142</v>
      </c>
    </row>
    <row r="61" spans="1:69">
      <c r="A61" s="468"/>
      <c r="B61" s="468"/>
      <c r="C61" s="468"/>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506"/>
      <c r="AR61" s="508"/>
      <c r="AS61" s="73"/>
      <c r="AT61" s="506"/>
      <c r="AU61" s="506"/>
      <c r="AV61" s="506"/>
      <c r="AW61" s="506"/>
      <c r="AX61" s="506"/>
      <c r="AY61" s="506"/>
      <c r="AZ61" s="506"/>
      <c r="BA61" s="506"/>
      <c r="BB61" s="506"/>
      <c r="BC61" s="506"/>
      <c r="BD61" s="506"/>
      <c r="BE61" s="506"/>
      <c r="BF61" s="506"/>
      <c r="BG61" s="470"/>
      <c r="BH61" s="470"/>
    </row>
    <row r="62" spans="1:69">
      <c r="A62" s="468"/>
      <c r="B62" s="468"/>
      <c r="C62" s="468"/>
      <c r="D62" s="506"/>
      <c r="E62" s="506"/>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506"/>
      <c r="AL62" s="506"/>
      <c r="AM62" s="73"/>
      <c r="AN62" s="506"/>
      <c r="AO62" s="506"/>
      <c r="AP62" s="506"/>
      <c r="AQ62" s="506"/>
      <c r="AR62" s="508"/>
      <c r="AS62" s="506"/>
      <c r="AT62" s="506"/>
      <c r="AU62" s="506"/>
      <c r="AV62" s="506"/>
      <c r="AW62" s="506"/>
      <c r="AX62" s="506"/>
      <c r="AY62" s="506"/>
      <c r="AZ62" s="506"/>
      <c r="BA62" s="506"/>
      <c r="BB62" s="506"/>
      <c r="BC62" s="506"/>
      <c r="BD62" s="506"/>
      <c r="BE62" s="506"/>
      <c r="BF62" s="506"/>
      <c r="BG62" s="470"/>
      <c r="BH62" s="470"/>
    </row>
    <row r="63" spans="1:69">
      <c r="A63" s="468"/>
      <c r="B63" s="468"/>
      <c r="C63" s="468"/>
      <c r="D63" s="506"/>
      <c r="E63" s="506"/>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506"/>
      <c r="AL63" s="506"/>
      <c r="AM63" s="73"/>
      <c r="AN63" s="506"/>
      <c r="AO63" s="506"/>
      <c r="AP63" s="506"/>
      <c r="AQ63" s="506"/>
      <c r="AR63" s="508"/>
      <c r="AS63" s="506"/>
      <c r="AT63" s="506"/>
      <c r="AU63" s="506"/>
      <c r="AV63" s="506"/>
      <c r="AW63" s="506"/>
      <c r="AX63" s="506"/>
      <c r="AY63" s="506"/>
      <c r="AZ63" s="506"/>
      <c r="BA63" s="506"/>
      <c r="BB63" s="506"/>
      <c r="BC63" s="506"/>
      <c r="BD63" s="506"/>
      <c r="BE63" s="506"/>
      <c r="BF63" s="506"/>
      <c r="BG63" s="470"/>
      <c r="BH63" s="470"/>
    </row>
    <row r="64" spans="1:69">
      <c r="A64" s="468"/>
      <c r="B64" s="468"/>
      <c r="C64" s="468"/>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508"/>
      <c r="AS64" s="73"/>
      <c r="AT64" s="506"/>
      <c r="AU64" s="506"/>
      <c r="AV64" s="506"/>
      <c r="AW64" s="506"/>
      <c r="AX64" s="506"/>
      <c r="AY64" s="506"/>
      <c r="AZ64" s="506"/>
      <c r="BA64" s="506"/>
      <c r="BB64" s="506"/>
      <c r="BC64" s="506"/>
      <c r="BD64" s="506"/>
      <c r="BE64" s="506"/>
      <c r="BF64" s="506"/>
      <c r="BG64" s="470"/>
      <c r="BH64" s="470"/>
    </row>
    <row r="65" spans="1:60">
      <c r="A65" s="468"/>
      <c r="B65" s="468"/>
      <c r="C65" s="468"/>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508"/>
      <c r="AS65" s="73"/>
      <c r="AT65" s="506"/>
      <c r="AU65" s="506"/>
      <c r="AV65" s="506"/>
      <c r="AW65" s="506"/>
      <c r="AX65" s="506"/>
      <c r="AY65" s="506"/>
      <c r="AZ65" s="506"/>
      <c r="BA65" s="506"/>
      <c r="BB65" s="506"/>
      <c r="BC65" s="506"/>
      <c r="BD65" s="506"/>
      <c r="BE65" s="506"/>
      <c r="BF65" s="506"/>
      <c r="BG65" s="470"/>
      <c r="BH65" s="470"/>
    </row>
    <row r="66" spans="1:60">
      <c r="A66" s="468"/>
      <c r="B66" s="468"/>
      <c r="C66" s="468"/>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508"/>
      <c r="AS66" s="73"/>
      <c r="AT66" s="506"/>
      <c r="AU66" s="506"/>
      <c r="AV66" s="506"/>
      <c r="AW66" s="506"/>
      <c r="AX66" s="506"/>
      <c r="AY66" s="506"/>
      <c r="AZ66" s="506"/>
      <c r="BA66" s="506"/>
      <c r="BB66" s="506"/>
      <c r="BC66" s="506"/>
      <c r="BD66" s="506"/>
      <c r="BE66" s="506"/>
      <c r="BF66" s="506"/>
      <c r="BG66" s="470"/>
      <c r="BH66" s="470"/>
    </row>
    <row r="67" spans="1:60">
      <c r="A67" s="468"/>
      <c r="B67" s="468"/>
      <c r="C67" s="468"/>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506"/>
      <c r="AR67" s="508"/>
      <c r="AS67" s="73"/>
      <c r="AT67" s="506"/>
      <c r="AU67" s="506"/>
      <c r="AV67" s="506"/>
      <c r="AW67" s="506"/>
      <c r="AX67" s="506"/>
      <c r="AY67" s="506"/>
      <c r="AZ67" s="506"/>
      <c r="BA67" s="506"/>
      <c r="BB67" s="506"/>
      <c r="BC67" s="506"/>
      <c r="BD67" s="506"/>
      <c r="BE67" s="506"/>
      <c r="BF67" s="506"/>
      <c r="BG67" s="470"/>
      <c r="BH67" s="470"/>
    </row>
    <row r="68" spans="1:60">
      <c r="A68" s="468"/>
      <c r="B68" s="468"/>
      <c r="C68" s="468"/>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506"/>
      <c r="AR68" s="508"/>
      <c r="AS68" s="73"/>
      <c r="AT68" s="506"/>
      <c r="AU68" s="506"/>
      <c r="AV68" s="506"/>
      <c r="AW68" s="506"/>
      <c r="AX68" s="506"/>
      <c r="AY68" s="506"/>
      <c r="AZ68" s="506"/>
      <c r="BA68" s="506"/>
      <c r="BB68" s="506"/>
      <c r="BC68" s="506"/>
      <c r="BD68" s="506"/>
      <c r="BE68" s="506"/>
      <c r="BF68" s="506"/>
      <c r="BG68" s="470"/>
      <c r="BH68" s="470"/>
    </row>
    <row r="69" spans="1:60">
      <c r="A69" s="468"/>
      <c r="B69" s="468"/>
      <c r="C69" s="468"/>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506"/>
      <c r="AR69" s="508"/>
      <c r="AS69" s="73"/>
      <c r="AT69" s="506"/>
      <c r="AU69" s="506"/>
      <c r="AV69" s="506"/>
      <c r="AW69" s="506"/>
      <c r="AX69" s="506"/>
      <c r="AY69" s="506"/>
      <c r="AZ69" s="506"/>
      <c r="BA69" s="506"/>
      <c r="BB69" s="506"/>
      <c r="BC69" s="506"/>
      <c r="BD69" s="506"/>
      <c r="BE69" s="506"/>
      <c r="BF69" s="506"/>
      <c r="BG69" s="470"/>
      <c r="BH69" s="470"/>
    </row>
    <row r="70" spans="1:60">
      <c r="A70" s="468"/>
      <c r="B70" s="468"/>
      <c r="C70" s="468"/>
      <c r="D70" s="506"/>
      <c r="E70" s="506"/>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506"/>
      <c r="AL70" s="506"/>
      <c r="AM70" s="73"/>
      <c r="AN70" s="506"/>
      <c r="AO70" s="506"/>
      <c r="AP70" s="506"/>
      <c r="AQ70" s="506"/>
      <c r="AR70" s="508"/>
      <c r="AS70" s="506"/>
      <c r="AT70" s="506"/>
      <c r="AU70" s="506"/>
      <c r="AV70" s="506"/>
      <c r="AW70" s="506"/>
      <c r="AX70" s="506"/>
      <c r="AY70" s="506"/>
      <c r="AZ70" s="506"/>
      <c r="BA70" s="506"/>
      <c r="BB70" s="506"/>
      <c r="BC70" s="506"/>
      <c r="BD70" s="506"/>
      <c r="BE70" s="506"/>
      <c r="BF70" s="506"/>
      <c r="BG70" s="470"/>
      <c r="BH70" s="470"/>
    </row>
    <row r="71" spans="1:60">
      <c r="A71" s="468"/>
      <c r="B71" s="468"/>
      <c r="C71" s="468"/>
      <c r="D71" s="506"/>
      <c r="E71" s="506"/>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506"/>
      <c r="AL71" s="506"/>
      <c r="AM71" s="73"/>
      <c r="AN71" s="506"/>
      <c r="AO71" s="506"/>
      <c r="AP71" s="506"/>
      <c r="AQ71" s="506"/>
      <c r="AR71" s="508"/>
      <c r="AS71" s="506"/>
      <c r="AT71" s="506"/>
      <c r="AU71" s="506"/>
      <c r="AV71" s="506"/>
      <c r="AW71" s="506"/>
      <c r="AX71" s="506"/>
      <c r="AY71" s="506"/>
      <c r="AZ71" s="506"/>
      <c r="BA71" s="506"/>
      <c r="BB71" s="506"/>
      <c r="BC71" s="506"/>
      <c r="BD71" s="506"/>
      <c r="BE71" s="506"/>
      <c r="BF71" s="506"/>
      <c r="BG71" s="470"/>
      <c r="BH71" s="470"/>
    </row>
    <row r="72" spans="1:60">
      <c r="A72" s="468"/>
      <c r="B72" s="468"/>
      <c r="C72" s="468"/>
      <c r="D72" s="506"/>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506"/>
      <c r="AL72" s="506"/>
      <c r="AM72" s="73"/>
      <c r="AN72" s="506"/>
      <c r="AO72" s="506"/>
      <c r="AP72" s="506"/>
      <c r="AQ72" s="506"/>
      <c r="AR72" s="508"/>
      <c r="AS72" s="506"/>
      <c r="AT72" s="506"/>
      <c r="AU72" s="506"/>
      <c r="AV72" s="506"/>
      <c r="AW72" s="506"/>
      <c r="AX72" s="506"/>
      <c r="AY72" s="506"/>
      <c r="AZ72" s="506"/>
      <c r="BA72" s="506"/>
      <c r="BB72" s="506"/>
      <c r="BC72" s="506"/>
      <c r="BD72" s="506"/>
      <c r="BE72" s="506"/>
      <c r="BF72" s="506"/>
      <c r="BG72" s="470"/>
      <c r="BH72" s="470"/>
    </row>
    <row r="73" spans="1:60">
      <c r="A73" s="468"/>
      <c r="B73" s="468"/>
      <c r="C73" s="468"/>
      <c r="D73" s="506"/>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506"/>
      <c r="AL73" s="506"/>
      <c r="AM73" s="73"/>
      <c r="AN73" s="506"/>
      <c r="AO73" s="506"/>
      <c r="AP73" s="506"/>
      <c r="AQ73" s="506"/>
      <c r="AR73" s="508"/>
      <c r="AS73" s="506"/>
      <c r="AT73" s="506"/>
      <c r="AU73" s="506"/>
      <c r="AV73" s="506"/>
      <c r="AW73" s="506"/>
      <c r="AX73" s="506"/>
      <c r="AY73" s="506"/>
      <c r="AZ73" s="506"/>
      <c r="BA73" s="506"/>
      <c r="BB73" s="506"/>
      <c r="BC73" s="506"/>
      <c r="BD73" s="506"/>
      <c r="BE73" s="506"/>
      <c r="BF73" s="506"/>
      <c r="BG73" s="470"/>
      <c r="BH73" s="470"/>
    </row>
    <row r="74" spans="1:60">
      <c r="A74" s="468"/>
      <c r="B74" s="468"/>
      <c r="C74" s="468"/>
      <c r="D74" s="506"/>
      <c r="E74" s="506"/>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506"/>
      <c r="AL74" s="506"/>
      <c r="AM74" s="73"/>
      <c r="AN74" s="506"/>
      <c r="AO74" s="506"/>
      <c r="AP74" s="506"/>
      <c r="AQ74" s="506"/>
      <c r="AR74" s="508"/>
      <c r="AS74" s="506"/>
      <c r="AT74" s="506"/>
      <c r="AU74" s="506"/>
      <c r="AV74" s="506"/>
      <c r="AW74" s="506"/>
      <c r="AX74" s="506"/>
      <c r="AY74" s="506"/>
      <c r="AZ74" s="506"/>
      <c r="BA74" s="506"/>
      <c r="BB74" s="506"/>
      <c r="BC74" s="506"/>
      <c r="BD74" s="506"/>
      <c r="BE74" s="506"/>
      <c r="BF74" s="506"/>
      <c r="BG74" s="470"/>
      <c r="BH74" s="470"/>
    </row>
    <row r="75" spans="1:60">
      <c r="A75" s="468"/>
      <c r="B75" s="468"/>
      <c r="C75" s="468"/>
      <c r="D75" s="506"/>
      <c r="E75" s="506"/>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506"/>
      <c r="AL75" s="506"/>
      <c r="AM75" s="73"/>
      <c r="AN75" s="506"/>
      <c r="AO75" s="506"/>
      <c r="AP75" s="506"/>
      <c r="AQ75" s="506"/>
      <c r="AR75" s="508"/>
      <c r="AS75" s="506"/>
      <c r="AT75" s="506"/>
      <c r="AU75" s="506"/>
      <c r="AV75" s="506"/>
      <c r="AW75" s="506"/>
      <c r="AX75" s="506"/>
      <c r="AY75" s="506"/>
      <c r="AZ75" s="506"/>
      <c r="BA75" s="506"/>
      <c r="BB75" s="506"/>
      <c r="BC75" s="506"/>
      <c r="BD75" s="506"/>
      <c r="BE75" s="506"/>
      <c r="BF75" s="506"/>
      <c r="BG75" s="470"/>
      <c r="BH75" s="470"/>
    </row>
    <row r="76" spans="1:60">
      <c r="A76" s="468"/>
      <c r="B76" s="468"/>
      <c r="C76" s="468"/>
      <c r="D76" s="506"/>
      <c r="E76" s="506"/>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506"/>
      <c r="AL76" s="506"/>
      <c r="AM76" s="73"/>
      <c r="AN76" s="506"/>
      <c r="AO76" s="506"/>
      <c r="AP76" s="506"/>
      <c r="AQ76" s="506"/>
      <c r="AR76" s="508"/>
      <c r="AS76" s="506"/>
      <c r="AT76" s="506"/>
      <c r="AU76" s="506"/>
      <c r="AV76" s="506"/>
      <c r="AW76" s="506"/>
      <c r="AX76" s="506"/>
      <c r="AY76" s="506"/>
      <c r="AZ76" s="506"/>
      <c r="BA76" s="506"/>
      <c r="BB76" s="506"/>
      <c r="BC76" s="506"/>
      <c r="BD76" s="506"/>
      <c r="BE76" s="506"/>
      <c r="BF76" s="506"/>
      <c r="BG76" s="470"/>
      <c r="BH76" s="470"/>
    </row>
    <row r="77" spans="1:60">
      <c r="A77" s="468"/>
      <c r="B77" s="468"/>
      <c r="C77" s="468"/>
      <c r="D77" s="506"/>
      <c r="E77" s="506"/>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506"/>
      <c r="AL77" s="506"/>
      <c r="AM77" s="73"/>
      <c r="AN77" s="506"/>
      <c r="AO77" s="506"/>
      <c r="AP77" s="506"/>
      <c r="AQ77" s="506"/>
      <c r="AR77" s="508"/>
      <c r="AS77" s="506"/>
      <c r="AT77" s="506"/>
      <c r="AU77" s="506"/>
      <c r="AV77" s="506"/>
      <c r="AW77" s="506"/>
      <c r="AX77" s="506"/>
      <c r="AY77" s="506"/>
      <c r="AZ77" s="506"/>
      <c r="BA77" s="506"/>
      <c r="BB77" s="506"/>
      <c r="BC77" s="506"/>
      <c r="BD77" s="506"/>
      <c r="BE77" s="506"/>
      <c r="BF77" s="506"/>
      <c r="BG77" s="470"/>
      <c r="BH77" s="470"/>
    </row>
    <row r="78" spans="1:60" ht="88.5" customHeight="1">
      <c r="A78" s="468"/>
      <c r="B78" s="468"/>
      <c r="C78" s="468"/>
      <c r="D78" s="506"/>
      <c r="E78" s="506"/>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506"/>
      <c r="AM78" s="73"/>
      <c r="AN78" s="506"/>
      <c r="AO78" s="506"/>
      <c r="AP78" s="506"/>
      <c r="AQ78" s="506"/>
      <c r="AR78" s="508"/>
      <c r="AS78" s="506"/>
      <c r="AT78" s="506"/>
      <c r="AU78" s="140"/>
      <c r="AV78" s="506"/>
      <c r="AW78" s="506"/>
      <c r="AX78" s="506"/>
      <c r="AY78" s="506"/>
      <c r="AZ78" s="506"/>
      <c r="BA78" s="506"/>
      <c r="BB78" s="506"/>
      <c r="BC78" s="506"/>
      <c r="BD78" s="506"/>
      <c r="BE78" s="506"/>
      <c r="BF78" s="506"/>
      <c r="BG78" s="470"/>
      <c r="BH78" s="470"/>
    </row>
    <row r="79" spans="1:60">
      <c r="A79" s="468"/>
      <c r="B79" s="468"/>
      <c r="C79" s="468"/>
      <c r="D79" s="506"/>
      <c r="E79" s="506"/>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506"/>
      <c r="AM79" s="73"/>
      <c r="AN79" s="506"/>
      <c r="AO79" s="506"/>
      <c r="AP79" s="506"/>
      <c r="AQ79" s="506"/>
      <c r="AR79" s="508"/>
      <c r="AS79" s="506"/>
      <c r="AT79" s="506"/>
      <c r="AU79" s="140"/>
      <c r="AV79" s="506"/>
      <c r="AW79" s="506"/>
      <c r="AX79" s="506"/>
      <c r="AY79" s="506"/>
      <c r="AZ79" s="506"/>
      <c r="BA79" s="506"/>
      <c r="BB79" s="506"/>
      <c r="BC79" s="506"/>
      <c r="BD79" s="506"/>
      <c r="BE79" s="506"/>
      <c r="BF79" s="506"/>
      <c r="BG79" s="470"/>
      <c r="BH79" s="470"/>
    </row>
    <row r="80" spans="1:60">
      <c r="A80" s="468"/>
      <c r="B80" s="468"/>
      <c r="C80" s="468"/>
      <c r="D80" s="506"/>
      <c r="E80" s="506"/>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506"/>
      <c r="AL80" s="506"/>
      <c r="AM80" s="73"/>
      <c r="AN80" s="506"/>
      <c r="AO80" s="506"/>
      <c r="AP80" s="506"/>
      <c r="AQ80" s="506"/>
      <c r="AR80" s="506"/>
      <c r="AS80" s="506"/>
      <c r="AT80" s="506"/>
      <c r="AU80" s="506"/>
      <c r="AV80" s="506"/>
      <c r="AW80" s="506"/>
      <c r="AX80" s="506"/>
      <c r="AY80" s="506"/>
      <c r="AZ80" s="506"/>
      <c r="BA80" s="506"/>
      <c r="BB80" s="506"/>
      <c r="BC80" s="506"/>
      <c r="BD80" s="506"/>
      <c r="BE80" s="506"/>
      <c r="BF80" s="506"/>
      <c r="BG80" s="470"/>
      <c r="BH80" s="470"/>
    </row>
    <row r="81" spans="1:60">
      <c r="A81" s="468"/>
      <c r="B81" s="468"/>
      <c r="C81" s="468"/>
      <c r="D81" s="506"/>
      <c r="E81" s="506"/>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506"/>
      <c r="AL81" s="506"/>
      <c r="AM81" s="73"/>
      <c r="AN81" s="506"/>
      <c r="AO81" s="506"/>
      <c r="AP81" s="506"/>
      <c r="AQ81" s="506"/>
      <c r="AR81" s="506"/>
      <c r="AS81" s="506"/>
      <c r="AT81" s="506"/>
      <c r="AU81" s="506"/>
      <c r="AV81" s="506"/>
      <c r="AW81" s="506"/>
      <c r="AX81" s="506"/>
      <c r="AY81" s="506"/>
      <c r="AZ81" s="506"/>
      <c r="BA81" s="506"/>
      <c r="BB81" s="506"/>
      <c r="BC81" s="506"/>
      <c r="BD81" s="506"/>
      <c r="BE81" s="506"/>
      <c r="BF81" s="506"/>
      <c r="BG81" s="470"/>
      <c r="BH81" s="470"/>
    </row>
    <row r="82" spans="1:60">
      <c r="A82" s="468"/>
      <c r="B82" s="468"/>
      <c r="C82" s="468"/>
      <c r="D82" s="506"/>
      <c r="E82" s="506"/>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506"/>
      <c r="AL82" s="506"/>
      <c r="AM82" s="73"/>
      <c r="AN82" s="506"/>
      <c r="AO82" s="506"/>
      <c r="AP82" s="506"/>
      <c r="AQ82" s="506"/>
      <c r="AR82" s="506"/>
      <c r="AS82" s="506"/>
      <c r="AT82" s="506"/>
      <c r="AU82" s="506"/>
      <c r="AV82" s="506"/>
      <c r="AW82" s="506"/>
      <c r="AX82" s="506"/>
      <c r="AY82" s="506"/>
      <c r="AZ82" s="506"/>
      <c r="BA82" s="506"/>
      <c r="BB82" s="506"/>
      <c r="BC82" s="506"/>
      <c r="BD82" s="506"/>
      <c r="BE82" s="506"/>
      <c r="BF82" s="506"/>
      <c r="BG82" s="470"/>
      <c r="BH82" s="470"/>
    </row>
    <row r="83" spans="1:60">
      <c r="A83" s="468"/>
      <c r="B83" s="468"/>
      <c r="C83" s="468"/>
      <c r="D83" s="506"/>
      <c r="E83" s="506"/>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506"/>
      <c r="AL83" s="506"/>
      <c r="AM83" s="73"/>
      <c r="AN83" s="506"/>
      <c r="AO83" s="506"/>
      <c r="AP83" s="506"/>
      <c r="AQ83" s="506"/>
      <c r="AR83" s="506"/>
      <c r="AS83" s="506"/>
      <c r="AT83" s="506"/>
      <c r="AU83" s="506"/>
      <c r="AV83" s="506"/>
      <c r="AW83" s="506"/>
      <c r="AX83" s="506"/>
      <c r="AY83" s="506"/>
      <c r="AZ83" s="506"/>
      <c r="BA83" s="506"/>
      <c r="BB83" s="506"/>
      <c r="BC83" s="506"/>
      <c r="BD83" s="506"/>
      <c r="BE83" s="506"/>
      <c r="BF83" s="506"/>
      <c r="BG83" s="470"/>
      <c r="BH83" s="470"/>
    </row>
    <row r="84" spans="1:60">
      <c r="A84" s="468"/>
      <c r="B84" s="468"/>
      <c r="C84" s="468"/>
      <c r="D84" s="506"/>
      <c r="E84" s="506"/>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506"/>
      <c r="AL84" s="506"/>
      <c r="AM84" s="73"/>
      <c r="AN84" s="506"/>
      <c r="AO84" s="506"/>
      <c r="AP84" s="506"/>
      <c r="AQ84" s="506"/>
      <c r="AR84" s="506"/>
      <c r="AS84" s="506"/>
      <c r="AT84" s="506"/>
      <c r="AU84" s="506"/>
      <c r="AV84" s="506"/>
      <c r="AW84" s="506"/>
      <c r="AX84" s="506"/>
      <c r="AY84" s="506"/>
      <c r="AZ84" s="506"/>
      <c r="BA84" s="506"/>
      <c r="BB84" s="506"/>
      <c r="BC84" s="506"/>
      <c r="BD84" s="506"/>
      <c r="BE84" s="506"/>
      <c r="BF84" s="506"/>
      <c r="BG84" s="470"/>
      <c r="BH84" s="470"/>
    </row>
    <row r="85" spans="1:60">
      <c r="A85" s="468"/>
      <c r="B85" s="468"/>
      <c r="C85" s="468"/>
      <c r="D85" s="506"/>
      <c r="E85" s="506"/>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506"/>
      <c r="AL85" s="506"/>
      <c r="AM85" s="73"/>
      <c r="AN85" s="506"/>
      <c r="AO85" s="506"/>
      <c r="AP85" s="506"/>
      <c r="AQ85" s="506"/>
      <c r="AR85" s="506"/>
      <c r="AS85" s="506"/>
      <c r="AT85" s="506"/>
      <c r="AU85" s="506"/>
      <c r="AV85" s="506"/>
      <c r="AW85" s="506"/>
      <c r="AX85" s="506"/>
      <c r="AY85" s="506"/>
      <c r="AZ85" s="506"/>
      <c r="BA85" s="506"/>
      <c r="BB85" s="506"/>
      <c r="BC85" s="506"/>
      <c r="BD85" s="506"/>
      <c r="BE85" s="506"/>
      <c r="BF85" s="506"/>
      <c r="BG85" s="470"/>
      <c r="BH85" s="470"/>
    </row>
    <row r="86" spans="1:60">
      <c r="A86" s="468"/>
      <c r="B86" s="468"/>
      <c r="C86" s="468"/>
      <c r="D86" s="506"/>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73"/>
      <c r="AK86" s="506"/>
      <c r="AL86" s="506"/>
      <c r="AM86" s="73"/>
      <c r="AN86" s="506"/>
      <c r="AO86" s="506"/>
      <c r="AP86" s="506"/>
      <c r="AQ86" s="506"/>
      <c r="AR86" s="506"/>
      <c r="AS86" s="506"/>
      <c r="AT86" s="506"/>
      <c r="AU86" s="506"/>
      <c r="AV86" s="506"/>
      <c r="AW86" s="506"/>
      <c r="AX86" s="506"/>
      <c r="AY86" s="506"/>
      <c r="AZ86" s="506"/>
      <c r="BA86" s="506"/>
      <c r="BB86" s="506"/>
      <c r="BC86" s="506"/>
      <c r="BD86" s="506"/>
      <c r="BE86" s="506"/>
      <c r="BF86" s="506"/>
      <c r="BG86" s="470"/>
      <c r="BH86" s="470"/>
    </row>
    <row r="87" spans="1:60">
      <c r="A87" s="468"/>
      <c r="B87" s="468"/>
      <c r="C87" s="468"/>
      <c r="D87" s="506"/>
      <c r="E87" s="506"/>
      <c r="F87" s="73"/>
      <c r="G87" s="73"/>
      <c r="H87" s="73"/>
      <c r="I87" s="73"/>
      <c r="J87" s="73"/>
      <c r="K87" s="141"/>
      <c r="L87" s="73"/>
      <c r="M87" s="73"/>
      <c r="N87" s="73"/>
      <c r="O87" s="73"/>
      <c r="P87" s="73"/>
      <c r="Q87" s="73"/>
      <c r="R87" s="73"/>
      <c r="S87" s="73"/>
      <c r="T87" s="73"/>
      <c r="U87" s="73"/>
      <c r="V87" s="73"/>
      <c r="W87" s="73"/>
      <c r="X87" s="73"/>
      <c r="Y87" s="141"/>
      <c r="Z87" s="73"/>
      <c r="AA87" s="73"/>
      <c r="AB87" s="73"/>
      <c r="AC87" s="141"/>
      <c r="AD87" s="141"/>
      <c r="AE87" s="141"/>
      <c r="AF87" s="73"/>
      <c r="AG87" s="73"/>
      <c r="AH87" s="73"/>
      <c r="AI87" s="73"/>
      <c r="AJ87" s="73"/>
      <c r="AK87" s="506"/>
      <c r="AL87" s="506"/>
      <c r="AM87" s="73"/>
      <c r="AN87" s="506"/>
      <c r="AO87" s="506"/>
      <c r="AP87" s="506"/>
      <c r="AQ87" s="506"/>
      <c r="AR87" s="506"/>
      <c r="AS87" s="506"/>
      <c r="AT87" s="506"/>
      <c r="AU87" s="506"/>
      <c r="AV87" s="506"/>
      <c r="AW87" s="506"/>
      <c r="AX87" s="506"/>
      <c r="AY87" s="506"/>
      <c r="AZ87" s="506"/>
      <c r="BA87" s="506"/>
      <c r="BB87" s="506"/>
      <c r="BC87" s="506"/>
      <c r="BD87" s="506"/>
      <c r="BE87" s="506"/>
      <c r="BF87" s="506"/>
      <c r="BG87" s="470"/>
      <c r="BH87" s="470"/>
    </row>
    <row r="88" spans="1:60">
      <c r="A88" s="468"/>
      <c r="B88" s="468"/>
      <c r="C88" s="468"/>
      <c r="D88" s="506"/>
      <c r="E88" s="506"/>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506"/>
      <c r="AL88" s="506"/>
      <c r="AM88" s="73"/>
      <c r="AN88" s="506"/>
      <c r="AO88" s="506"/>
      <c r="AP88" s="506"/>
      <c r="AQ88" s="506"/>
      <c r="AR88" s="506"/>
      <c r="AS88" s="506"/>
      <c r="AT88" s="506"/>
      <c r="AU88" s="506"/>
      <c r="AV88" s="506"/>
      <c r="AW88" s="506"/>
      <c r="AX88" s="506"/>
      <c r="AY88" s="506"/>
      <c r="AZ88" s="506"/>
      <c r="BA88" s="506"/>
      <c r="BB88" s="506"/>
      <c r="BC88" s="506"/>
      <c r="BD88" s="506"/>
      <c r="BE88" s="506"/>
      <c r="BF88" s="506"/>
      <c r="BG88" s="470"/>
      <c r="BH88" s="470"/>
    </row>
    <row r="89" spans="1:60">
      <c r="A89" s="468"/>
      <c r="B89" s="468"/>
      <c r="C89" s="468"/>
      <c r="D89" s="506"/>
      <c r="E89" s="506"/>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506"/>
      <c r="AL89" s="506"/>
      <c r="AM89" s="73"/>
      <c r="AN89" s="506"/>
      <c r="AO89" s="506"/>
      <c r="AP89" s="506"/>
      <c r="AQ89" s="506"/>
      <c r="AR89" s="506"/>
      <c r="AS89" s="506"/>
      <c r="AT89" s="506"/>
      <c r="AU89" s="506"/>
      <c r="AV89" s="506"/>
      <c r="AW89" s="506"/>
      <c r="AX89" s="506"/>
      <c r="AY89" s="506"/>
      <c r="AZ89" s="506"/>
      <c r="BA89" s="506"/>
      <c r="BB89" s="506"/>
      <c r="BC89" s="506"/>
      <c r="BD89" s="506"/>
      <c r="BE89" s="506"/>
      <c r="BF89" s="506"/>
      <c r="BG89" s="470"/>
      <c r="BH89" s="470"/>
    </row>
    <row r="90" spans="1:60" s="470" customFormat="1">
      <c r="A90" s="507"/>
      <c r="B90" s="507"/>
      <c r="C90" s="507"/>
      <c r="D90" s="506"/>
      <c r="E90" s="506"/>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506"/>
      <c r="AL90" s="506"/>
      <c r="AM90" s="73"/>
      <c r="AN90" s="506"/>
      <c r="AO90" s="506"/>
      <c r="AP90" s="506"/>
      <c r="AQ90" s="506"/>
      <c r="AR90" s="506"/>
      <c r="AS90" s="506"/>
      <c r="AT90" s="506"/>
      <c r="AU90" s="506"/>
      <c r="AV90" s="506"/>
      <c r="AW90" s="506"/>
      <c r="AX90" s="506"/>
      <c r="AY90" s="506"/>
      <c r="AZ90" s="506"/>
      <c r="BA90" s="506"/>
      <c r="BB90" s="506"/>
      <c r="BC90" s="506"/>
      <c r="BD90" s="506"/>
      <c r="BE90" s="506"/>
      <c r="BF90" s="506"/>
    </row>
    <row r="91" spans="1:60">
      <c r="A91" s="468"/>
      <c r="B91" s="468"/>
      <c r="C91" s="468"/>
      <c r="D91" s="507"/>
      <c r="E91" s="507"/>
      <c r="F91" s="509"/>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7"/>
      <c r="AL91" s="507"/>
      <c r="AM91" s="508"/>
      <c r="AN91" s="507"/>
      <c r="AO91" s="507"/>
      <c r="AP91" s="507"/>
      <c r="AQ91" s="507"/>
      <c r="AR91" s="507"/>
      <c r="AS91" s="507"/>
      <c r="AT91" s="507"/>
      <c r="AU91" s="507"/>
      <c r="AV91" s="507"/>
      <c r="AW91" s="507"/>
      <c r="AX91" s="507"/>
      <c r="AY91" s="507"/>
      <c r="AZ91" s="507"/>
      <c r="BA91" s="507"/>
      <c r="BB91" s="507"/>
      <c r="BC91" s="507"/>
      <c r="BD91" s="507"/>
      <c r="BE91" s="507"/>
      <c r="BF91" s="507"/>
      <c r="BG91" s="470"/>
      <c r="BH91" s="470"/>
    </row>
    <row r="92" spans="1:60">
      <c r="A92" s="468"/>
      <c r="B92" s="468"/>
      <c r="C92" s="468"/>
      <c r="D92" s="507"/>
      <c r="E92" s="507"/>
      <c r="F92" s="509"/>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7"/>
      <c r="AL92" s="507"/>
      <c r="AM92" s="508"/>
      <c r="AN92" s="507"/>
      <c r="AO92" s="507"/>
      <c r="AP92" s="507"/>
      <c r="AQ92" s="507"/>
      <c r="AR92" s="507"/>
      <c r="AS92" s="507"/>
      <c r="AT92" s="507"/>
      <c r="AU92" s="507"/>
      <c r="AV92" s="507"/>
      <c r="AW92" s="507"/>
      <c r="AX92" s="507"/>
      <c r="AY92" s="507"/>
      <c r="AZ92" s="507"/>
      <c r="BA92" s="507"/>
      <c r="BB92" s="507"/>
      <c r="BC92" s="507"/>
      <c r="BD92" s="507"/>
      <c r="BE92" s="507"/>
      <c r="BF92" s="507"/>
      <c r="BG92" s="470"/>
      <c r="BH92" s="470"/>
    </row>
    <row r="93" spans="1:60">
      <c r="A93" s="468"/>
      <c r="B93" s="468"/>
      <c r="C93" s="468"/>
      <c r="D93" s="507"/>
      <c r="E93" s="507"/>
      <c r="F93" s="509"/>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7"/>
      <c r="AL93" s="507"/>
      <c r="AM93" s="508"/>
      <c r="AN93" s="507"/>
      <c r="AO93" s="507"/>
      <c r="AP93" s="507"/>
      <c r="AQ93" s="507"/>
      <c r="AR93" s="507"/>
      <c r="AS93" s="507"/>
      <c r="AT93" s="507"/>
      <c r="AU93" s="507"/>
      <c r="AV93" s="507"/>
      <c r="AW93" s="507"/>
      <c r="AX93" s="507"/>
      <c r="AY93" s="507"/>
      <c r="AZ93" s="507"/>
      <c r="BA93" s="507"/>
      <c r="BB93" s="507"/>
      <c r="BC93" s="507"/>
      <c r="BD93" s="507"/>
      <c r="BE93" s="507"/>
      <c r="BF93" s="507"/>
      <c r="BG93" s="470"/>
      <c r="BH93" s="470"/>
    </row>
    <row r="94" spans="1:60">
      <c r="A94" s="468"/>
      <c r="B94" s="468"/>
      <c r="C94" s="468"/>
      <c r="D94" s="507"/>
      <c r="E94" s="507"/>
      <c r="F94" s="509"/>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7"/>
      <c r="AL94" s="507"/>
      <c r="AM94" s="508"/>
      <c r="AN94" s="507"/>
      <c r="AO94" s="507"/>
      <c r="AP94" s="507"/>
      <c r="AQ94" s="507"/>
      <c r="AR94" s="507"/>
      <c r="AS94" s="507"/>
      <c r="AT94" s="507"/>
      <c r="AU94" s="507"/>
      <c r="AV94" s="507"/>
      <c r="AW94" s="507"/>
      <c r="AX94" s="507"/>
      <c r="AY94" s="507"/>
      <c r="AZ94" s="507"/>
      <c r="BA94" s="507"/>
      <c r="BB94" s="507"/>
      <c r="BC94" s="507"/>
      <c r="BD94" s="507"/>
      <c r="BE94" s="507"/>
      <c r="BF94" s="507"/>
      <c r="BG94" s="470"/>
      <c r="BH94" s="470"/>
    </row>
    <row r="95" spans="1:60">
      <c r="A95" s="468"/>
      <c r="B95" s="468"/>
      <c r="C95" s="468"/>
      <c r="D95" s="506"/>
      <c r="E95" s="506"/>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506"/>
      <c r="AL95" s="506"/>
      <c r="AM95" s="73"/>
      <c r="AN95" s="506"/>
      <c r="AO95" s="506"/>
      <c r="AP95" s="506"/>
      <c r="AQ95" s="506"/>
      <c r="AR95" s="506"/>
      <c r="AS95" s="506"/>
      <c r="AT95" s="506"/>
      <c r="AU95" s="506"/>
      <c r="AV95" s="506"/>
      <c r="AW95" s="506"/>
      <c r="AX95" s="506"/>
      <c r="AY95" s="506"/>
      <c r="AZ95" s="506"/>
      <c r="BA95" s="506"/>
      <c r="BB95" s="506"/>
      <c r="BC95" s="506"/>
      <c r="BD95" s="506"/>
      <c r="BE95" s="506"/>
      <c r="BF95" s="506"/>
      <c r="BG95" s="470"/>
      <c r="BH95" s="470"/>
    </row>
    <row r="96" spans="1:60">
      <c r="A96" s="468"/>
      <c r="B96" s="468"/>
      <c r="C96" s="468"/>
      <c r="D96" s="506"/>
      <c r="E96" s="506"/>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506"/>
      <c r="AL96" s="506"/>
      <c r="AM96" s="73"/>
      <c r="AN96" s="506"/>
      <c r="AO96" s="506"/>
      <c r="AP96" s="506"/>
      <c r="AQ96" s="506"/>
      <c r="AR96" s="506"/>
      <c r="AS96" s="506"/>
      <c r="AT96" s="506"/>
      <c r="AU96" s="506"/>
      <c r="AV96" s="506"/>
      <c r="AW96" s="506"/>
      <c r="AX96" s="506"/>
      <c r="AY96" s="506"/>
      <c r="AZ96" s="506"/>
      <c r="BA96" s="506"/>
      <c r="BB96" s="506"/>
      <c r="BC96" s="506"/>
      <c r="BD96" s="506"/>
      <c r="BE96" s="506"/>
      <c r="BF96" s="506"/>
      <c r="BG96" s="470"/>
      <c r="BH96" s="470"/>
    </row>
    <row r="97" spans="1:60" ht="12.75" customHeight="1">
      <c r="A97" s="468"/>
      <c r="B97" s="468"/>
      <c r="C97" s="468"/>
      <c r="D97" s="507"/>
      <c r="E97" s="507"/>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7"/>
      <c r="AL97" s="507"/>
      <c r="AM97" s="508"/>
      <c r="AN97" s="507"/>
      <c r="AO97" s="507"/>
      <c r="AP97" s="507"/>
      <c r="AQ97" s="507"/>
      <c r="AR97" s="507"/>
      <c r="AS97" s="507"/>
      <c r="AT97" s="507"/>
      <c r="AU97" s="507"/>
      <c r="AV97" s="507"/>
      <c r="AW97" s="507"/>
      <c r="AX97" s="507"/>
      <c r="AY97" s="507"/>
      <c r="AZ97" s="507"/>
      <c r="BA97" s="507"/>
      <c r="BB97" s="507"/>
      <c r="BC97" s="507"/>
      <c r="BD97" s="507"/>
      <c r="BE97" s="507"/>
      <c r="BF97" s="507"/>
      <c r="BG97" s="470"/>
      <c r="BH97" s="470"/>
    </row>
    <row r="98" spans="1:60" ht="12.75" customHeight="1">
      <c r="A98" s="468"/>
      <c r="B98" s="468"/>
      <c r="C98" s="468"/>
      <c r="D98" s="507"/>
      <c r="E98" s="507"/>
      <c r="F98" s="508"/>
      <c r="G98" s="508"/>
      <c r="H98" s="508"/>
      <c r="I98" s="508"/>
      <c r="J98" s="508"/>
      <c r="K98" s="508"/>
      <c r="L98" s="508"/>
      <c r="M98" s="508"/>
      <c r="N98" s="508"/>
      <c r="O98" s="508"/>
      <c r="P98" s="508"/>
      <c r="Q98" s="508"/>
      <c r="R98" s="508"/>
      <c r="S98" s="508"/>
      <c r="T98" s="508"/>
      <c r="U98" s="508"/>
      <c r="V98" s="508"/>
      <c r="W98" s="508"/>
      <c r="X98" s="508"/>
      <c r="Y98" s="508"/>
      <c r="Z98" s="508"/>
      <c r="AA98" s="508"/>
      <c r="AB98" s="508"/>
      <c r="AC98" s="508"/>
      <c r="AD98" s="508"/>
      <c r="AE98" s="508"/>
      <c r="AF98" s="508"/>
      <c r="AG98" s="508"/>
      <c r="AH98" s="508"/>
      <c r="AI98" s="508"/>
      <c r="AJ98" s="508"/>
      <c r="AK98" s="507"/>
      <c r="AL98" s="507"/>
      <c r="AM98" s="508"/>
      <c r="AN98" s="507"/>
      <c r="AO98" s="507"/>
      <c r="AP98" s="507"/>
      <c r="AQ98" s="507"/>
      <c r="AR98" s="507"/>
      <c r="AS98" s="507"/>
      <c r="AT98" s="507"/>
      <c r="AU98" s="507"/>
      <c r="AV98" s="507"/>
      <c r="AW98" s="507"/>
      <c r="AX98" s="507"/>
      <c r="AY98" s="507"/>
      <c r="AZ98" s="507"/>
      <c r="BA98" s="507"/>
      <c r="BB98" s="507"/>
      <c r="BC98" s="507"/>
      <c r="BD98" s="507"/>
      <c r="BE98" s="507"/>
      <c r="BF98" s="507"/>
      <c r="BG98" s="470"/>
      <c r="BH98" s="470"/>
    </row>
    <row r="99" spans="1:60" ht="12.75" customHeight="1">
      <c r="A99" s="468"/>
      <c r="B99" s="468"/>
      <c r="C99" s="468"/>
      <c r="D99" s="507"/>
      <c r="E99" s="507"/>
      <c r="F99" s="508"/>
      <c r="G99" s="508"/>
      <c r="H99" s="508"/>
      <c r="I99" s="508"/>
      <c r="J99" s="508"/>
      <c r="K99" s="508"/>
      <c r="L99" s="508"/>
      <c r="M99" s="508"/>
      <c r="N99" s="508"/>
      <c r="O99" s="508"/>
      <c r="P99" s="508"/>
      <c r="Q99" s="508"/>
      <c r="R99" s="508"/>
      <c r="S99" s="508"/>
      <c r="T99" s="508"/>
      <c r="U99" s="508"/>
      <c r="V99" s="508"/>
      <c r="W99" s="508"/>
      <c r="X99" s="508"/>
      <c r="Y99" s="508"/>
      <c r="Z99" s="508"/>
      <c r="AA99" s="508"/>
      <c r="AB99" s="508"/>
      <c r="AC99" s="508"/>
      <c r="AD99" s="508"/>
      <c r="AE99" s="508"/>
      <c r="AF99" s="508"/>
      <c r="AG99" s="508"/>
      <c r="AH99" s="508"/>
      <c r="AI99" s="508"/>
      <c r="AJ99" s="508"/>
      <c r="AK99" s="507"/>
      <c r="AL99" s="507"/>
      <c r="AM99" s="508"/>
      <c r="AN99" s="507"/>
      <c r="AO99" s="507"/>
      <c r="AP99" s="507"/>
      <c r="AQ99" s="507"/>
      <c r="AR99" s="507"/>
      <c r="AS99" s="507"/>
      <c r="AT99" s="507"/>
      <c r="AU99" s="507"/>
      <c r="AV99" s="507"/>
      <c r="AW99" s="507"/>
      <c r="AX99" s="507"/>
      <c r="AY99" s="507"/>
      <c r="AZ99" s="507"/>
      <c r="BA99" s="507"/>
      <c r="BB99" s="507"/>
      <c r="BC99" s="507"/>
      <c r="BD99" s="507"/>
      <c r="BE99" s="507"/>
      <c r="BF99" s="507"/>
      <c r="BG99" s="470"/>
      <c r="BH99" s="470"/>
    </row>
    <row r="100" spans="1:60" ht="12.75" customHeight="1">
      <c r="A100" s="468"/>
      <c r="B100" s="468"/>
      <c r="C100" s="468"/>
      <c r="D100" s="507"/>
      <c r="E100" s="507"/>
      <c r="F100" s="508"/>
      <c r="G100" s="508"/>
      <c r="H100" s="508"/>
      <c r="I100" s="508"/>
      <c r="J100" s="508"/>
      <c r="K100" s="508"/>
      <c r="L100" s="508"/>
      <c r="M100" s="508"/>
      <c r="N100" s="508"/>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7"/>
      <c r="AL100" s="507"/>
      <c r="AM100" s="508"/>
      <c r="AN100" s="507"/>
      <c r="AO100" s="507"/>
      <c r="AP100" s="507"/>
      <c r="AQ100" s="507"/>
      <c r="AR100" s="507"/>
      <c r="AS100" s="507"/>
      <c r="AT100" s="507"/>
      <c r="AU100" s="507"/>
      <c r="AV100" s="507"/>
      <c r="AW100" s="507"/>
      <c r="AX100" s="507"/>
      <c r="AY100" s="507"/>
      <c r="AZ100" s="507"/>
      <c r="BA100" s="507"/>
      <c r="BB100" s="507"/>
      <c r="BC100" s="507"/>
      <c r="BD100" s="507"/>
      <c r="BE100" s="507"/>
      <c r="BF100" s="507"/>
      <c r="BG100" s="470"/>
      <c r="BH100" s="470"/>
    </row>
    <row r="101" spans="1:60" ht="12.75" customHeight="1">
      <c r="A101" s="468"/>
      <c r="B101" s="468"/>
      <c r="C101" s="468"/>
      <c r="D101" s="507"/>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7"/>
      <c r="AL101" s="507"/>
      <c r="AM101" s="508"/>
      <c r="AN101" s="507"/>
      <c r="AO101" s="507"/>
      <c r="AP101" s="507"/>
      <c r="AQ101" s="507"/>
      <c r="AR101" s="507"/>
      <c r="AS101" s="507"/>
      <c r="AT101" s="507"/>
      <c r="AU101" s="507"/>
      <c r="AV101" s="507"/>
      <c r="AW101" s="507"/>
      <c r="AX101" s="507"/>
      <c r="AY101" s="507"/>
      <c r="AZ101" s="507"/>
      <c r="BA101" s="507"/>
      <c r="BB101" s="507"/>
      <c r="BC101" s="507"/>
      <c r="BD101" s="507"/>
      <c r="BE101" s="507"/>
      <c r="BF101" s="507"/>
      <c r="BG101" s="470"/>
      <c r="BH101" s="470"/>
    </row>
    <row r="102" spans="1:60" ht="12.75" customHeight="1">
      <c r="A102" s="468"/>
      <c r="B102" s="468"/>
      <c r="C102" s="468"/>
      <c r="D102" s="507"/>
      <c r="E102" s="507"/>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507"/>
      <c r="AL102" s="507"/>
      <c r="AM102" s="508"/>
      <c r="AN102" s="507"/>
      <c r="AO102" s="507"/>
      <c r="AP102" s="507"/>
      <c r="AQ102" s="507"/>
      <c r="AR102" s="507"/>
      <c r="AS102" s="507"/>
      <c r="AT102" s="507"/>
      <c r="AU102" s="507"/>
      <c r="AV102" s="507"/>
      <c r="AW102" s="507"/>
      <c r="AX102" s="507"/>
      <c r="AY102" s="507"/>
      <c r="AZ102" s="507"/>
      <c r="BA102" s="507"/>
      <c r="BB102" s="507"/>
      <c r="BC102" s="507"/>
      <c r="BD102" s="507"/>
      <c r="BE102" s="507"/>
      <c r="BF102" s="507"/>
      <c r="BG102" s="470"/>
      <c r="BH102" s="470"/>
    </row>
    <row r="103" spans="1:60" ht="12.75" customHeight="1">
      <c r="A103" s="468"/>
      <c r="B103" s="468"/>
      <c r="C103" s="468"/>
      <c r="D103" s="507"/>
      <c r="E103" s="507"/>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7"/>
      <c r="AL103" s="507"/>
      <c r="AM103" s="508"/>
      <c r="AN103" s="507"/>
      <c r="AO103" s="507"/>
      <c r="AP103" s="507"/>
      <c r="AQ103" s="507"/>
      <c r="AR103" s="507"/>
      <c r="AS103" s="507"/>
      <c r="AT103" s="507"/>
      <c r="AU103" s="507"/>
      <c r="AV103" s="507"/>
      <c r="AW103" s="507"/>
      <c r="AX103" s="507"/>
      <c r="AY103" s="507"/>
      <c r="AZ103" s="507"/>
      <c r="BA103" s="507"/>
      <c r="BB103" s="507"/>
      <c r="BC103" s="507"/>
      <c r="BD103" s="507"/>
      <c r="BE103" s="507"/>
      <c r="BF103" s="507"/>
      <c r="BG103" s="470"/>
      <c r="BH103" s="470"/>
    </row>
    <row r="104" spans="1:60">
      <c r="A104" s="468"/>
      <c r="B104" s="468"/>
      <c r="C104" s="468"/>
      <c r="D104" s="507"/>
      <c r="E104" s="507"/>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7"/>
      <c r="AL104" s="507"/>
      <c r="AM104" s="508"/>
      <c r="AN104" s="507"/>
      <c r="AO104" s="507"/>
      <c r="AP104" s="507"/>
      <c r="AQ104" s="507"/>
      <c r="AR104" s="507"/>
      <c r="AS104" s="507"/>
      <c r="AT104" s="507"/>
      <c r="AU104" s="507"/>
      <c r="AV104" s="507"/>
      <c r="AW104" s="507"/>
      <c r="AX104" s="507"/>
      <c r="AY104" s="507"/>
      <c r="AZ104" s="507"/>
      <c r="BA104" s="507"/>
      <c r="BB104" s="507"/>
      <c r="BC104" s="507"/>
      <c r="BD104" s="507"/>
      <c r="BE104" s="507"/>
      <c r="BF104" s="507"/>
      <c r="BG104" s="470"/>
      <c r="BH104" s="470"/>
    </row>
    <row r="105" spans="1:60" ht="12.75" customHeight="1">
      <c r="A105" s="468"/>
      <c r="B105" s="468"/>
      <c r="C105" s="468"/>
      <c r="D105" s="507"/>
      <c r="E105" s="507"/>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7"/>
      <c r="AL105" s="507"/>
      <c r="AM105" s="508"/>
      <c r="AN105" s="507"/>
      <c r="AO105" s="507"/>
      <c r="AP105" s="507"/>
      <c r="AQ105" s="507"/>
      <c r="AR105" s="507"/>
      <c r="AS105" s="507"/>
      <c r="AT105" s="507"/>
      <c r="AU105" s="507"/>
      <c r="AV105" s="507"/>
      <c r="AW105" s="507"/>
      <c r="AX105" s="507"/>
      <c r="AY105" s="507"/>
      <c r="AZ105" s="507"/>
      <c r="BA105" s="507"/>
      <c r="BB105" s="507"/>
      <c r="BC105" s="507"/>
      <c r="BD105" s="507"/>
      <c r="BE105" s="507"/>
      <c r="BF105" s="507"/>
      <c r="BG105" s="470"/>
      <c r="BH105" s="470"/>
    </row>
    <row r="106" spans="1:60" ht="12.75" customHeight="1">
      <c r="A106" s="468"/>
      <c r="B106" s="468"/>
      <c r="C106" s="468"/>
      <c r="D106" s="507"/>
      <c r="E106" s="507"/>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7"/>
      <c r="AL106" s="507"/>
      <c r="AM106" s="508"/>
      <c r="AN106" s="507"/>
      <c r="AO106" s="507"/>
      <c r="AP106" s="507"/>
      <c r="AQ106" s="507"/>
      <c r="AR106" s="507"/>
      <c r="AS106" s="507"/>
      <c r="AT106" s="507"/>
      <c r="AU106" s="507"/>
      <c r="AV106" s="507"/>
      <c r="AW106" s="507"/>
      <c r="AX106" s="507"/>
      <c r="AY106" s="507"/>
      <c r="AZ106" s="507"/>
      <c r="BA106" s="507"/>
      <c r="BB106" s="507"/>
      <c r="BC106" s="507"/>
      <c r="BD106" s="507"/>
      <c r="BE106" s="507"/>
      <c r="BF106" s="507"/>
      <c r="BG106" s="470"/>
      <c r="BH106" s="470"/>
    </row>
    <row r="107" spans="1:60" ht="12.75" customHeight="1">
      <c r="A107" s="468"/>
      <c r="B107" s="468"/>
      <c r="C107" s="468"/>
      <c r="D107" s="507"/>
      <c r="E107" s="507"/>
      <c r="F107" s="508"/>
      <c r="G107" s="508"/>
      <c r="H107" s="508"/>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7"/>
      <c r="AL107" s="507"/>
      <c r="AM107" s="508"/>
      <c r="AN107" s="507"/>
      <c r="AO107" s="507"/>
      <c r="AP107" s="507"/>
      <c r="AQ107" s="507"/>
      <c r="AR107" s="507"/>
      <c r="AS107" s="507"/>
      <c r="AT107" s="507"/>
      <c r="AU107" s="507"/>
      <c r="AV107" s="507"/>
      <c r="AW107" s="507"/>
      <c r="AX107" s="507"/>
      <c r="AY107" s="507"/>
      <c r="AZ107" s="507"/>
      <c r="BA107" s="507"/>
      <c r="BB107" s="507"/>
      <c r="BC107" s="507"/>
      <c r="BD107" s="507"/>
      <c r="BE107" s="507"/>
      <c r="BF107" s="507"/>
      <c r="BG107" s="470"/>
      <c r="BH107" s="470"/>
    </row>
    <row r="108" spans="1:60" ht="12.75" customHeight="1">
      <c r="A108" s="468"/>
      <c r="B108" s="468"/>
      <c r="C108" s="468"/>
      <c r="D108" s="507"/>
      <c r="E108" s="507"/>
      <c r="F108" s="508"/>
      <c r="G108" s="508"/>
      <c r="H108" s="508"/>
      <c r="I108" s="508"/>
      <c r="J108" s="508"/>
      <c r="K108" s="508"/>
      <c r="L108" s="508"/>
      <c r="M108" s="508"/>
      <c r="N108" s="508"/>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7"/>
      <c r="AL108" s="507"/>
      <c r="AM108" s="508"/>
      <c r="AN108" s="507"/>
      <c r="AO108" s="507"/>
      <c r="AP108" s="507"/>
      <c r="AQ108" s="507"/>
      <c r="AR108" s="507"/>
      <c r="AS108" s="507"/>
      <c r="AT108" s="507"/>
      <c r="AU108" s="507"/>
      <c r="AV108" s="507"/>
      <c r="AW108" s="507"/>
      <c r="AX108" s="507"/>
      <c r="AY108" s="507"/>
      <c r="AZ108" s="507"/>
      <c r="BA108" s="507"/>
      <c r="BB108" s="507"/>
      <c r="BC108" s="507"/>
      <c r="BD108" s="507"/>
      <c r="BE108" s="507"/>
      <c r="BF108" s="507"/>
      <c r="BG108" s="470"/>
      <c r="BH108" s="470"/>
    </row>
    <row r="109" spans="1:60" ht="12.75" customHeight="1">
      <c r="A109" s="468"/>
      <c r="B109" s="468"/>
      <c r="C109" s="468"/>
      <c r="D109" s="507"/>
      <c r="E109" s="507"/>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7"/>
      <c r="AL109" s="507"/>
      <c r="AM109" s="508"/>
      <c r="AN109" s="507"/>
      <c r="AO109" s="507"/>
      <c r="AP109" s="507"/>
      <c r="AQ109" s="507"/>
      <c r="AR109" s="507"/>
      <c r="AS109" s="507"/>
      <c r="AT109" s="507"/>
      <c r="AU109" s="507"/>
      <c r="AV109" s="507"/>
      <c r="AW109" s="507"/>
      <c r="AX109" s="507"/>
      <c r="AY109" s="507"/>
      <c r="AZ109" s="507"/>
      <c r="BA109" s="507"/>
      <c r="BB109" s="507"/>
      <c r="BC109" s="507"/>
      <c r="BD109" s="507"/>
      <c r="BE109" s="507"/>
      <c r="BF109" s="507"/>
      <c r="BG109" s="470"/>
      <c r="BH109" s="470"/>
    </row>
    <row r="110" spans="1:60" ht="12.75" customHeight="1">
      <c r="A110" s="468"/>
      <c r="B110" s="468"/>
      <c r="C110" s="468"/>
      <c r="D110" s="507"/>
      <c r="E110" s="507"/>
      <c r="F110" s="508"/>
      <c r="G110" s="508"/>
      <c r="H110" s="508"/>
      <c r="I110" s="508"/>
      <c r="J110" s="508"/>
      <c r="K110" s="508"/>
      <c r="L110" s="508"/>
      <c r="M110" s="508"/>
      <c r="N110" s="508"/>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7"/>
      <c r="AL110" s="507"/>
      <c r="AM110" s="508"/>
      <c r="AN110" s="507"/>
      <c r="AO110" s="507"/>
      <c r="AP110" s="507"/>
      <c r="AQ110" s="507"/>
      <c r="AR110" s="507"/>
      <c r="AS110" s="507"/>
      <c r="AT110" s="507"/>
      <c r="AU110" s="507"/>
      <c r="AV110" s="507"/>
      <c r="AW110" s="507"/>
      <c r="AX110" s="507"/>
      <c r="AY110" s="507"/>
      <c r="AZ110" s="507"/>
      <c r="BA110" s="507"/>
      <c r="BB110" s="507"/>
      <c r="BC110" s="507"/>
      <c r="BD110" s="507"/>
      <c r="BE110" s="507"/>
      <c r="BF110" s="507"/>
      <c r="BG110" s="470"/>
      <c r="BH110" s="470"/>
    </row>
    <row r="111" spans="1:60" ht="12.75" customHeight="1">
      <c r="A111" s="468"/>
      <c r="B111" s="468"/>
      <c r="C111" s="468"/>
      <c r="D111" s="507"/>
      <c r="E111" s="507"/>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7"/>
      <c r="AL111" s="507"/>
      <c r="AM111" s="508"/>
      <c r="AN111" s="507"/>
      <c r="AO111" s="507"/>
      <c r="AP111" s="507"/>
      <c r="AQ111" s="507"/>
      <c r="AR111" s="507"/>
      <c r="AS111" s="507"/>
      <c r="AT111" s="507"/>
      <c r="AU111" s="507"/>
      <c r="AV111" s="507"/>
      <c r="AW111" s="507"/>
      <c r="AX111" s="507"/>
      <c r="AY111" s="507"/>
      <c r="AZ111" s="507"/>
      <c r="BA111" s="507"/>
      <c r="BB111" s="507"/>
      <c r="BC111" s="507"/>
      <c r="BD111" s="507"/>
      <c r="BE111" s="507"/>
      <c r="BF111" s="507"/>
      <c r="BG111" s="470"/>
      <c r="BH111" s="470"/>
    </row>
    <row r="112" spans="1:60" ht="12.75" customHeight="1">
      <c r="A112" s="468"/>
      <c r="B112" s="468"/>
      <c r="C112" s="468"/>
      <c r="D112" s="507"/>
      <c r="E112" s="507"/>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7"/>
      <c r="AL112" s="507"/>
      <c r="AM112" s="508"/>
      <c r="AN112" s="507"/>
      <c r="AO112" s="507"/>
      <c r="AP112" s="507"/>
      <c r="AQ112" s="507"/>
      <c r="AR112" s="507"/>
      <c r="AS112" s="507"/>
      <c r="AT112" s="507"/>
      <c r="AU112" s="507"/>
      <c r="AV112" s="507"/>
      <c r="AW112" s="507"/>
      <c r="AX112" s="507"/>
      <c r="AY112" s="507"/>
      <c r="AZ112" s="507"/>
      <c r="BA112" s="507"/>
      <c r="BB112" s="507"/>
      <c r="BC112" s="507"/>
      <c r="BD112" s="507"/>
      <c r="BE112" s="507"/>
      <c r="BF112" s="507"/>
      <c r="BG112" s="470"/>
      <c r="BH112" s="470"/>
    </row>
    <row r="113" spans="1:60" ht="12.75" customHeight="1">
      <c r="A113" s="468"/>
      <c r="B113" s="468"/>
      <c r="C113" s="468"/>
      <c r="D113" s="507"/>
      <c r="E113" s="507"/>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7"/>
      <c r="AL113" s="507"/>
      <c r="AM113" s="508"/>
      <c r="AN113" s="507"/>
      <c r="AO113" s="507"/>
      <c r="AP113" s="507"/>
      <c r="AQ113" s="507"/>
      <c r="AR113" s="507"/>
      <c r="AS113" s="507"/>
      <c r="AT113" s="507"/>
      <c r="AU113" s="507"/>
      <c r="AV113" s="507"/>
      <c r="AW113" s="507"/>
      <c r="AX113" s="507"/>
      <c r="AY113" s="507"/>
      <c r="AZ113" s="507"/>
      <c r="BA113" s="507"/>
      <c r="BB113" s="507"/>
      <c r="BC113" s="507"/>
      <c r="BD113" s="507"/>
      <c r="BE113" s="507"/>
      <c r="BF113" s="507"/>
      <c r="BG113" s="470"/>
      <c r="BH113" s="470"/>
    </row>
    <row r="114" spans="1:60" ht="12.75" customHeight="1">
      <c r="A114" s="468"/>
      <c r="B114" s="468"/>
      <c r="C114" s="468"/>
      <c r="D114" s="507"/>
      <c r="E114" s="507"/>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7"/>
      <c r="AL114" s="507"/>
      <c r="AM114" s="508"/>
      <c r="AN114" s="507"/>
      <c r="AO114" s="507"/>
      <c r="AP114" s="507"/>
      <c r="AQ114" s="507"/>
      <c r="AR114" s="507"/>
      <c r="AS114" s="507"/>
      <c r="AT114" s="507"/>
      <c r="AU114" s="507"/>
      <c r="AV114" s="507"/>
      <c r="AW114" s="507"/>
      <c r="AX114" s="507"/>
      <c r="AY114" s="507"/>
      <c r="AZ114" s="507"/>
      <c r="BA114" s="507"/>
      <c r="BB114" s="507"/>
      <c r="BC114" s="507"/>
      <c r="BD114" s="507"/>
      <c r="BE114" s="507"/>
      <c r="BF114" s="507"/>
      <c r="BG114" s="470"/>
      <c r="BH114" s="470"/>
    </row>
    <row r="115" spans="1:60" ht="12.75" customHeight="1">
      <c r="A115" s="468"/>
      <c r="B115" s="468"/>
      <c r="C115" s="468"/>
      <c r="D115" s="507"/>
      <c r="E115" s="507"/>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7"/>
      <c r="AL115" s="507"/>
      <c r="AM115" s="508"/>
      <c r="AN115" s="507"/>
      <c r="AO115" s="507"/>
      <c r="AP115" s="507"/>
      <c r="AQ115" s="507"/>
      <c r="AR115" s="507"/>
      <c r="AS115" s="507"/>
      <c r="AT115" s="507"/>
      <c r="AU115" s="507"/>
      <c r="AV115" s="507"/>
      <c r="AW115" s="507"/>
      <c r="AX115" s="507"/>
      <c r="AY115" s="507"/>
      <c r="AZ115" s="507"/>
      <c r="BA115" s="507"/>
      <c r="BB115" s="507"/>
      <c r="BC115" s="507"/>
      <c r="BD115" s="507"/>
      <c r="BE115" s="507"/>
      <c r="BF115" s="507"/>
      <c r="BG115" s="470"/>
      <c r="BH115" s="470"/>
    </row>
    <row r="116" spans="1:60" ht="12.75" customHeight="1">
      <c r="A116" s="468"/>
      <c r="B116" s="468"/>
      <c r="C116" s="468"/>
      <c r="D116" s="507"/>
      <c r="E116" s="507"/>
      <c r="F116" s="508"/>
      <c r="G116" s="508"/>
      <c r="H116" s="508"/>
      <c r="I116" s="508"/>
      <c r="J116" s="508"/>
      <c r="K116" s="508"/>
      <c r="L116" s="508"/>
      <c r="M116" s="508"/>
      <c r="N116" s="508"/>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7"/>
      <c r="AL116" s="507"/>
      <c r="AM116" s="508"/>
      <c r="AN116" s="507"/>
      <c r="AO116" s="507"/>
      <c r="AP116" s="507"/>
      <c r="AQ116" s="507"/>
      <c r="AR116" s="507"/>
      <c r="AS116" s="507"/>
      <c r="AT116" s="507"/>
      <c r="AU116" s="507"/>
      <c r="AV116" s="507"/>
      <c r="AW116" s="507"/>
      <c r="AX116" s="507"/>
      <c r="AY116" s="507"/>
      <c r="AZ116" s="507"/>
      <c r="BA116" s="507"/>
      <c r="BB116" s="507"/>
      <c r="BC116" s="507"/>
      <c r="BD116" s="507"/>
      <c r="BE116" s="507"/>
      <c r="BF116" s="507"/>
      <c r="BG116" s="470"/>
      <c r="BH116" s="470"/>
    </row>
    <row r="117" spans="1:60" ht="12.75" customHeight="1">
      <c r="A117" s="468"/>
      <c r="B117" s="468"/>
      <c r="C117" s="468"/>
      <c r="D117" s="507"/>
      <c r="E117" s="507"/>
      <c r="F117" s="508"/>
      <c r="G117" s="508"/>
      <c r="H117" s="508"/>
      <c r="I117" s="508"/>
      <c r="J117" s="508"/>
      <c r="K117" s="508"/>
      <c r="L117" s="508"/>
      <c r="M117" s="508"/>
      <c r="N117" s="508"/>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8"/>
      <c r="AK117" s="507"/>
      <c r="AL117" s="507"/>
      <c r="AM117" s="508"/>
      <c r="AN117" s="507"/>
      <c r="AO117" s="507"/>
      <c r="AP117" s="507"/>
      <c r="AQ117" s="507"/>
      <c r="AR117" s="507"/>
      <c r="AS117" s="507"/>
      <c r="AT117" s="507"/>
      <c r="AU117" s="507"/>
      <c r="AV117" s="507"/>
      <c r="AW117" s="507"/>
      <c r="AX117" s="507"/>
      <c r="AY117" s="507"/>
      <c r="AZ117" s="507"/>
      <c r="BA117" s="507"/>
      <c r="BB117" s="507"/>
      <c r="BC117" s="507"/>
      <c r="BD117" s="507"/>
      <c r="BE117" s="507"/>
      <c r="BF117" s="507"/>
      <c r="BG117" s="470"/>
      <c r="BH117" s="470"/>
    </row>
    <row r="118" spans="1:60" ht="12.75" customHeight="1">
      <c r="A118" s="468"/>
      <c r="B118" s="468"/>
      <c r="C118" s="468"/>
      <c r="D118" s="507"/>
      <c r="E118" s="507"/>
      <c r="F118" s="508"/>
      <c r="G118" s="508"/>
      <c r="H118" s="508"/>
      <c r="I118" s="508"/>
      <c r="J118" s="508"/>
      <c r="K118" s="508"/>
      <c r="L118" s="508"/>
      <c r="M118" s="508"/>
      <c r="N118" s="508"/>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8"/>
      <c r="AK118" s="507"/>
      <c r="AL118" s="507"/>
      <c r="AM118" s="508"/>
      <c r="AN118" s="507"/>
      <c r="AO118" s="507"/>
      <c r="AP118" s="507"/>
      <c r="AQ118" s="507"/>
      <c r="AR118" s="507"/>
      <c r="AS118" s="507"/>
      <c r="AT118" s="507"/>
      <c r="AU118" s="507"/>
      <c r="AV118" s="507"/>
      <c r="AW118" s="507"/>
      <c r="AX118" s="507"/>
      <c r="AY118" s="507"/>
      <c r="AZ118" s="507"/>
      <c r="BA118" s="507"/>
      <c r="BB118" s="507"/>
      <c r="BC118" s="507"/>
      <c r="BD118" s="507"/>
      <c r="BE118" s="507"/>
      <c r="BF118" s="507"/>
      <c r="BG118" s="470"/>
      <c r="BH118" s="470"/>
    </row>
    <row r="119" spans="1:60" ht="12.75" customHeight="1">
      <c r="A119" s="468"/>
      <c r="B119" s="468"/>
      <c r="C119" s="468"/>
      <c r="D119" s="507"/>
      <c r="E119" s="507"/>
      <c r="F119" s="508"/>
      <c r="G119" s="508"/>
      <c r="H119" s="508"/>
      <c r="I119" s="508"/>
      <c r="J119" s="508"/>
      <c r="K119" s="508"/>
      <c r="L119" s="508"/>
      <c r="M119" s="508"/>
      <c r="N119" s="508"/>
      <c r="O119" s="508"/>
      <c r="P119" s="508"/>
      <c r="Q119" s="508"/>
      <c r="R119" s="508"/>
      <c r="S119" s="508"/>
      <c r="T119" s="508"/>
      <c r="U119" s="508"/>
      <c r="V119" s="508"/>
      <c r="W119" s="508"/>
      <c r="X119" s="508"/>
      <c r="Y119" s="508"/>
      <c r="Z119" s="508"/>
      <c r="AA119" s="508"/>
      <c r="AB119" s="508"/>
      <c r="AC119" s="508"/>
      <c r="AD119" s="508"/>
      <c r="AE119" s="508"/>
      <c r="AF119" s="508"/>
      <c r="AG119" s="508"/>
      <c r="AH119" s="508"/>
      <c r="AI119" s="508"/>
      <c r="AJ119" s="508"/>
      <c r="AK119" s="507"/>
      <c r="AL119" s="507"/>
      <c r="AM119" s="508"/>
      <c r="AN119" s="507"/>
      <c r="AO119" s="507"/>
      <c r="AP119" s="507"/>
      <c r="AQ119" s="507"/>
      <c r="AR119" s="507"/>
      <c r="AS119" s="507"/>
      <c r="AT119" s="507"/>
      <c r="AU119" s="507"/>
      <c r="AV119" s="507"/>
      <c r="AW119" s="507"/>
      <c r="AX119" s="507"/>
      <c r="AY119" s="507"/>
      <c r="AZ119" s="507"/>
      <c r="BA119" s="507"/>
      <c r="BB119" s="507"/>
      <c r="BC119" s="507"/>
      <c r="BD119" s="507"/>
      <c r="BE119" s="507"/>
      <c r="BF119" s="507"/>
      <c r="BG119" s="470"/>
      <c r="BH119" s="470"/>
    </row>
    <row r="120" spans="1:60">
      <c r="A120" s="468"/>
      <c r="B120" s="468"/>
      <c r="C120" s="468"/>
      <c r="D120" s="507"/>
      <c r="E120" s="507"/>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508"/>
      <c r="AF120" s="508"/>
      <c r="AG120" s="508"/>
      <c r="AH120" s="508"/>
      <c r="AI120" s="508"/>
      <c r="AJ120" s="508"/>
      <c r="AK120" s="507"/>
      <c r="AL120" s="507"/>
      <c r="AM120" s="508"/>
      <c r="AN120" s="507"/>
      <c r="AO120" s="507"/>
      <c r="AP120" s="507"/>
      <c r="AQ120" s="507"/>
      <c r="AR120" s="507"/>
      <c r="AS120" s="507"/>
      <c r="AT120" s="507"/>
      <c r="AU120" s="507"/>
      <c r="AV120" s="507"/>
      <c r="AW120" s="507"/>
      <c r="AX120" s="507"/>
      <c r="AY120" s="507"/>
      <c r="AZ120" s="507"/>
      <c r="BA120" s="507"/>
      <c r="BB120" s="507"/>
      <c r="BC120" s="507"/>
      <c r="BD120" s="507"/>
      <c r="BE120" s="507"/>
      <c r="BF120" s="507"/>
      <c r="BG120" s="470"/>
      <c r="BH120" s="470"/>
    </row>
    <row r="121" spans="1:60">
      <c r="A121" s="468"/>
      <c r="B121" s="468"/>
      <c r="C121" s="468"/>
      <c r="D121" s="507"/>
      <c r="E121" s="507"/>
      <c r="F121" s="508"/>
      <c r="G121" s="508"/>
      <c r="H121" s="508"/>
      <c r="I121" s="508"/>
      <c r="J121" s="508"/>
      <c r="K121" s="508"/>
      <c r="L121" s="508"/>
      <c r="M121" s="508"/>
      <c r="N121" s="508"/>
      <c r="O121" s="508"/>
      <c r="P121" s="508"/>
      <c r="Q121" s="508"/>
      <c r="R121" s="508"/>
      <c r="S121" s="508"/>
      <c r="T121" s="508"/>
      <c r="U121" s="508"/>
      <c r="V121" s="508"/>
      <c r="W121" s="508"/>
      <c r="X121" s="508"/>
      <c r="Y121" s="508"/>
      <c r="Z121" s="508"/>
      <c r="AA121" s="508"/>
      <c r="AB121" s="508"/>
      <c r="AC121" s="508"/>
      <c r="AD121" s="508"/>
      <c r="AE121" s="508"/>
      <c r="AF121" s="508"/>
      <c r="AG121" s="508"/>
      <c r="AH121" s="508"/>
      <c r="AI121" s="508"/>
      <c r="AJ121" s="508"/>
      <c r="AK121" s="507"/>
      <c r="AL121" s="507"/>
      <c r="AM121" s="508"/>
      <c r="AN121" s="507"/>
      <c r="AO121" s="507"/>
      <c r="AP121" s="507"/>
      <c r="AQ121" s="507"/>
      <c r="AR121" s="507"/>
      <c r="AS121" s="507"/>
      <c r="AT121" s="507"/>
      <c r="AU121" s="507"/>
      <c r="AV121" s="507"/>
      <c r="AW121" s="507"/>
      <c r="AX121" s="507"/>
      <c r="AY121" s="507"/>
      <c r="AZ121" s="507"/>
      <c r="BA121" s="507"/>
      <c r="BB121" s="507"/>
      <c r="BC121" s="507"/>
      <c r="BD121" s="507"/>
      <c r="BE121" s="507"/>
      <c r="BF121" s="507"/>
      <c r="BG121" s="470"/>
      <c r="BH121" s="470"/>
    </row>
    <row r="122" spans="1:60">
      <c r="A122" s="468"/>
      <c r="B122" s="468"/>
      <c r="C122" s="468"/>
      <c r="D122" s="507"/>
      <c r="E122" s="507"/>
      <c r="F122" s="508"/>
      <c r="G122" s="508"/>
      <c r="H122" s="508"/>
      <c r="I122" s="508"/>
      <c r="J122" s="508"/>
      <c r="K122" s="508"/>
      <c r="L122" s="508"/>
      <c r="M122" s="508"/>
      <c r="N122" s="508"/>
      <c r="O122" s="508"/>
      <c r="P122" s="508"/>
      <c r="Q122" s="508"/>
      <c r="R122" s="508"/>
      <c r="S122" s="508"/>
      <c r="T122" s="508"/>
      <c r="U122" s="508"/>
      <c r="V122" s="508"/>
      <c r="W122" s="508"/>
      <c r="X122" s="508"/>
      <c r="Y122" s="508"/>
      <c r="Z122" s="508"/>
      <c r="AA122" s="508"/>
      <c r="AB122" s="508"/>
      <c r="AC122" s="508"/>
      <c r="AD122" s="508"/>
      <c r="AE122" s="508"/>
      <c r="AF122" s="508"/>
      <c r="AG122" s="508"/>
      <c r="AH122" s="508"/>
      <c r="AI122" s="508"/>
      <c r="AJ122" s="508"/>
      <c r="AK122" s="507"/>
      <c r="AL122" s="507"/>
      <c r="AM122" s="508"/>
      <c r="AN122" s="507"/>
      <c r="AO122" s="507"/>
      <c r="AP122" s="507"/>
      <c r="AQ122" s="507"/>
      <c r="AR122" s="507"/>
      <c r="AS122" s="507"/>
      <c r="AT122" s="507"/>
      <c r="AU122" s="507"/>
      <c r="AV122" s="507"/>
      <c r="AW122" s="507"/>
      <c r="AX122" s="507"/>
      <c r="AY122" s="507"/>
      <c r="AZ122" s="507"/>
      <c r="BA122" s="507"/>
      <c r="BB122" s="507"/>
      <c r="BC122" s="507"/>
      <c r="BD122" s="507"/>
      <c r="BE122" s="507"/>
      <c r="BF122" s="507"/>
      <c r="BG122" s="470"/>
      <c r="BH122" s="470"/>
    </row>
    <row r="123" spans="1:60">
      <c r="A123" s="468"/>
      <c r="B123" s="468"/>
      <c r="C123" s="468"/>
      <c r="D123" s="507"/>
      <c r="E123" s="507"/>
      <c r="F123" s="508"/>
      <c r="G123" s="508"/>
      <c r="H123" s="508"/>
      <c r="I123" s="508"/>
      <c r="J123" s="508"/>
      <c r="K123" s="508"/>
      <c r="L123" s="508"/>
      <c r="M123" s="508"/>
      <c r="N123" s="508"/>
      <c r="O123" s="508"/>
      <c r="P123" s="508"/>
      <c r="Q123" s="508"/>
      <c r="R123" s="508"/>
      <c r="S123" s="508"/>
      <c r="T123" s="508"/>
      <c r="U123" s="508"/>
      <c r="V123" s="508"/>
      <c r="W123" s="508"/>
      <c r="X123" s="508"/>
      <c r="Y123" s="508"/>
      <c r="Z123" s="508"/>
      <c r="AA123" s="508"/>
      <c r="AB123" s="508"/>
      <c r="AC123" s="508"/>
      <c r="AD123" s="508"/>
      <c r="AE123" s="508"/>
      <c r="AF123" s="508"/>
      <c r="AG123" s="508"/>
      <c r="AH123" s="508"/>
      <c r="AI123" s="508"/>
      <c r="AJ123" s="508"/>
      <c r="AK123" s="507"/>
      <c r="AL123" s="507"/>
      <c r="AM123" s="508"/>
      <c r="AN123" s="507"/>
      <c r="AO123" s="507"/>
      <c r="AP123" s="507"/>
      <c r="AQ123" s="507"/>
      <c r="AR123" s="507"/>
      <c r="AS123" s="507"/>
      <c r="AT123" s="507"/>
      <c r="AU123" s="507"/>
      <c r="AV123" s="507"/>
      <c r="AW123" s="507"/>
      <c r="AX123" s="507"/>
      <c r="AY123" s="507"/>
      <c r="AZ123" s="507"/>
      <c r="BA123" s="507"/>
      <c r="BB123" s="507"/>
      <c r="BC123" s="507"/>
      <c r="BD123" s="507"/>
      <c r="BE123" s="507"/>
      <c r="BF123" s="507"/>
      <c r="BG123" s="470"/>
      <c r="BH123" s="470"/>
    </row>
    <row r="124" spans="1:60">
      <c r="A124" s="468"/>
      <c r="B124" s="468"/>
      <c r="C124" s="468"/>
      <c r="D124" s="507"/>
      <c r="E124" s="507"/>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8"/>
      <c r="AK124" s="507"/>
      <c r="AL124" s="507"/>
      <c r="AM124" s="508"/>
      <c r="AN124" s="507"/>
      <c r="AO124" s="507"/>
      <c r="AP124" s="507"/>
      <c r="AQ124" s="507"/>
      <c r="AR124" s="507"/>
      <c r="AS124" s="507"/>
      <c r="AT124" s="507"/>
      <c r="AU124" s="507"/>
      <c r="AV124" s="507"/>
      <c r="AW124" s="507"/>
      <c r="AX124" s="507"/>
      <c r="AY124" s="507"/>
      <c r="AZ124" s="507"/>
      <c r="BA124" s="507"/>
      <c r="BB124" s="507"/>
      <c r="BC124" s="507"/>
      <c r="BD124" s="507"/>
      <c r="BE124" s="507"/>
      <c r="BF124" s="507"/>
      <c r="BG124" s="470"/>
      <c r="BH124" s="470"/>
    </row>
    <row r="125" spans="1:60">
      <c r="A125" s="468"/>
      <c r="B125" s="468"/>
      <c r="C125" s="468"/>
      <c r="D125" s="507"/>
      <c r="E125" s="507"/>
      <c r="F125" s="508"/>
      <c r="G125" s="508"/>
      <c r="H125" s="508"/>
      <c r="I125" s="508"/>
      <c r="J125" s="508"/>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08"/>
      <c r="AK125" s="507"/>
      <c r="AL125" s="507"/>
      <c r="AM125" s="508"/>
      <c r="AN125" s="507"/>
      <c r="AO125" s="507"/>
      <c r="AP125" s="507"/>
      <c r="AQ125" s="507"/>
      <c r="AR125" s="507"/>
      <c r="AS125" s="507"/>
      <c r="AT125" s="507"/>
      <c r="AU125" s="507"/>
      <c r="AV125" s="507"/>
      <c r="AW125" s="507"/>
      <c r="AX125" s="507"/>
      <c r="AY125" s="507"/>
      <c r="AZ125" s="507"/>
      <c r="BA125" s="507"/>
      <c r="BB125" s="507"/>
      <c r="BC125" s="507"/>
      <c r="BD125" s="507"/>
      <c r="BE125" s="507"/>
      <c r="BF125" s="507"/>
      <c r="BG125" s="470"/>
      <c r="BH125" s="470"/>
    </row>
    <row r="126" spans="1:60">
      <c r="A126" s="468"/>
      <c r="B126" s="468"/>
      <c r="C126" s="468"/>
      <c r="D126" s="507"/>
      <c r="E126" s="507"/>
      <c r="F126" s="508"/>
      <c r="G126" s="508"/>
      <c r="H126" s="508"/>
      <c r="I126" s="508"/>
      <c r="J126" s="508"/>
      <c r="K126" s="508"/>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8"/>
      <c r="AK126" s="507"/>
      <c r="AL126" s="507"/>
      <c r="AM126" s="508"/>
      <c r="AN126" s="507"/>
      <c r="AO126" s="507"/>
      <c r="AP126" s="507"/>
      <c r="AQ126" s="507"/>
      <c r="AR126" s="507"/>
      <c r="AS126" s="507"/>
      <c r="AT126" s="507"/>
      <c r="AU126" s="507"/>
      <c r="AV126" s="507"/>
      <c r="AW126" s="507"/>
      <c r="AX126" s="507"/>
      <c r="AY126" s="507"/>
      <c r="AZ126" s="507"/>
      <c r="BA126" s="507"/>
      <c r="BB126" s="507"/>
      <c r="BC126" s="507"/>
      <c r="BD126" s="507"/>
      <c r="BE126" s="507"/>
      <c r="BF126" s="507"/>
      <c r="BG126" s="470"/>
      <c r="BH126" s="470"/>
    </row>
    <row r="127" spans="1:60">
      <c r="A127" s="468"/>
      <c r="B127" s="468"/>
      <c r="C127" s="468"/>
      <c r="D127" s="507"/>
      <c r="E127" s="507"/>
      <c r="F127" s="508"/>
      <c r="G127" s="508"/>
      <c r="H127" s="508"/>
      <c r="I127" s="508"/>
      <c r="J127" s="508"/>
      <c r="K127" s="508"/>
      <c r="L127" s="508"/>
      <c r="M127" s="508"/>
      <c r="N127" s="508"/>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8"/>
      <c r="AK127" s="507"/>
      <c r="AL127" s="507"/>
      <c r="AM127" s="508"/>
      <c r="AN127" s="507"/>
      <c r="AO127" s="507"/>
      <c r="AP127" s="507"/>
      <c r="AQ127" s="507"/>
      <c r="AR127" s="507"/>
      <c r="AS127" s="507"/>
      <c r="AT127" s="507"/>
      <c r="AU127" s="507"/>
      <c r="AV127" s="507"/>
      <c r="AW127" s="507"/>
      <c r="AX127" s="507"/>
      <c r="AY127" s="507"/>
      <c r="AZ127" s="507"/>
      <c r="BA127" s="507"/>
      <c r="BB127" s="507"/>
      <c r="BC127" s="507"/>
      <c r="BD127" s="507"/>
      <c r="BE127" s="507"/>
      <c r="BF127" s="507"/>
      <c r="BG127" s="470"/>
      <c r="BH127" s="470"/>
    </row>
    <row r="128" spans="1:60">
      <c r="A128" s="468"/>
      <c r="B128" s="468"/>
      <c r="C128" s="468"/>
      <c r="D128" s="507"/>
      <c r="E128" s="507"/>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7"/>
      <c r="AL128" s="507"/>
      <c r="AM128" s="508"/>
      <c r="AN128" s="507"/>
      <c r="AO128" s="507"/>
      <c r="AP128" s="507"/>
      <c r="AQ128" s="507"/>
      <c r="AR128" s="507"/>
      <c r="AS128" s="507"/>
      <c r="AT128" s="507"/>
      <c r="AU128" s="507"/>
      <c r="AV128" s="507"/>
      <c r="AW128" s="507"/>
      <c r="AX128" s="507"/>
      <c r="AY128" s="507"/>
      <c r="AZ128" s="507"/>
      <c r="BA128" s="507"/>
      <c r="BB128" s="507"/>
      <c r="BC128" s="507"/>
      <c r="BD128" s="507"/>
      <c r="BE128" s="507"/>
      <c r="BF128" s="507"/>
      <c r="BG128" s="470"/>
      <c r="BH128" s="470"/>
    </row>
    <row r="129" spans="1:60" s="470" customFormat="1">
      <c r="A129" s="507"/>
      <c r="B129" s="507"/>
      <c r="C129" s="507"/>
      <c r="D129" s="507"/>
      <c r="E129" s="507"/>
      <c r="F129" s="508"/>
      <c r="G129" s="508"/>
      <c r="H129" s="508"/>
      <c r="I129" s="508"/>
      <c r="J129" s="508"/>
      <c r="K129" s="508"/>
      <c r="L129" s="508"/>
      <c r="M129" s="508"/>
      <c r="N129" s="508"/>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8"/>
      <c r="AK129" s="507"/>
      <c r="AL129" s="507"/>
      <c r="AM129" s="508"/>
      <c r="AN129" s="507"/>
      <c r="AO129" s="507"/>
      <c r="AP129" s="507"/>
      <c r="AQ129" s="507"/>
      <c r="AR129" s="507"/>
      <c r="AS129" s="507"/>
      <c r="AT129" s="507"/>
      <c r="AU129" s="507"/>
      <c r="AV129" s="507"/>
      <c r="AW129" s="507"/>
      <c r="AX129" s="507"/>
      <c r="AY129" s="507"/>
      <c r="AZ129" s="507"/>
      <c r="BA129" s="507"/>
      <c r="BB129" s="507"/>
      <c r="BC129" s="507"/>
      <c r="BD129" s="507"/>
      <c r="BE129" s="507"/>
      <c r="BF129" s="507"/>
    </row>
    <row r="130" spans="1:60">
      <c r="A130" s="468"/>
      <c r="B130" s="468"/>
      <c r="C130" s="468"/>
      <c r="D130" s="507"/>
      <c r="E130" s="507"/>
      <c r="F130" s="509"/>
      <c r="G130" s="508"/>
      <c r="H130" s="142"/>
      <c r="I130" s="143"/>
      <c r="J130" s="508"/>
      <c r="K130" s="508"/>
      <c r="L130" s="508"/>
      <c r="M130" s="508"/>
      <c r="N130" s="508"/>
      <c r="O130" s="508"/>
      <c r="P130" s="508"/>
      <c r="Q130" s="508"/>
      <c r="R130" s="508"/>
      <c r="S130" s="508"/>
      <c r="T130" s="508"/>
      <c r="U130" s="508"/>
      <c r="V130" s="508"/>
      <c r="W130" s="508"/>
      <c r="X130" s="508"/>
      <c r="Y130" s="508"/>
      <c r="Z130" s="508"/>
      <c r="AA130" s="508"/>
      <c r="AB130" s="508"/>
      <c r="AC130" s="508"/>
      <c r="AD130" s="508"/>
      <c r="AE130" s="508"/>
      <c r="AF130" s="508"/>
      <c r="AG130" s="508"/>
      <c r="AH130" s="508"/>
      <c r="AI130" s="508"/>
      <c r="AJ130" s="508"/>
      <c r="AK130" s="507"/>
      <c r="AL130" s="507"/>
      <c r="AM130" s="508"/>
      <c r="AN130" s="507"/>
      <c r="AO130" s="507"/>
      <c r="AP130" s="507"/>
      <c r="AQ130" s="507"/>
      <c r="AR130" s="507"/>
      <c r="AS130" s="507"/>
      <c r="AT130" s="507"/>
      <c r="AU130" s="507"/>
      <c r="AV130" s="507"/>
      <c r="AW130" s="507"/>
      <c r="AX130" s="507"/>
      <c r="AY130" s="507"/>
      <c r="AZ130" s="507"/>
      <c r="BA130" s="507"/>
      <c r="BB130" s="507"/>
      <c r="BC130" s="507"/>
      <c r="BD130" s="507"/>
      <c r="BE130" s="507"/>
      <c r="BF130" s="507"/>
      <c r="BG130" s="470"/>
      <c r="BH130" s="470"/>
    </row>
    <row r="131" spans="1:60">
      <c r="A131" s="468"/>
      <c r="B131" s="468"/>
      <c r="C131" s="468"/>
      <c r="D131" s="507"/>
      <c r="E131" s="507"/>
      <c r="F131" s="509"/>
      <c r="G131" s="508"/>
      <c r="H131" s="142"/>
      <c r="I131" s="144"/>
      <c r="J131" s="508"/>
      <c r="K131" s="508"/>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7"/>
      <c r="AL131" s="507"/>
      <c r="AM131" s="508"/>
      <c r="AN131" s="507"/>
      <c r="AO131" s="507"/>
      <c r="AP131" s="507"/>
      <c r="AQ131" s="507"/>
      <c r="AR131" s="507"/>
      <c r="AS131" s="507"/>
      <c r="AT131" s="507"/>
      <c r="AU131" s="507"/>
      <c r="AV131" s="507"/>
      <c r="AW131" s="507"/>
      <c r="AX131" s="507"/>
      <c r="AY131" s="507"/>
      <c r="AZ131" s="507"/>
      <c r="BA131" s="507"/>
      <c r="BB131" s="507"/>
      <c r="BC131" s="507"/>
      <c r="BD131" s="507"/>
      <c r="BE131" s="507"/>
      <c r="BF131" s="507"/>
      <c r="BG131" s="470"/>
      <c r="BH131" s="470"/>
    </row>
    <row r="132" spans="1:60">
      <c r="A132" s="468"/>
      <c r="B132" s="468"/>
      <c r="C132" s="468"/>
      <c r="D132" s="507"/>
      <c r="E132" s="507"/>
      <c r="F132" s="509"/>
      <c r="G132" s="508"/>
      <c r="H132" s="144"/>
      <c r="I132" s="144"/>
      <c r="J132" s="508"/>
      <c r="K132" s="508"/>
      <c r="L132" s="508"/>
      <c r="M132" s="508"/>
      <c r="N132" s="508"/>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7"/>
      <c r="AL132" s="507"/>
      <c r="AM132" s="508"/>
      <c r="AN132" s="507"/>
      <c r="AO132" s="507"/>
      <c r="AP132" s="507"/>
      <c r="AQ132" s="507"/>
      <c r="AR132" s="507"/>
      <c r="AS132" s="507"/>
      <c r="AT132" s="507"/>
      <c r="AU132" s="507"/>
      <c r="AV132" s="507"/>
      <c r="AW132" s="507"/>
      <c r="AX132" s="507"/>
      <c r="AY132" s="507"/>
      <c r="AZ132" s="507"/>
      <c r="BA132" s="507"/>
      <c r="BB132" s="507"/>
      <c r="BC132" s="507"/>
      <c r="BD132" s="507"/>
      <c r="BE132" s="507"/>
      <c r="BF132" s="507"/>
      <c r="BG132" s="470"/>
      <c r="BH132" s="470"/>
    </row>
    <row r="133" spans="1:60">
      <c r="A133" s="468"/>
      <c r="B133" s="468"/>
      <c r="C133" s="468"/>
      <c r="D133" s="507"/>
      <c r="E133" s="507"/>
      <c r="F133" s="509"/>
      <c r="G133" s="508"/>
      <c r="H133" s="144"/>
      <c r="I133" s="144"/>
      <c r="J133" s="508"/>
      <c r="K133" s="508"/>
      <c r="L133" s="508"/>
      <c r="M133" s="508"/>
      <c r="N133" s="508"/>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7"/>
      <c r="AL133" s="507"/>
      <c r="AM133" s="508"/>
      <c r="AN133" s="507"/>
      <c r="AO133" s="507"/>
      <c r="AP133" s="507"/>
      <c r="AQ133" s="507"/>
      <c r="AR133" s="507"/>
      <c r="AS133" s="507"/>
      <c r="AT133" s="507"/>
      <c r="AU133" s="507"/>
      <c r="AV133" s="507"/>
      <c r="AW133" s="507"/>
      <c r="AX133" s="507"/>
      <c r="AY133" s="507"/>
      <c r="AZ133" s="507"/>
      <c r="BA133" s="507"/>
      <c r="BB133" s="507"/>
      <c r="BC133" s="507"/>
      <c r="BD133" s="507"/>
      <c r="BE133" s="507"/>
      <c r="BF133" s="507"/>
      <c r="BG133" s="470"/>
      <c r="BH133" s="470"/>
    </row>
    <row r="134" spans="1:60">
      <c r="A134" s="468"/>
      <c r="B134" s="468"/>
      <c r="C134" s="468"/>
      <c r="D134" s="507"/>
      <c r="E134" s="507"/>
      <c r="F134" s="508"/>
      <c r="G134" s="508"/>
      <c r="H134" s="508"/>
      <c r="I134" s="508"/>
      <c r="J134" s="508"/>
      <c r="K134" s="508"/>
      <c r="L134" s="508"/>
      <c r="M134" s="508"/>
      <c r="N134" s="508"/>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8"/>
      <c r="AK134" s="507"/>
      <c r="AL134" s="507"/>
      <c r="AM134" s="508"/>
      <c r="AN134" s="507"/>
      <c r="AO134" s="507"/>
      <c r="AP134" s="507"/>
      <c r="AQ134" s="507"/>
      <c r="AR134" s="507"/>
      <c r="AS134" s="507"/>
      <c r="AT134" s="507"/>
      <c r="AU134" s="507"/>
      <c r="AV134" s="507"/>
      <c r="AW134" s="507"/>
      <c r="AX134" s="507"/>
      <c r="AY134" s="507"/>
      <c r="AZ134" s="507"/>
      <c r="BA134" s="507"/>
      <c r="BB134" s="507"/>
      <c r="BC134" s="507"/>
      <c r="BD134" s="507"/>
      <c r="BE134" s="507"/>
      <c r="BF134" s="507"/>
      <c r="BG134" s="470"/>
      <c r="BH134" s="470"/>
    </row>
    <row r="135" spans="1:60">
      <c r="A135" s="468"/>
      <c r="B135" s="468"/>
      <c r="C135" s="468"/>
      <c r="D135" s="507"/>
      <c r="E135" s="507"/>
      <c r="F135" s="508"/>
      <c r="G135" s="508"/>
      <c r="H135" s="508"/>
      <c r="I135" s="508"/>
      <c r="J135" s="508"/>
      <c r="K135" s="508"/>
      <c r="L135" s="508"/>
      <c r="M135" s="508"/>
      <c r="N135" s="508"/>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8"/>
      <c r="AK135" s="507"/>
      <c r="AL135" s="507"/>
      <c r="AM135" s="508"/>
      <c r="AN135" s="507"/>
      <c r="AO135" s="507"/>
      <c r="AP135" s="507"/>
      <c r="AQ135" s="507"/>
      <c r="AR135" s="507"/>
      <c r="AS135" s="507"/>
      <c r="AT135" s="507"/>
      <c r="AU135" s="507"/>
      <c r="AV135" s="507"/>
      <c r="AW135" s="507"/>
      <c r="AX135" s="507"/>
      <c r="AY135" s="507"/>
      <c r="AZ135" s="507"/>
      <c r="BA135" s="507"/>
      <c r="BB135" s="507"/>
      <c r="BC135" s="507"/>
      <c r="BD135" s="507"/>
      <c r="BE135" s="507"/>
      <c r="BF135" s="507"/>
      <c r="BG135" s="470"/>
      <c r="BH135" s="470"/>
    </row>
    <row r="136" spans="1:60">
      <c r="A136" s="468"/>
      <c r="B136" s="468"/>
      <c r="C136" s="468"/>
      <c r="D136" s="507"/>
      <c r="E136" s="507"/>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7"/>
      <c r="AL136" s="507"/>
      <c r="AM136" s="508"/>
      <c r="AN136" s="507"/>
      <c r="AO136" s="507"/>
      <c r="AP136" s="507"/>
      <c r="AQ136" s="507"/>
      <c r="AR136" s="507"/>
      <c r="AS136" s="507"/>
      <c r="AT136" s="507"/>
      <c r="AU136" s="507"/>
      <c r="AV136" s="507"/>
      <c r="AW136" s="507"/>
      <c r="AX136" s="507"/>
      <c r="AY136" s="507"/>
      <c r="AZ136" s="507"/>
      <c r="BA136" s="507"/>
      <c r="BB136" s="507"/>
      <c r="BC136" s="507"/>
      <c r="BD136" s="507"/>
      <c r="BE136" s="507"/>
      <c r="BF136" s="507"/>
      <c r="BG136" s="470"/>
      <c r="BH136" s="470"/>
    </row>
    <row r="137" spans="1:60">
      <c r="A137" s="468"/>
      <c r="B137" s="468"/>
      <c r="C137" s="468"/>
      <c r="D137" s="507"/>
      <c r="E137" s="507"/>
      <c r="F137" s="507"/>
      <c r="G137" s="508"/>
      <c r="H137" s="507"/>
      <c r="I137" s="507"/>
      <c r="J137" s="507"/>
      <c r="K137" s="508"/>
      <c r="L137" s="508"/>
      <c r="M137" s="508"/>
      <c r="N137" s="508"/>
      <c r="O137" s="508"/>
      <c r="P137" s="507"/>
      <c r="Q137" s="507"/>
      <c r="R137" s="508"/>
      <c r="S137" s="507"/>
      <c r="T137" s="508"/>
      <c r="U137" s="508"/>
      <c r="V137" s="508"/>
      <c r="W137" s="508"/>
      <c r="X137" s="508"/>
      <c r="Y137" s="508"/>
      <c r="Z137" s="508"/>
      <c r="AA137" s="508"/>
      <c r="AB137" s="508"/>
      <c r="AC137" s="508"/>
      <c r="AD137" s="508"/>
      <c r="AE137" s="508"/>
      <c r="AF137" s="508"/>
      <c r="AG137" s="508"/>
      <c r="AH137" s="508"/>
      <c r="AI137" s="508"/>
      <c r="AJ137" s="508"/>
      <c r="AK137" s="507"/>
      <c r="AL137" s="507"/>
      <c r="AM137" s="508"/>
      <c r="AN137" s="507"/>
      <c r="AO137" s="507"/>
      <c r="AP137" s="507"/>
      <c r="AQ137" s="507"/>
      <c r="AR137" s="507"/>
      <c r="AS137" s="507"/>
      <c r="AT137" s="507"/>
      <c r="AU137" s="507"/>
      <c r="AV137" s="507"/>
      <c r="AW137" s="507"/>
      <c r="AX137" s="507"/>
      <c r="AY137" s="507"/>
      <c r="AZ137" s="507"/>
      <c r="BA137" s="507"/>
      <c r="BB137" s="507"/>
      <c r="BC137" s="507"/>
      <c r="BD137" s="507"/>
      <c r="BE137" s="507"/>
      <c r="BF137" s="507"/>
      <c r="BG137" s="470"/>
      <c r="BH137" s="470"/>
    </row>
    <row r="138" spans="1:60">
      <c r="A138" s="468"/>
      <c r="B138" s="468"/>
      <c r="C138" s="468"/>
      <c r="D138" s="507"/>
      <c r="E138" s="507"/>
      <c r="F138" s="507"/>
      <c r="G138" s="508"/>
      <c r="H138" s="507"/>
      <c r="I138" s="507"/>
      <c r="J138" s="507"/>
      <c r="K138" s="508"/>
      <c r="L138" s="508"/>
      <c r="M138" s="508"/>
      <c r="N138" s="508"/>
      <c r="O138" s="508"/>
      <c r="P138" s="507"/>
      <c r="Q138" s="507"/>
      <c r="R138" s="508"/>
      <c r="S138" s="507"/>
      <c r="T138" s="508"/>
      <c r="U138" s="508"/>
      <c r="V138" s="508"/>
      <c r="W138" s="508"/>
      <c r="X138" s="508"/>
      <c r="Y138" s="508"/>
      <c r="Z138" s="508"/>
      <c r="AA138" s="508"/>
      <c r="AB138" s="508"/>
      <c r="AC138" s="508"/>
      <c r="AD138" s="508"/>
      <c r="AE138" s="508"/>
      <c r="AF138" s="508"/>
      <c r="AG138" s="508"/>
      <c r="AH138" s="508"/>
      <c r="AI138" s="508"/>
      <c r="AJ138" s="508"/>
      <c r="AK138" s="507"/>
      <c r="AL138" s="507"/>
      <c r="AM138" s="508"/>
      <c r="AN138" s="507"/>
      <c r="AO138" s="507"/>
      <c r="AP138" s="507"/>
      <c r="AQ138" s="507"/>
      <c r="AR138" s="507"/>
      <c r="AS138" s="507"/>
      <c r="AT138" s="507"/>
      <c r="AU138" s="507"/>
      <c r="AV138" s="507"/>
      <c r="AW138" s="507"/>
      <c r="AX138" s="507"/>
      <c r="AY138" s="507"/>
      <c r="AZ138" s="507"/>
      <c r="BA138" s="507"/>
      <c r="BB138" s="507"/>
      <c r="BC138" s="507"/>
      <c r="BD138" s="507"/>
      <c r="BE138" s="507"/>
      <c r="BF138" s="507"/>
      <c r="BG138" s="470"/>
      <c r="BH138" s="470"/>
    </row>
    <row r="139" spans="1:60">
      <c r="A139" s="468"/>
      <c r="B139" s="468"/>
      <c r="C139" s="468"/>
      <c r="D139" s="468"/>
      <c r="E139" s="468"/>
      <c r="F139" s="469"/>
      <c r="G139" s="469"/>
      <c r="H139" s="469"/>
      <c r="I139" s="469"/>
      <c r="J139" s="469"/>
      <c r="K139" s="469"/>
      <c r="L139" s="469"/>
      <c r="M139" s="469"/>
      <c r="N139" s="469"/>
      <c r="O139" s="469"/>
      <c r="P139" s="469"/>
      <c r="Q139" s="469"/>
      <c r="R139" s="469"/>
      <c r="S139" s="469"/>
      <c r="T139" s="469"/>
      <c r="U139" s="469"/>
      <c r="V139" s="469"/>
      <c r="W139" s="469"/>
      <c r="X139" s="469"/>
      <c r="Y139" s="469"/>
      <c r="Z139" s="469"/>
      <c r="AA139" s="469"/>
      <c r="AB139" s="469"/>
      <c r="AC139" s="469"/>
      <c r="AD139" s="469"/>
      <c r="AE139" s="469"/>
      <c r="AF139" s="469"/>
      <c r="AG139" s="469"/>
      <c r="AH139" s="469"/>
      <c r="AI139" s="469"/>
      <c r="AJ139" s="469"/>
      <c r="AK139" s="468"/>
      <c r="AL139" s="468"/>
      <c r="AM139" s="469"/>
      <c r="AN139" s="468"/>
      <c r="AO139" s="468"/>
      <c r="AP139" s="468"/>
      <c r="AQ139" s="468"/>
      <c r="AR139" s="468"/>
      <c r="AS139" s="468"/>
      <c r="AT139" s="468"/>
      <c r="AU139" s="468"/>
      <c r="AV139" s="468"/>
      <c r="AW139" s="468"/>
      <c r="AX139" s="468"/>
      <c r="AY139" s="468"/>
      <c r="AZ139" s="468"/>
      <c r="BA139" s="468"/>
      <c r="BB139" s="468"/>
      <c r="BC139" s="468"/>
      <c r="BD139" s="468"/>
      <c r="BE139" s="468"/>
      <c r="BF139" s="468"/>
    </row>
    <row r="140" spans="1:60">
      <c r="A140" s="468"/>
      <c r="B140" s="468"/>
      <c r="C140" s="468"/>
      <c r="D140" s="468"/>
      <c r="E140" s="468"/>
      <c r="F140" s="469"/>
      <c r="G140" s="469"/>
      <c r="H140" s="469"/>
      <c r="I140" s="469"/>
      <c r="J140" s="469"/>
      <c r="K140" s="469"/>
      <c r="L140" s="469"/>
      <c r="M140" s="469"/>
      <c r="N140" s="469"/>
      <c r="O140" s="469"/>
      <c r="P140" s="469"/>
      <c r="Q140" s="469"/>
      <c r="R140" s="469"/>
      <c r="S140" s="469"/>
      <c r="T140" s="469"/>
      <c r="U140" s="469"/>
      <c r="V140" s="469"/>
      <c r="W140" s="469"/>
      <c r="X140" s="469"/>
      <c r="Y140" s="469"/>
      <c r="Z140" s="469"/>
      <c r="AA140" s="469"/>
      <c r="AB140" s="469"/>
      <c r="AC140" s="469"/>
      <c r="AD140" s="469"/>
      <c r="AE140" s="469"/>
      <c r="AF140" s="469"/>
      <c r="AG140" s="469"/>
      <c r="AH140" s="469"/>
      <c r="AI140" s="469"/>
      <c r="AJ140" s="469"/>
      <c r="AK140" s="468"/>
      <c r="AL140" s="468"/>
      <c r="AM140" s="469"/>
      <c r="AN140" s="468"/>
      <c r="AO140" s="468"/>
      <c r="AP140" s="468"/>
      <c r="AQ140" s="468"/>
      <c r="AR140" s="468"/>
      <c r="AS140" s="468"/>
      <c r="AT140" s="468"/>
      <c r="AU140" s="468"/>
      <c r="AV140" s="468"/>
      <c r="AW140" s="468"/>
      <c r="AX140" s="468"/>
      <c r="AY140" s="468"/>
      <c r="AZ140" s="468"/>
      <c r="BA140" s="468"/>
      <c r="BB140" s="468"/>
      <c r="BC140" s="468"/>
      <c r="BD140" s="468"/>
      <c r="BE140" s="468"/>
      <c r="BF140" s="468"/>
    </row>
    <row r="141" spans="1:60">
      <c r="A141" s="468"/>
      <c r="B141" s="468"/>
      <c r="C141" s="468"/>
      <c r="D141" s="468"/>
      <c r="E141" s="468"/>
      <c r="F141" s="469"/>
      <c r="G141" s="469"/>
      <c r="H141" s="469"/>
      <c r="I141" s="469"/>
      <c r="J141" s="469"/>
      <c r="K141" s="469"/>
      <c r="L141" s="469"/>
      <c r="M141" s="469"/>
      <c r="N141" s="469"/>
      <c r="O141" s="469"/>
      <c r="P141" s="469"/>
      <c r="Q141" s="469"/>
      <c r="R141" s="469"/>
      <c r="S141" s="469"/>
      <c r="T141" s="469"/>
      <c r="U141" s="469"/>
      <c r="V141" s="469"/>
      <c r="W141" s="469"/>
      <c r="X141" s="469"/>
      <c r="Y141" s="469"/>
      <c r="Z141" s="469"/>
      <c r="AA141" s="469"/>
      <c r="AB141" s="469"/>
      <c r="AC141" s="469"/>
      <c r="AD141" s="469"/>
      <c r="AE141" s="469"/>
      <c r="AF141" s="469"/>
      <c r="AG141" s="469"/>
      <c r="AH141" s="469"/>
      <c r="AI141" s="469"/>
      <c r="AJ141" s="469"/>
      <c r="AK141" s="468"/>
      <c r="AL141" s="468"/>
      <c r="AM141" s="469"/>
      <c r="AN141" s="468"/>
      <c r="AO141" s="468"/>
      <c r="AP141" s="468"/>
      <c r="AQ141" s="468"/>
      <c r="AR141" s="468"/>
      <c r="AS141" s="468"/>
      <c r="AT141" s="468"/>
      <c r="AU141" s="468"/>
      <c r="AV141" s="468"/>
      <c r="AW141" s="468"/>
      <c r="AX141" s="468"/>
      <c r="AY141" s="468"/>
      <c r="AZ141" s="468"/>
      <c r="BA141" s="468"/>
      <c r="BB141" s="468"/>
      <c r="BC141" s="468"/>
      <c r="BD141" s="468"/>
      <c r="BE141" s="468"/>
      <c r="BF141" s="468"/>
    </row>
    <row r="142" spans="1:60">
      <c r="A142" s="468"/>
      <c r="B142" s="468"/>
      <c r="C142" s="468"/>
      <c r="D142" s="468"/>
      <c r="E142" s="468"/>
      <c r="F142" s="469"/>
      <c r="G142" s="469"/>
      <c r="H142" s="469"/>
      <c r="I142" s="469"/>
      <c r="J142" s="469"/>
      <c r="K142" s="469"/>
      <c r="L142" s="469"/>
      <c r="M142" s="469"/>
      <c r="N142" s="469"/>
      <c r="O142" s="469"/>
      <c r="P142" s="469"/>
      <c r="Q142" s="469"/>
      <c r="R142" s="469"/>
      <c r="S142" s="469"/>
      <c r="T142" s="469"/>
      <c r="U142" s="469"/>
      <c r="V142" s="469"/>
      <c r="W142" s="469"/>
      <c r="X142" s="469"/>
      <c r="Y142" s="469"/>
      <c r="Z142" s="469"/>
      <c r="AA142" s="469"/>
      <c r="AB142" s="469"/>
      <c r="AC142" s="469"/>
      <c r="AD142" s="469"/>
      <c r="AE142" s="469"/>
      <c r="AF142" s="469"/>
      <c r="AG142" s="469"/>
      <c r="AH142" s="469"/>
      <c r="AI142" s="469"/>
      <c r="AJ142" s="469"/>
      <c r="AK142" s="468"/>
      <c r="AL142" s="468"/>
      <c r="AM142" s="469"/>
      <c r="AN142" s="468"/>
      <c r="AO142" s="468"/>
      <c r="AP142" s="468"/>
      <c r="AQ142" s="468"/>
      <c r="AR142" s="468"/>
      <c r="AS142" s="468"/>
      <c r="AT142" s="468"/>
      <c r="AU142" s="468"/>
      <c r="AV142" s="468"/>
      <c r="AW142" s="468"/>
      <c r="AX142" s="468"/>
      <c r="AY142" s="468"/>
      <c r="AZ142" s="468"/>
      <c r="BA142" s="468"/>
      <c r="BB142" s="468"/>
      <c r="BC142" s="468"/>
      <c r="BD142" s="468"/>
      <c r="BE142" s="468"/>
      <c r="BF142" s="468"/>
    </row>
    <row r="143" spans="1:60">
      <c r="A143" s="468"/>
      <c r="B143" s="468"/>
      <c r="C143" s="468"/>
      <c r="D143" s="468"/>
      <c r="E143" s="468"/>
      <c r="F143" s="469"/>
      <c r="G143" s="469"/>
      <c r="H143" s="469"/>
      <c r="I143" s="469"/>
      <c r="J143" s="469"/>
      <c r="K143" s="469"/>
      <c r="L143" s="469"/>
      <c r="M143" s="469"/>
      <c r="N143" s="469"/>
      <c r="O143" s="469"/>
      <c r="P143" s="469"/>
      <c r="Q143" s="469"/>
      <c r="R143" s="469"/>
      <c r="S143" s="469"/>
      <c r="T143" s="469"/>
      <c r="U143" s="469"/>
      <c r="V143" s="469"/>
      <c r="W143" s="469"/>
      <c r="X143" s="469"/>
      <c r="Y143" s="469"/>
      <c r="Z143" s="469"/>
      <c r="AA143" s="469"/>
      <c r="AB143" s="469"/>
      <c r="AC143" s="469"/>
      <c r="AD143" s="469"/>
      <c r="AE143" s="469"/>
      <c r="AF143" s="469"/>
      <c r="AG143" s="469"/>
      <c r="AH143" s="469"/>
      <c r="AI143" s="469"/>
      <c r="AJ143" s="469"/>
      <c r="AK143" s="468"/>
      <c r="AL143" s="468"/>
      <c r="AM143" s="469"/>
      <c r="AN143" s="468"/>
      <c r="AO143" s="468"/>
      <c r="AP143" s="468"/>
      <c r="AQ143" s="468"/>
      <c r="AR143" s="468"/>
      <c r="AS143" s="468"/>
      <c r="AT143" s="468"/>
      <c r="AU143" s="468"/>
      <c r="AV143" s="468"/>
      <c r="AW143" s="468"/>
      <c r="AX143" s="468"/>
      <c r="AY143" s="468"/>
      <c r="AZ143" s="468"/>
      <c r="BA143" s="468"/>
      <c r="BB143" s="468"/>
      <c r="BC143" s="468"/>
      <c r="BD143" s="468"/>
      <c r="BE143" s="468"/>
      <c r="BF143" s="468"/>
    </row>
    <row r="144" spans="1:60">
      <c r="A144" s="468"/>
      <c r="B144" s="468"/>
      <c r="C144" s="468"/>
      <c r="D144" s="468"/>
      <c r="E144" s="468"/>
      <c r="F144" s="469"/>
      <c r="G144" s="469"/>
      <c r="H144" s="469"/>
      <c r="I144" s="469"/>
      <c r="J144" s="469"/>
      <c r="K144" s="469"/>
      <c r="L144" s="469"/>
      <c r="M144" s="469"/>
      <c r="N144" s="469"/>
      <c r="O144" s="469"/>
      <c r="P144" s="469"/>
      <c r="Q144" s="469"/>
      <c r="R144" s="469"/>
      <c r="S144" s="469"/>
      <c r="T144" s="469"/>
      <c r="U144" s="469"/>
      <c r="V144" s="469"/>
      <c r="W144" s="469"/>
      <c r="X144" s="469"/>
      <c r="Y144" s="469"/>
      <c r="Z144" s="469"/>
      <c r="AA144" s="469"/>
      <c r="AB144" s="469"/>
      <c r="AC144" s="469"/>
      <c r="AD144" s="469"/>
      <c r="AE144" s="469"/>
      <c r="AF144" s="469"/>
      <c r="AG144" s="469"/>
      <c r="AH144" s="469"/>
      <c r="AI144" s="469"/>
      <c r="AJ144" s="469"/>
      <c r="AK144" s="468"/>
      <c r="AL144" s="468"/>
      <c r="AM144" s="469"/>
      <c r="AN144" s="468"/>
      <c r="AO144" s="468"/>
      <c r="AP144" s="468"/>
      <c r="AQ144" s="468"/>
      <c r="AR144" s="468"/>
      <c r="AS144" s="468"/>
      <c r="AT144" s="468"/>
      <c r="AU144" s="468"/>
      <c r="AV144" s="468"/>
      <c r="AW144" s="468"/>
      <c r="AX144" s="468"/>
      <c r="AY144" s="468"/>
      <c r="AZ144" s="468"/>
      <c r="BA144" s="468"/>
      <c r="BB144" s="468"/>
      <c r="BC144" s="468"/>
      <c r="BD144" s="468"/>
      <c r="BE144" s="468"/>
      <c r="BF144" s="468"/>
    </row>
    <row r="145" spans="1:58">
      <c r="A145" s="468"/>
      <c r="B145" s="468"/>
      <c r="C145" s="468"/>
      <c r="D145" s="468"/>
      <c r="E145" s="468"/>
      <c r="F145" s="469"/>
      <c r="G145" s="469"/>
      <c r="H145" s="469"/>
      <c r="I145" s="469"/>
      <c r="J145" s="469"/>
      <c r="K145" s="469"/>
      <c r="L145" s="469"/>
      <c r="M145" s="469"/>
      <c r="N145" s="469"/>
      <c r="O145" s="469"/>
      <c r="P145" s="469"/>
      <c r="Q145" s="469"/>
      <c r="R145" s="469"/>
      <c r="S145" s="469"/>
      <c r="T145" s="469"/>
      <c r="U145" s="469"/>
      <c r="V145" s="469"/>
      <c r="W145" s="469"/>
      <c r="X145" s="469"/>
      <c r="Y145" s="469"/>
      <c r="Z145" s="469"/>
      <c r="AA145" s="469"/>
      <c r="AB145" s="469"/>
      <c r="AC145" s="469"/>
      <c r="AD145" s="469"/>
      <c r="AE145" s="469"/>
      <c r="AF145" s="469"/>
      <c r="AG145" s="469"/>
      <c r="AH145" s="469"/>
      <c r="AI145" s="469"/>
      <c r="AJ145" s="469"/>
      <c r="AK145" s="468"/>
      <c r="AL145" s="468"/>
      <c r="AM145" s="469"/>
      <c r="AN145" s="468"/>
      <c r="AO145" s="468"/>
      <c r="AP145" s="468"/>
      <c r="AQ145" s="468"/>
      <c r="AR145" s="468"/>
      <c r="AS145" s="468"/>
      <c r="AT145" s="468"/>
      <c r="AU145" s="468"/>
      <c r="AV145" s="468"/>
      <c r="AW145" s="468"/>
      <c r="AX145" s="468"/>
      <c r="AY145" s="468"/>
      <c r="AZ145" s="468"/>
      <c r="BA145" s="468"/>
      <c r="BB145" s="468"/>
      <c r="BC145" s="468"/>
      <c r="BD145" s="468"/>
      <c r="BE145" s="468"/>
      <c r="BF145" s="468"/>
    </row>
    <row r="146" spans="1:58">
      <c r="A146" s="468"/>
      <c r="B146" s="468"/>
      <c r="C146" s="468"/>
      <c r="D146" s="468"/>
      <c r="E146" s="468"/>
      <c r="F146" s="468"/>
      <c r="G146" s="469"/>
      <c r="H146" s="468"/>
      <c r="I146" s="469"/>
      <c r="J146" s="468"/>
      <c r="K146" s="469"/>
      <c r="L146" s="469"/>
      <c r="M146" s="469"/>
      <c r="N146" s="469"/>
      <c r="O146" s="469"/>
      <c r="P146" s="468"/>
      <c r="Q146" s="468"/>
      <c r="R146" s="469"/>
      <c r="S146" s="468"/>
      <c r="T146" s="469"/>
      <c r="U146" s="469"/>
      <c r="V146" s="469"/>
      <c r="W146" s="469"/>
      <c r="X146" s="469"/>
      <c r="Y146" s="469"/>
      <c r="Z146" s="469"/>
      <c r="AA146" s="469"/>
      <c r="AB146" s="469"/>
      <c r="AC146" s="469"/>
      <c r="AD146" s="469"/>
      <c r="AE146" s="469"/>
      <c r="AF146" s="469"/>
      <c r="AG146" s="469"/>
      <c r="AH146" s="469"/>
      <c r="AI146" s="469"/>
      <c r="AJ146" s="469"/>
      <c r="AK146" s="468"/>
      <c r="AL146" s="468"/>
      <c r="AM146" s="469"/>
      <c r="AN146" s="468"/>
      <c r="AO146" s="468"/>
      <c r="AP146" s="468"/>
      <c r="AQ146" s="468"/>
      <c r="AR146" s="468"/>
      <c r="AS146" s="468"/>
      <c r="AT146" s="468"/>
      <c r="AU146" s="468"/>
      <c r="AV146" s="468"/>
      <c r="AW146" s="468"/>
      <c r="AX146" s="468"/>
      <c r="AY146" s="468"/>
      <c r="AZ146" s="468"/>
      <c r="BA146" s="468"/>
      <c r="BB146" s="468"/>
      <c r="BC146" s="468"/>
      <c r="BD146" s="468"/>
      <c r="BE146" s="468"/>
      <c r="BF146" s="468"/>
    </row>
    <row r="147" spans="1:58">
      <c r="A147" s="468"/>
      <c r="B147" s="468"/>
      <c r="C147" s="468"/>
      <c r="D147" s="468"/>
      <c r="E147" s="468"/>
      <c r="F147" s="468"/>
      <c r="G147" s="469"/>
      <c r="H147" s="468"/>
      <c r="I147" s="469"/>
      <c r="J147" s="468"/>
      <c r="K147" s="469"/>
      <c r="L147" s="469"/>
      <c r="M147" s="469"/>
      <c r="N147" s="469"/>
      <c r="O147" s="469"/>
      <c r="P147" s="468"/>
      <c r="Q147" s="468"/>
      <c r="R147" s="469"/>
      <c r="S147" s="468"/>
      <c r="T147" s="469"/>
      <c r="U147" s="469"/>
      <c r="V147" s="469"/>
      <c r="W147" s="469"/>
      <c r="X147" s="469"/>
      <c r="Y147" s="469"/>
      <c r="Z147" s="469"/>
      <c r="AA147" s="469"/>
      <c r="AB147" s="469"/>
      <c r="AC147" s="469"/>
      <c r="AD147" s="469"/>
      <c r="AE147" s="469"/>
      <c r="AF147" s="469"/>
      <c r="AG147" s="469"/>
      <c r="AH147" s="469"/>
      <c r="AI147" s="469"/>
      <c r="AJ147" s="469"/>
      <c r="AK147" s="468"/>
      <c r="AL147" s="468"/>
      <c r="AM147" s="469"/>
      <c r="AN147" s="468"/>
      <c r="AO147" s="468"/>
      <c r="AP147" s="468"/>
      <c r="AQ147" s="468"/>
      <c r="AR147" s="468"/>
      <c r="AS147" s="468"/>
      <c r="AT147" s="468"/>
      <c r="AU147" s="468"/>
      <c r="AV147" s="468"/>
      <c r="AW147" s="468"/>
      <c r="AX147" s="468"/>
      <c r="AY147" s="468"/>
      <c r="AZ147" s="468"/>
      <c r="BA147" s="468"/>
      <c r="BB147" s="468"/>
      <c r="BC147" s="468"/>
      <c r="BD147" s="468"/>
      <c r="BE147" s="468"/>
      <c r="BF147" s="468"/>
    </row>
    <row r="148" spans="1:58">
      <c r="A148" s="468"/>
      <c r="B148" s="468"/>
      <c r="C148" s="468"/>
      <c r="D148" s="468"/>
      <c r="E148" s="468"/>
      <c r="F148" s="468"/>
      <c r="G148" s="469"/>
      <c r="H148" s="468"/>
      <c r="I148" s="469"/>
      <c r="J148" s="468"/>
      <c r="K148" s="469"/>
      <c r="L148" s="469"/>
      <c r="M148" s="469"/>
      <c r="N148" s="469"/>
      <c r="O148" s="469"/>
      <c r="P148" s="468"/>
      <c r="Q148" s="468"/>
      <c r="R148" s="469"/>
      <c r="S148" s="468"/>
      <c r="T148" s="469"/>
      <c r="U148" s="469"/>
      <c r="V148" s="469"/>
      <c r="W148" s="469"/>
      <c r="X148" s="469"/>
      <c r="Y148" s="469"/>
      <c r="Z148" s="469"/>
      <c r="AA148" s="469"/>
      <c r="AB148" s="469"/>
      <c r="AC148" s="469"/>
      <c r="AD148" s="469"/>
      <c r="AE148" s="469"/>
      <c r="AF148" s="469"/>
      <c r="AG148" s="469"/>
      <c r="AH148" s="469"/>
      <c r="AI148" s="469"/>
      <c r="AJ148" s="469"/>
      <c r="AK148" s="468"/>
      <c r="AL148" s="468"/>
      <c r="AM148" s="469"/>
      <c r="AN148" s="468"/>
      <c r="AO148" s="468"/>
      <c r="AP148" s="468"/>
      <c r="AQ148" s="468"/>
      <c r="AR148" s="468"/>
      <c r="AS148" s="468"/>
      <c r="AT148" s="468"/>
      <c r="AU148" s="468"/>
      <c r="AV148" s="468"/>
      <c r="AW148" s="468"/>
      <c r="AX148" s="468"/>
      <c r="AY148" s="468"/>
      <c r="AZ148" s="468"/>
      <c r="BA148" s="468"/>
      <c r="BB148" s="468"/>
      <c r="BC148" s="468"/>
      <c r="BD148" s="468"/>
      <c r="BE148" s="468"/>
      <c r="BF148" s="468"/>
    </row>
    <row r="149" spans="1:58">
      <c r="A149" s="468"/>
      <c r="B149" s="468"/>
      <c r="C149" s="468"/>
      <c r="D149" s="468"/>
      <c r="E149" s="468"/>
      <c r="F149" s="468"/>
      <c r="G149" s="469"/>
      <c r="H149" s="468"/>
      <c r="I149" s="469"/>
      <c r="J149" s="468"/>
      <c r="K149" s="469"/>
      <c r="L149" s="469"/>
      <c r="M149" s="469"/>
      <c r="N149" s="469"/>
      <c r="O149" s="469"/>
      <c r="P149" s="468"/>
      <c r="Q149" s="468"/>
      <c r="R149" s="469"/>
      <c r="S149" s="468"/>
      <c r="T149" s="469"/>
      <c r="U149" s="469"/>
      <c r="V149" s="469"/>
      <c r="W149" s="469"/>
      <c r="X149" s="469"/>
      <c r="Y149" s="469"/>
      <c r="Z149" s="469"/>
      <c r="AA149" s="469"/>
      <c r="AB149" s="469"/>
      <c r="AC149" s="469"/>
      <c r="AD149" s="469"/>
      <c r="AE149" s="469"/>
      <c r="AF149" s="469"/>
      <c r="AG149" s="469"/>
      <c r="AH149" s="469"/>
      <c r="AI149" s="469"/>
      <c r="AJ149" s="469"/>
      <c r="AK149" s="468"/>
      <c r="AL149" s="468"/>
      <c r="AM149" s="469"/>
      <c r="AN149" s="468"/>
      <c r="AO149" s="468"/>
      <c r="AP149" s="468"/>
      <c r="AQ149" s="468"/>
      <c r="AR149" s="468"/>
      <c r="AS149" s="468"/>
      <c r="AT149" s="468"/>
      <c r="AU149" s="468"/>
      <c r="AV149" s="468"/>
      <c r="AW149" s="468"/>
      <c r="AX149" s="468"/>
      <c r="AY149" s="468"/>
      <c r="AZ149" s="468"/>
      <c r="BA149" s="468"/>
      <c r="BB149" s="468"/>
      <c r="BC149" s="468"/>
      <c r="BD149" s="468"/>
      <c r="BE149" s="468"/>
      <c r="BF149" s="468"/>
    </row>
    <row r="150" spans="1:58" ht="12.75" customHeight="1">
      <c r="A150" s="468"/>
      <c r="B150" s="468"/>
      <c r="C150" s="468"/>
      <c r="D150" s="468"/>
      <c r="E150" s="468"/>
      <c r="F150" s="468"/>
      <c r="G150" s="468"/>
      <c r="H150" s="468"/>
      <c r="I150" s="468"/>
      <c r="J150" s="468"/>
      <c r="K150" s="469"/>
      <c r="L150" s="469"/>
      <c r="M150" s="469"/>
      <c r="N150" s="469"/>
      <c r="O150" s="469"/>
      <c r="P150" s="468"/>
      <c r="Q150" s="468"/>
      <c r="R150" s="469"/>
      <c r="S150" s="468"/>
      <c r="T150" s="469"/>
      <c r="U150" s="469"/>
      <c r="V150" s="469"/>
      <c r="W150" s="469"/>
      <c r="X150" s="469"/>
      <c r="Y150" s="469"/>
      <c r="Z150" s="469"/>
      <c r="AA150" s="469"/>
      <c r="AB150" s="469"/>
      <c r="AC150" s="469"/>
      <c r="AD150" s="469"/>
      <c r="AE150" s="469"/>
      <c r="AF150" s="469"/>
      <c r="AG150" s="469"/>
      <c r="AH150" s="469"/>
      <c r="AI150" s="469"/>
      <c r="AJ150" s="469"/>
      <c r="AK150" s="468"/>
      <c r="AL150" s="468"/>
      <c r="AM150" s="469"/>
      <c r="AN150" s="468"/>
      <c r="AO150" s="468"/>
      <c r="AP150" s="468"/>
      <c r="AQ150" s="468"/>
      <c r="AR150" s="468"/>
      <c r="AS150" s="468"/>
      <c r="AT150" s="468"/>
      <c r="AU150" s="468"/>
      <c r="AV150" s="468"/>
      <c r="AW150" s="468"/>
      <c r="AX150" s="468"/>
      <c r="AY150" s="468"/>
      <c r="AZ150" s="468"/>
      <c r="BA150" s="468"/>
      <c r="BB150" s="468"/>
      <c r="BC150" s="468"/>
      <c r="BD150" s="468"/>
      <c r="BE150" s="468"/>
      <c r="BF150" s="468"/>
    </row>
    <row r="151" spans="1:58">
      <c r="A151" s="468"/>
      <c r="B151" s="468"/>
      <c r="C151" s="468"/>
      <c r="D151" s="468"/>
      <c r="E151" s="468"/>
      <c r="F151" s="468"/>
      <c r="G151" s="469"/>
      <c r="H151" s="468"/>
      <c r="I151" s="469"/>
      <c r="J151" s="468"/>
      <c r="K151" s="469"/>
      <c r="L151" s="469"/>
      <c r="M151" s="469"/>
      <c r="N151" s="469"/>
      <c r="O151" s="469"/>
      <c r="P151" s="468"/>
      <c r="Q151" s="468"/>
      <c r="R151" s="469"/>
      <c r="S151" s="468"/>
      <c r="T151" s="469"/>
      <c r="U151" s="469"/>
      <c r="V151" s="469"/>
      <c r="W151" s="469"/>
      <c r="X151" s="469"/>
      <c r="Y151" s="469"/>
      <c r="Z151" s="469"/>
      <c r="AA151" s="469"/>
      <c r="AB151" s="469"/>
      <c r="AC151" s="469"/>
      <c r="AD151" s="469"/>
      <c r="AE151" s="469"/>
      <c r="AF151" s="469"/>
      <c r="AG151" s="469"/>
      <c r="AH151" s="469"/>
      <c r="AI151" s="469"/>
      <c r="AJ151" s="469"/>
      <c r="AK151" s="468"/>
      <c r="AL151" s="468"/>
      <c r="AM151" s="469"/>
      <c r="AN151" s="468"/>
      <c r="AO151" s="468"/>
      <c r="AP151" s="468"/>
      <c r="AQ151" s="468"/>
      <c r="AR151" s="468"/>
      <c r="AS151" s="468"/>
      <c r="AT151" s="468"/>
      <c r="AU151" s="468"/>
      <c r="AV151" s="468"/>
      <c r="AW151" s="468"/>
      <c r="AX151" s="468"/>
      <c r="AY151" s="468"/>
      <c r="AZ151" s="468"/>
      <c r="BA151" s="468"/>
      <c r="BB151" s="468"/>
      <c r="BC151" s="468"/>
      <c r="BD151" s="468"/>
      <c r="BE151" s="468"/>
      <c r="BF151" s="468"/>
    </row>
    <row r="152" spans="1:58">
      <c r="A152" s="63" t="s">
        <v>501</v>
      </c>
      <c r="B152" s="63" t="s">
        <v>500</v>
      </c>
      <c r="C152" s="63" t="s">
        <v>499</v>
      </c>
      <c r="D152" s="63" t="s">
        <v>498</v>
      </c>
      <c r="E152" s="63" t="s">
        <v>497</v>
      </c>
      <c r="F152" s="63" t="s">
        <v>496</v>
      </c>
      <c r="G152" s="63" t="s">
        <v>495</v>
      </c>
      <c r="H152" s="63" t="s">
        <v>494</v>
      </c>
      <c r="I152" s="63" t="s">
        <v>493</v>
      </c>
      <c r="J152" s="63" t="s">
        <v>492</v>
      </c>
      <c r="K152" s="63" t="s">
        <v>491</v>
      </c>
      <c r="L152" s="63" t="s">
        <v>490</v>
      </c>
      <c r="M152" s="63" t="s">
        <v>489</v>
      </c>
      <c r="N152" s="63" t="s">
        <v>488</v>
      </c>
      <c r="O152" s="63" t="s">
        <v>487</v>
      </c>
      <c r="P152" s="63" t="s">
        <v>486</v>
      </c>
      <c r="Q152" s="63" t="s">
        <v>485</v>
      </c>
      <c r="R152" s="63" t="s">
        <v>484</v>
      </c>
      <c r="S152" s="63" t="s">
        <v>483</v>
      </c>
      <c r="T152" s="63" t="s">
        <v>482</v>
      </c>
      <c r="U152" s="63" t="s">
        <v>481</v>
      </c>
      <c r="V152" s="63" t="s">
        <v>480</v>
      </c>
      <c r="W152" s="63" t="s">
        <v>479</v>
      </c>
      <c r="X152" s="63" t="s">
        <v>478</v>
      </c>
      <c r="Y152" s="63" t="s">
        <v>477</v>
      </c>
      <c r="Z152" s="63" t="s">
        <v>476</v>
      </c>
      <c r="AA152" s="63" t="s">
        <v>475</v>
      </c>
      <c r="AB152" s="63" t="s">
        <v>474</v>
      </c>
      <c r="AC152" s="63" t="s">
        <v>473</v>
      </c>
      <c r="AD152" s="63" t="s">
        <v>472</v>
      </c>
      <c r="AE152" s="63" t="s">
        <v>471</v>
      </c>
      <c r="AF152" s="63" t="s">
        <v>470</v>
      </c>
      <c r="AG152" s="63" t="s">
        <v>469</v>
      </c>
      <c r="AH152" s="63" t="s">
        <v>468</v>
      </c>
      <c r="AI152" s="63" t="s">
        <v>467</v>
      </c>
      <c r="AJ152" s="64" t="s">
        <v>466</v>
      </c>
      <c r="AK152" s="63" t="s">
        <v>465</v>
      </c>
      <c r="AL152" s="63" t="s">
        <v>464</v>
      </c>
      <c r="AM152" s="64" t="s">
        <v>463</v>
      </c>
      <c r="AN152" s="63" t="s">
        <v>462</v>
      </c>
      <c r="AO152" s="63" t="s">
        <v>461</v>
      </c>
      <c r="AP152" s="63" t="s">
        <v>460</v>
      </c>
      <c r="AQ152" s="63" t="s">
        <v>459</v>
      </c>
      <c r="AR152" s="63" t="s">
        <v>458</v>
      </c>
      <c r="AS152" s="63" t="s">
        <v>457</v>
      </c>
      <c r="AT152" s="63" t="s">
        <v>456</v>
      </c>
      <c r="AU152" s="63" t="s">
        <v>455</v>
      </c>
      <c r="AV152" s="63" t="s">
        <v>454</v>
      </c>
      <c r="AW152" s="63" t="s">
        <v>453</v>
      </c>
      <c r="AX152" s="63" t="s">
        <v>452</v>
      </c>
      <c r="AY152" s="63" t="s">
        <v>451</v>
      </c>
      <c r="AZ152" s="63" t="s">
        <v>450</v>
      </c>
      <c r="BA152" s="63" t="s">
        <v>449</v>
      </c>
      <c r="BB152" s="63" t="s">
        <v>448</v>
      </c>
      <c r="BC152" s="63" t="s">
        <v>447</v>
      </c>
      <c r="BD152" s="63" t="s">
        <v>446</v>
      </c>
      <c r="BE152" s="63" t="s">
        <v>445</v>
      </c>
      <c r="BF152" s="63" t="s">
        <v>444</v>
      </c>
    </row>
  </sheetData>
  <sheetProtection password="B48E" sheet="1" objects="1" scenarios="1" selectLockedCells="1" selectUnlockedCells="1"/>
  <conditionalFormatting sqref="BE24:BF77 BD24 BD26:BD77 C22:BF23 A1:BF3 B24:BC35 A36:BC77 A20:A35 B20:BF21">
    <cfRule type="containsBlanks" dxfId="191" priority="36">
      <formula>LEN(TRIM(A1))=0</formula>
    </cfRule>
  </conditionalFormatting>
  <conditionalFormatting sqref="I22:I23">
    <cfRule type="expression" dxfId="190" priority="35">
      <formula>MOD(ROW(),2)=1</formula>
    </cfRule>
  </conditionalFormatting>
  <conditionalFormatting sqref="A4 C4:BF4">
    <cfRule type="containsBlanks" dxfId="189" priority="34">
      <formula>LEN(TRIM(A4))=0</formula>
    </cfRule>
  </conditionalFormatting>
  <conditionalFormatting sqref="I4">
    <cfRule type="expression" dxfId="188" priority="33">
      <formula>MOD(ROW(),2)=1</formula>
    </cfRule>
  </conditionalFormatting>
  <conditionalFormatting sqref="A5:A19 C5:H5 C19:H19 J15:BF19 H9:H10 C9:E14 G9:G14 F9:F12 I9:BF14 I15 J5:BF8 C6:I8 D15:E18 G15:H18">
    <cfRule type="containsBlanks" dxfId="187" priority="32">
      <formula>LEN(TRIM(A5))=0</formula>
    </cfRule>
  </conditionalFormatting>
  <conditionalFormatting sqref="I8:I15">
    <cfRule type="expression" dxfId="186" priority="31">
      <formula>MOD(ROW(),2)=1</formula>
    </cfRule>
  </conditionalFormatting>
  <conditionalFormatting sqref="A5:A17 C5:H5 H9:H10 J16:J18 D15:E17 C9:E14 F9:F12 I9:I14 H15:H18 G9:G17 J5:XFD14 C6:I8 I15:J15 AP15:BC18 AJ15:AN18 M15:M18 K15:L17 AG15:AG18 W15:W18 N15:V17 X15:AF17 AH15:AI17 AO15:AO17 BD15:XFD17">
    <cfRule type="containsBlanks" dxfId="185" priority="30">
      <formula>LEN(TRIM(A5))=0</formula>
    </cfRule>
  </conditionalFormatting>
  <conditionalFormatting sqref="B4:B19">
    <cfRule type="containsBlanks" dxfId="184" priority="29">
      <formula>LEN(TRIM(B4))=0</formula>
    </cfRule>
  </conditionalFormatting>
  <conditionalFormatting sqref="I18:I19">
    <cfRule type="containsBlanks" dxfId="183" priority="28">
      <formula>LEN(TRIM(I18))=0</formula>
    </cfRule>
  </conditionalFormatting>
  <conditionalFormatting sqref="I5:I7">
    <cfRule type="containsBlanks" dxfId="182" priority="27">
      <formula>LEN(TRIM(I5))=0</formula>
    </cfRule>
  </conditionalFormatting>
  <conditionalFormatting sqref="C15:C18">
    <cfRule type="containsBlanks" dxfId="181" priority="26">
      <formula>LEN(TRIM(C15))=0</formula>
    </cfRule>
  </conditionalFormatting>
  <conditionalFormatting sqref="C15:C18">
    <cfRule type="containsBlanks" dxfId="180" priority="25">
      <formula>LEN(TRIM(C15))=0</formula>
    </cfRule>
  </conditionalFormatting>
  <conditionalFormatting sqref="E18">
    <cfRule type="containsBlanks" dxfId="179" priority="24">
      <formula>LEN(TRIM(E18))=0</formula>
    </cfRule>
  </conditionalFormatting>
  <conditionalFormatting sqref="S18">
    <cfRule type="containsBlanks" dxfId="178" priority="23">
      <formula>LEN(TRIM(S18))=0</formula>
    </cfRule>
  </conditionalFormatting>
  <conditionalFormatting sqref="W18">
    <cfRule type="containsBlanks" dxfId="177" priority="22">
      <formula>LEN(TRIM(W18))=0</formula>
    </cfRule>
  </conditionalFormatting>
  <conditionalFormatting sqref="Q18">
    <cfRule type="containsBlanks" dxfId="176" priority="21">
      <formula>LEN(TRIM(Q18))=0</formula>
    </cfRule>
  </conditionalFormatting>
  <conditionalFormatting sqref="D18">
    <cfRule type="containsBlanks" dxfId="175" priority="20">
      <formula>LEN(TRIM(D18))=0</formula>
    </cfRule>
  </conditionalFormatting>
  <conditionalFormatting sqref="H11">
    <cfRule type="containsBlanks" dxfId="174" priority="19">
      <formula>LEN(TRIM(H11))=0</formula>
    </cfRule>
  </conditionalFormatting>
  <conditionalFormatting sqref="H11">
    <cfRule type="containsBlanks" dxfId="173" priority="18">
      <formula>LEN(TRIM(H11))=0</formula>
    </cfRule>
  </conditionalFormatting>
  <conditionalFormatting sqref="H12:H13">
    <cfRule type="containsBlanks" dxfId="172" priority="17">
      <formula>LEN(TRIM(H12))=0</formula>
    </cfRule>
  </conditionalFormatting>
  <conditionalFormatting sqref="H12:H13">
    <cfRule type="containsBlanks" dxfId="171" priority="16">
      <formula>LEN(TRIM(H12))=0</formula>
    </cfRule>
  </conditionalFormatting>
  <conditionalFormatting sqref="H14">
    <cfRule type="containsBlanks" dxfId="170" priority="15">
      <formula>LEN(TRIM(H14))=0</formula>
    </cfRule>
  </conditionalFormatting>
  <conditionalFormatting sqref="H14">
    <cfRule type="containsBlanks" dxfId="169" priority="14">
      <formula>LEN(TRIM(H14))=0</formula>
    </cfRule>
  </conditionalFormatting>
  <conditionalFormatting sqref="F14:F15">
    <cfRule type="containsBlanks" dxfId="168" priority="13">
      <formula>LEN(TRIM(F14))=0</formula>
    </cfRule>
  </conditionalFormatting>
  <conditionalFormatting sqref="F14:F15">
    <cfRule type="containsBlanks" dxfId="167" priority="12">
      <formula>LEN(TRIM(F14))=0</formula>
    </cfRule>
  </conditionalFormatting>
  <conditionalFormatting sqref="F13">
    <cfRule type="containsBlanks" dxfId="166" priority="11">
      <formula>LEN(TRIM(F13))=0</formula>
    </cfRule>
  </conditionalFormatting>
  <conditionalFormatting sqref="F13">
    <cfRule type="containsBlanks" dxfId="165" priority="10">
      <formula>LEN(TRIM(F13))=0</formula>
    </cfRule>
  </conditionalFormatting>
  <conditionalFormatting sqref="AI18">
    <cfRule type="containsBlanks" dxfId="164" priority="9">
      <formula>LEN(TRIM(AI18))=0</formula>
    </cfRule>
  </conditionalFormatting>
  <conditionalFormatting sqref="I16:I17">
    <cfRule type="containsBlanks" dxfId="163" priority="8">
      <formula>LEN(TRIM(I16))=0</formula>
    </cfRule>
  </conditionalFormatting>
  <conditionalFormatting sqref="I16:I17">
    <cfRule type="containsBlanks" dxfId="162" priority="7">
      <formula>LEN(TRIM(I16))=0</formula>
    </cfRule>
  </conditionalFormatting>
  <conditionalFormatting sqref="AF18">
    <cfRule type="containsBlanks" dxfId="161" priority="6">
      <formula>LEN(TRIM(AF18))=0</formula>
    </cfRule>
  </conditionalFormatting>
  <conditionalFormatting sqref="N18">
    <cfRule type="containsBlanks" dxfId="160" priority="5">
      <formula>LEN(TRIM(N18))=0</formula>
    </cfRule>
  </conditionalFormatting>
  <conditionalFormatting sqref="T18">
    <cfRule type="containsBlanks" dxfId="159" priority="4">
      <formula>LEN(TRIM(T18))=0</formula>
    </cfRule>
  </conditionalFormatting>
  <conditionalFormatting sqref="U18">
    <cfRule type="containsBlanks" dxfId="158" priority="3">
      <formula>LEN(TRIM(U18))=0</formula>
    </cfRule>
  </conditionalFormatting>
  <conditionalFormatting sqref="V18">
    <cfRule type="containsBlanks" dxfId="157" priority="2">
      <formula>LEN(TRIM(V18))=0</formula>
    </cfRule>
  </conditionalFormatting>
  <conditionalFormatting sqref="AH18">
    <cfRule type="containsBlanks" dxfId="156" priority="1">
      <formula>LEN(TRIM(AH18))=0</formula>
    </cfRule>
  </conditionalFormatting>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ECM Document" ma:contentTypeID="0x010100F1DAEB343FA8E246A28500DDABBF0BFB00DE74DE7F9085FB4DA7EB13CB585200F8" ma:contentTypeVersion="7" ma:contentTypeDescription="" ma:contentTypeScope="" ma:versionID="d6741170160213043760d9d3899791d2">
  <xsd:schema xmlns:xsd="http://www.w3.org/2001/XMLSchema" xmlns:xs="http://www.w3.org/2001/XMLSchema" xmlns:p="http://schemas.microsoft.com/office/2006/metadata/properties" xmlns:ns1="http://schemas.microsoft.com/sharepoint/v3" xmlns:ns2="07f2e666-47bf-451f-ab36-aa9c5d00773e" xmlns:ns3="3ca1e5fb-f09b-479c-8821-d142c91a76d8" targetNamespace="http://schemas.microsoft.com/office/2006/metadata/properties" ma:root="true" ma:fieldsID="f9b2b7e0cb65f3d6c03db5628e9837b2" ns1:_="" ns2:_="" ns3:_="">
    <xsd:import namespace="http://schemas.microsoft.com/sharepoint/v3"/>
    <xsd:import namespace="07f2e666-47bf-451f-ab36-aa9c5d00773e"/>
    <xsd:import namespace="3ca1e5fb-f09b-479c-8821-d142c91a76d8"/>
    <xsd:element name="properties">
      <xsd:complexType>
        <xsd:sequence>
          <xsd:element name="documentManagement">
            <xsd:complexType>
              <xsd:all>
                <xsd:element ref="ns2:_dlc_DocId" minOccurs="0"/>
                <xsd:element ref="ns2:_dlc_DocIdUrl" minOccurs="0"/>
                <xsd:element ref="ns2:_dlc_DocIdPersistId" minOccurs="0"/>
                <xsd:element ref="ns1:KpiDescription" minOccurs="0"/>
                <xsd:element ref="ns2:Workflow" minOccurs="0"/>
                <xsd:element ref="ns2:DocumentStatus" minOccurs="0"/>
                <xsd:element ref="ns2:Relations" minOccurs="0"/>
                <xsd:element ref="ns3:DocumentLevel"/>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12" nillable="true" ma:displayName="Description" ma:description="The description provides information about the purpose of the goal." ma:internalName="Kpi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f2e666-47bf-451f-ab36-aa9c5d00773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Workflow" ma:index="13" nillable="true" ma:displayName="Workflow" ma:format="Dropdown" ma:hidden="true" ma:internalName="Workflow" ma:readOnly="false">
      <xsd:simpleType>
        <xsd:restriction base="dms:Choice">
          <xsd:enumeration value="GDDL"/>
          <xsd:enumeration value="PGQ"/>
          <xsd:enumeration value="IDRD"/>
          <xsd:enumeration value="行政"/>
        </xsd:restriction>
      </xsd:simpleType>
    </xsd:element>
    <xsd:element name="DocumentStatus" ma:index="14" nillable="true" ma:displayName="DocumentStatus" ma:default="Available" ma:format="Dropdown" ma:hidden="true" ma:internalName="DocumentStatus" ma:readOnly="false">
      <xsd:simpleType>
        <xsd:restriction base="dms:Choice">
          <xsd:enumeration value="Available"/>
          <xsd:enumeration value="Unavailable"/>
        </xsd:restriction>
      </xsd:simpleType>
    </xsd:element>
    <xsd:element name="Relations" ma:index="15" nillable="true" ma:displayName="Relations" ma:internalName="Relation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e5fb-f09b-479c-8821-d142c91a76d8" elementFormDefault="qualified">
    <xsd:import namespace="http://schemas.microsoft.com/office/2006/documentManagement/types"/>
    <xsd:import namespace="http://schemas.microsoft.com/office/infopath/2007/PartnerControls"/>
    <xsd:element name="DocumentLevel" ma:index="16" ma:displayName="DocumentLevel" ma:default="Lenovo Internal" ma:format="Dropdown" ma:internalName="DocumentLevel">
      <xsd:simpleType>
        <xsd:restriction base="dms:Choice">
          <xsd:enumeration value="Lenovo Internal"/>
          <xsd:enumeration value="Lenovo Confidential"/>
          <xsd:enumeration value="Lenovo Restric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lations xmlns="07f2e666-47bf-451f-ab36-aa9c5d00773e" xsi:nil="true"/>
    <DocumentStatus xmlns="07f2e666-47bf-451f-ab36-aa9c5d00773e">Available</DocumentStatus>
    <_dlc_DocId xmlns="07f2e666-47bf-451f-ab36-aa9c5d00773e">WWID-148-144</_dlc_DocId>
    <KpiDescription xmlns="http://schemas.microsoft.com/sharepoint/v3" xsi:nil="true"/>
    <_dlc_DocIdUrl xmlns="07f2e666-47bf-451f-ab36-aa9c5d00773e">
      <Url>http://ecm.lenovo.com/os/Worldwide/_layouts/15/DocIdRedir.aspx?ID=WWID-148-144</Url>
      <Description>WWID-148-144</Description>
    </_dlc_DocIdUrl>
    <Workflow xmlns="07f2e666-47bf-451f-ab36-aa9c5d00773e" xsi:nil="true"/>
    <DocumentLevel xmlns="3ca1e5fb-f09b-479c-8821-d142c91a76d8">Lenovo Internal</DocumentLeve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A196FA9-15D4-43B8-92F5-769945934BE9}">
  <ds:schemaRefs>
    <ds:schemaRef ds:uri="http://schemas.microsoft.com/sharepoint/v3/contenttype/forms"/>
  </ds:schemaRefs>
</ds:datastoreItem>
</file>

<file path=customXml/itemProps2.xml><?xml version="1.0" encoding="utf-8"?>
<ds:datastoreItem xmlns:ds="http://schemas.openxmlformats.org/officeDocument/2006/customXml" ds:itemID="{CE2B494A-F5A4-444E-BCF7-5FB76C88F0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f2e666-47bf-451f-ab36-aa9c5d00773e"/>
    <ds:schemaRef ds:uri="3ca1e5fb-f09b-479c-8821-d142c91a76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EA53E9-4439-4645-BA6F-E009CF48427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3ca1e5fb-f09b-479c-8821-d142c91a76d8"/>
    <ds:schemaRef ds:uri="07f2e666-47bf-451f-ab36-aa9c5d00773e"/>
    <ds:schemaRef ds:uri="http://www.w3.org/XML/1998/namespace"/>
    <ds:schemaRef ds:uri="http://purl.org/dc/dcmitype/"/>
  </ds:schemaRefs>
</ds:datastoreItem>
</file>

<file path=customXml/itemProps4.xml><?xml version="1.0" encoding="utf-8"?>
<ds:datastoreItem xmlns:ds="http://schemas.openxmlformats.org/officeDocument/2006/customXml" ds:itemID="{201FB962-798C-4A3B-9CC3-D4AA4BD213D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Instructions for Use</vt:lpstr>
      <vt:lpstr>Notebook Comparative Tool</vt:lpstr>
      <vt:lpstr>Notebook Database</vt:lpstr>
      <vt:lpstr>Notebook Cheat Sheet</vt:lpstr>
      <vt:lpstr>Desktop Comparative Tool</vt:lpstr>
      <vt:lpstr>Desktop DataBase</vt:lpstr>
      <vt:lpstr>Desktop Cheat Sheet</vt:lpstr>
      <vt:lpstr>Workstation Comparative Tool</vt:lpstr>
      <vt:lpstr>Workstation DataBase</vt:lpstr>
      <vt:lpstr>Workstation Cheat Sheet</vt:lpstr>
      <vt:lpstr>Server Competitive Tool</vt:lpstr>
      <vt:lpstr>Server DataBase</vt:lpstr>
      <vt:lpstr>Win8 Tablet Comparative Tool</vt:lpstr>
      <vt:lpstr>Win8 Tablet Database</vt:lpstr>
      <vt:lpstr>Tablet Comparative Tool</vt:lpstr>
      <vt:lpstr>Tablet Database</vt:lpstr>
      <vt:lpstr>Thin Client Comparative Tool</vt:lpstr>
      <vt:lpstr>Thin Client Database</vt:lpstr>
      <vt:lpstr>Win8 Landscape</vt:lpstr>
      <vt:lpstr>'Desktop DataBase'!models</vt:lpstr>
      <vt:lpstr>models</vt:lpstr>
      <vt:lpstr>models1desk</vt:lpstr>
      <vt:lpstr>models1note</vt:lpstr>
      <vt:lpstr>models1server</vt:lpstr>
      <vt:lpstr>models1tablet</vt:lpstr>
      <vt:lpstr>models1thin</vt:lpstr>
      <vt:lpstr>models1win8tablet</vt:lpstr>
      <vt:lpstr>models1work</vt:lpstr>
      <vt:lpstr>'Desktop Comparative Tool'!Print_Area</vt:lpstr>
      <vt:lpstr>'Notebook Comparative Tool'!Print_Area</vt:lpstr>
      <vt:lpstr>'Tablet Comparative Tool'!Print_Area</vt:lpstr>
      <vt:lpstr>'Thin Client Comparative Tool'!Print_Area</vt:lpstr>
      <vt:lpstr>'Win8 Tablet Comparative Tool'!Print_Area</vt:lpstr>
      <vt:lpstr>'Workstation Comparative Tool'!Print_Area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Lenovo Competitive Side by Side</dc:title>
  <dc:creator>Kevin Beck;Lee  Highsmith</dc:creator>
  <cp:lastModifiedBy>Amanda Rodgers</cp:lastModifiedBy>
  <cp:lastPrinted>2015-06-10T17:32:39Z</cp:lastPrinted>
  <dcterms:created xsi:type="dcterms:W3CDTF">2012-11-08T20:48:32Z</dcterms:created>
  <dcterms:modified xsi:type="dcterms:W3CDTF">2016-04-27T18:13:38Z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0x010100F1DAEB343FA8E246A28500DDABBF0BFB00DE74DE7F9085FB4DA7EB13CB585200F8</vt:lpwstr>
  </property>
  <property fmtid="{D5CDD505-2E9C-101B-9397-08002B2CF9AE}" pid="3" name="_dlc_DocIdItemGuid">
    <vt:lpwstr>27915e17-2fe0-474c-86db-f018fbe6f650</vt:lpwstr>
  </property>
</Properties>
</file>